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://sharedocs/sites/wa/p/vp/RIT-Ts/VIC-NSW_Upgrade/Stage 2_PADR/PADR attachments/"/>
    </mc:Choice>
  </mc:AlternateContent>
  <xr:revisionPtr revIDLastSave="0" documentId="13_ncr:1_{24E25914-3296-434B-A08A-0908D1F2A358}" xr6:coauthVersionLast="41" xr6:coauthVersionMax="41" xr10:uidLastSave="{00000000-0000-0000-0000-000000000000}"/>
  <bookViews>
    <workbookView xWindow="-28725" yWindow="0" windowWidth="29040" windowHeight="15750" tabRatio="916" xr2:uid="{00000000-000D-0000-FFFF-FFFF00000000}"/>
  </bookViews>
  <sheets>
    <sheet name="Inputs" sheetId="2" r:id="rId1"/>
    <sheet name="Option 1 NPV" sheetId="6" r:id="rId2"/>
    <sheet name="Option 2 NPV" sheetId="8" r:id="rId3"/>
    <sheet name="Option 3 NPV" sheetId="42" r:id="rId4"/>
    <sheet name="Option 4 NPV" sheetId="46" r:id="rId5"/>
  </sheets>
  <definedNames>
    <definedName name="DiscountRate">Inputs!$C$2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46" l="1"/>
  <c r="D3" i="42"/>
  <c r="D3" i="8"/>
  <c r="D3" i="6"/>
  <c r="D4" i="42" l="1"/>
  <c r="D5" i="42" s="1"/>
  <c r="D6" i="42" s="1"/>
  <c r="D7" i="42" s="1"/>
  <c r="D8" i="42" s="1"/>
  <c r="D4" i="8" l="1"/>
  <c r="D5" i="8" s="1"/>
  <c r="D6" i="8" s="1"/>
  <c r="D7" i="8" s="1"/>
  <c r="D8" i="8" s="1"/>
  <c r="D4" i="6"/>
  <c r="D5" i="6" s="1"/>
  <c r="D6" i="6" s="1"/>
  <c r="D7" i="6" s="1"/>
  <c r="D8" i="6" s="1"/>
  <c r="D4" i="46"/>
  <c r="D5" i="46" s="1"/>
  <c r="D6" i="46" s="1"/>
  <c r="D7" i="46" s="1"/>
  <c r="D8" i="46" s="1"/>
  <c r="A117" i="46" l="1"/>
  <c r="A96" i="46"/>
  <c r="A75" i="46"/>
  <c r="A54" i="46"/>
  <c r="A33" i="46"/>
  <c r="C7" i="46"/>
  <c r="C6" i="46"/>
  <c r="C8" i="46" s="1"/>
  <c r="B5" i="46"/>
  <c r="C4" i="46"/>
  <c r="C5" i="46" s="1"/>
  <c r="B4" i="46"/>
  <c r="B3" i="46"/>
  <c r="B6" i="46" l="1"/>
  <c r="D57" i="46"/>
  <c r="D78" i="46"/>
  <c r="B7" i="46"/>
  <c r="D15" i="46"/>
  <c r="D36" i="46"/>
  <c r="B8" i="46"/>
  <c r="D120" i="46" l="1"/>
  <c r="D99" i="46"/>
  <c r="A117" i="42" l="1"/>
  <c r="A96" i="42"/>
  <c r="A75" i="42"/>
  <c r="A54" i="42"/>
  <c r="A33" i="42"/>
  <c r="C7" i="42"/>
  <c r="C6" i="42"/>
  <c r="C8" i="42" s="1"/>
  <c r="B5" i="42"/>
  <c r="C4" i="42"/>
  <c r="C5" i="42" s="1"/>
  <c r="B4" i="42"/>
  <c r="B3" i="42"/>
  <c r="D15" i="42" s="1"/>
  <c r="D57" i="42" l="1"/>
  <c r="B6" i="42"/>
  <c r="B7" i="42"/>
  <c r="B8" i="42"/>
  <c r="D36" i="42"/>
  <c r="D120" i="42" l="1"/>
  <c r="D99" i="42"/>
  <c r="D78" i="42"/>
  <c r="A117" i="8"/>
  <c r="A96" i="8"/>
  <c r="A75" i="8"/>
  <c r="A54" i="8"/>
  <c r="A33" i="8"/>
  <c r="C7" i="8"/>
  <c r="C6" i="8"/>
  <c r="C8" i="8" s="1"/>
  <c r="B5" i="8"/>
  <c r="C4" i="8"/>
  <c r="C5" i="8" s="1"/>
  <c r="B4" i="8"/>
  <c r="B3" i="8"/>
  <c r="A117" i="6"/>
  <c r="A96" i="6"/>
  <c r="A75" i="6"/>
  <c r="A54" i="6"/>
  <c r="A33" i="6"/>
  <c r="C7" i="6"/>
  <c r="C6" i="6"/>
  <c r="C8" i="6" s="1"/>
  <c r="B5" i="6"/>
  <c r="C4" i="6"/>
  <c r="C5" i="6" s="1"/>
  <c r="B4" i="6"/>
  <c r="B3" i="6"/>
  <c r="AH15" i="42" l="1"/>
  <c r="N15" i="42"/>
  <c r="X15" i="42"/>
  <c r="D36" i="8"/>
  <c r="B7" i="6"/>
  <c r="B6" i="6"/>
  <c r="D15" i="6"/>
  <c r="D15" i="8"/>
  <c r="D36" i="6"/>
  <c r="B8" i="6"/>
  <c r="D57" i="6"/>
  <c r="B6" i="8"/>
  <c r="B7" i="8"/>
  <c r="B8" i="8"/>
  <c r="D57" i="8"/>
  <c r="B15" i="46" l="1"/>
  <c r="AH15" i="8"/>
  <c r="AH15" i="6"/>
  <c r="N15" i="46"/>
  <c r="X15" i="8"/>
  <c r="X15" i="6"/>
  <c r="X15" i="46"/>
  <c r="N15" i="8"/>
  <c r="AH15" i="46"/>
  <c r="N36" i="46"/>
  <c r="X36" i="46"/>
  <c r="AH36" i="46"/>
  <c r="X57" i="42"/>
  <c r="AH36" i="42"/>
  <c r="X36" i="42"/>
  <c r="N36" i="42"/>
  <c r="N57" i="42"/>
  <c r="D120" i="8"/>
  <c r="D99" i="8"/>
  <c r="D78" i="6"/>
  <c r="X36" i="8"/>
  <c r="X36" i="6"/>
  <c r="AH36" i="8"/>
  <c r="AH36" i="6"/>
  <c r="N36" i="8"/>
  <c r="N36" i="6"/>
  <c r="D78" i="8"/>
  <c r="D120" i="6"/>
  <c r="D99" i="6"/>
  <c r="N15" i="6" l="1"/>
  <c r="N57" i="46"/>
  <c r="AH57" i="6"/>
  <c r="AH57" i="8"/>
  <c r="AH57" i="46"/>
  <c r="N57" i="6"/>
  <c r="X57" i="46"/>
  <c r="AH57" i="42"/>
  <c r="C120" i="46"/>
  <c r="C36" i="46"/>
  <c r="B120" i="46"/>
  <c r="C15" i="46"/>
  <c r="B15" i="6"/>
  <c r="C36" i="42"/>
  <c r="AH78" i="42"/>
  <c r="B15" i="42"/>
  <c r="N78" i="6"/>
  <c r="B36" i="8"/>
  <c r="B36" i="6"/>
  <c r="X57" i="6"/>
  <c r="N57" i="8"/>
  <c r="C15" i="8"/>
  <c r="X57" i="8"/>
  <c r="C36" i="8"/>
  <c r="C36" i="6"/>
  <c r="X78" i="8" l="1"/>
  <c r="AH78" i="8"/>
  <c r="X78" i="6"/>
  <c r="AH78" i="6"/>
  <c r="X78" i="46"/>
  <c r="X78" i="42"/>
  <c r="AH78" i="46"/>
  <c r="N78" i="42"/>
  <c r="N78" i="46"/>
  <c r="C99" i="8"/>
  <c r="E120" i="46"/>
  <c r="E8" i="46" s="1"/>
  <c r="B57" i="8"/>
  <c r="C99" i="6"/>
  <c r="C15" i="42"/>
  <c r="C78" i="46"/>
  <c r="E57" i="46"/>
  <c r="C99" i="46"/>
  <c r="C78" i="42"/>
  <c r="E15" i="46"/>
  <c r="E36" i="46"/>
  <c r="B36" i="46"/>
  <c r="B99" i="42"/>
  <c r="C99" i="42"/>
  <c r="B57" i="46"/>
  <c r="E36" i="42"/>
  <c r="B99" i="8"/>
  <c r="E15" i="42"/>
  <c r="B57" i="42"/>
  <c r="B36" i="42"/>
  <c r="C120" i="42"/>
  <c r="C57" i="42"/>
  <c r="C15" i="6"/>
  <c r="E15" i="8"/>
  <c r="E3" i="8" s="1"/>
  <c r="E36" i="6"/>
  <c r="E4" i="6" s="1"/>
  <c r="B15" i="8"/>
  <c r="E36" i="8"/>
  <c r="E4" i="8" s="1"/>
  <c r="E15" i="6"/>
  <c r="E3" i="6" s="1"/>
  <c r="B120" i="8"/>
  <c r="C120" i="6"/>
  <c r="C120" i="8"/>
  <c r="B78" i="8"/>
  <c r="N78" i="8"/>
  <c r="B57" i="6"/>
  <c r="C57" i="8"/>
  <c r="C78" i="8"/>
  <c r="C78" i="6"/>
  <c r="N99" i="46" l="1"/>
  <c r="AH99" i="46"/>
  <c r="E57" i="6"/>
  <c r="E5" i="6" s="1"/>
  <c r="E3" i="46"/>
  <c r="E4" i="42"/>
  <c r="E5" i="46"/>
  <c r="E4" i="46"/>
  <c r="E3" i="42"/>
  <c r="E99" i="6"/>
  <c r="E7" i="6" s="1"/>
  <c r="E78" i="42"/>
  <c r="C57" i="46"/>
  <c r="AH99" i="42"/>
  <c r="N99" i="42"/>
  <c r="X99" i="42"/>
  <c r="X99" i="46"/>
  <c r="E99" i="46"/>
  <c r="B99" i="46"/>
  <c r="E99" i="42"/>
  <c r="E78" i="46"/>
  <c r="B78" i="46"/>
  <c r="B78" i="42"/>
  <c r="E120" i="42"/>
  <c r="B120" i="42"/>
  <c r="E57" i="42"/>
  <c r="E120" i="6"/>
  <c r="E8" i="6" s="1"/>
  <c r="E57" i="8"/>
  <c r="E5" i="8" s="1"/>
  <c r="C57" i="6"/>
  <c r="B99" i="6"/>
  <c r="N99" i="8"/>
  <c r="N99" i="6"/>
  <c r="E78" i="6"/>
  <c r="E6" i="6" s="1"/>
  <c r="E120" i="8"/>
  <c r="E8" i="8" s="1"/>
  <c r="AH99" i="8"/>
  <c r="AH99" i="6"/>
  <c r="E78" i="8"/>
  <c r="E6" i="8" s="1"/>
  <c r="E99" i="8"/>
  <c r="E7" i="8" s="1"/>
  <c r="B120" i="6"/>
  <c r="X99" i="8"/>
  <c r="X99" i="6"/>
  <c r="B78" i="6"/>
  <c r="I15" i="8" l="1"/>
  <c r="AB15" i="42"/>
  <c r="AB15" i="8"/>
  <c r="E7" i="42"/>
  <c r="E6" i="42"/>
  <c r="E7" i="46"/>
  <c r="E5" i="42"/>
  <c r="E8" i="42"/>
  <c r="E6" i="46"/>
  <c r="I15" i="42"/>
  <c r="I15" i="46"/>
  <c r="S15" i="46"/>
  <c r="S15" i="8"/>
  <c r="X120" i="46"/>
  <c r="N120" i="46"/>
  <c r="AB15" i="46"/>
  <c r="X120" i="42"/>
  <c r="AH120" i="42"/>
  <c r="AH120" i="46"/>
  <c r="AB15" i="6"/>
  <c r="N120" i="42"/>
  <c r="S15" i="42"/>
  <c r="I15" i="6"/>
  <c r="S15" i="6"/>
  <c r="AH120" i="6"/>
  <c r="AH120" i="8"/>
  <c r="X120" i="6"/>
  <c r="X120" i="8"/>
  <c r="N120" i="6"/>
  <c r="N120" i="8"/>
  <c r="I36" i="46" l="1"/>
  <c r="AB36" i="42"/>
  <c r="S36" i="42"/>
  <c r="H15" i="6"/>
  <c r="H15" i="8"/>
  <c r="H15" i="42"/>
  <c r="AC15" i="6"/>
  <c r="AC15" i="42"/>
  <c r="AC15" i="46"/>
  <c r="R15" i="42"/>
  <c r="R15" i="8"/>
  <c r="S36" i="46"/>
  <c r="AB36" i="8"/>
  <c r="AC15" i="8"/>
  <c r="AB36" i="46"/>
  <c r="R15" i="46"/>
  <c r="H15" i="46"/>
  <c r="AB36" i="6"/>
  <c r="I36" i="42"/>
  <c r="S36" i="8"/>
  <c r="I36" i="6"/>
  <c r="I36" i="8"/>
  <c r="R15" i="6"/>
  <c r="S36" i="6"/>
  <c r="R36" i="6" l="1"/>
  <c r="R36" i="42"/>
  <c r="R36" i="8"/>
  <c r="H36" i="6"/>
  <c r="H36" i="42"/>
  <c r="H36" i="46"/>
  <c r="H36" i="8"/>
  <c r="I57" i="6"/>
  <c r="I57" i="8"/>
  <c r="I57" i="46"/>
  <c r="AC57" i="6"/>
  <c r="AC57" i="42"/>
  <c r="AC57" i="46"/>
  <c r="AB57" i="6"/>
  <c r="AB57" i="42"/>
  <c r="AB57" i="8"/>
  <c r="AB57" i="46"/>
  <c r="S57" i="42"/>
  <c r="S57" i="46"/>
  <c r="AC36" i="6"/>
  <c r="AC36" i="42"/>
  <c r="AC36" i="46"/>
  <c r="AC36" i="8"/>
  <c r="R36" i="46"/>
  <c r="I57" i="42"/>
  <c r="S57" i="8"/>
  <c r="S57" i="6"/>
  <c r="I78" i="42" l="1"/>
  <c r="I78" i="46"/>
  <c r="I78" i="8"/>
  <c r="AC78" i="6"/>
  <c r="AC78" i="42"/>
  <c r="AC78" i="46"/>
  <c r="R57" i="42"/>
  <c r="R57" i="8"/>
  <c r="AB78" i="6"/>
  <c r="AB78" i="42"/>
  <c r="AB78" i="46"/>
  <c r="AB78" i="8"/>
  <c r="S78" i="42"/>
  <c r="S78" i="46"/>
  <c r="H57" i="6"/>
  <c r="H57" i="42"/>
  <c r="H57" i="8"/>
  <c r="H57" i="46"/>
  <c r="AC57" i="8"/>
  <c r="R57" i="46"/>
  <c r="S78" i="8"/>
  <c r="I78" i="6"/>
  <c r="R57" i="6"/>
  <c r="S78" i="6"/>
  <c r="H78" i="6" l="1"/>
  <c r="H78" i="42"/>
  <c r="H78" i="46"/>
  <c r="H78" i="8"/>
  <c r="I99" i="46"/>
  <c r="R78" i="6"/>
  <c r="R78" i="42"/>
  <c r="R78" i="8"/>
  <c r="R78" i="46"/>
  <c r="AC99" i="6"/>
  <c r="AC99" i="42"/>
  <c r="AC99" i="46"/>
  <c r="S99" i="6"/>
  <c r="S99" i="42"/>
  <c r="S99" i="46"/>
  <c r="AB99" i="8"/>
  <c r="AB99" i="46"/>
  <c r="AC78" i="8"/>
  <c r="I99" i="42"/>
  <c r="AB99" i="42"/>
  <c r="I99" i="6"/>
  <c r="S99" i="8"/>
  <c r="I99" i="8"/>
  <c r="AB99" i="6"/>
  <c r="I120" i="42" l="1"/>
  <c r="I120" i="46"/>
  <c r="H99" i="6"/>
  <c r="H99" i="42"/>
  <c r="H99" i="8"/>
  <c r="AC120" i="6"/>
  <c r="AC120" i="42"/>
  <c r="AC120" i="46"/>
  <c r="AC120" i="8"/>
  <c r="AB120" i="46"/>
  <c r="S120" i="42"/>
  <c r="S120" i="46"/>
  <c r="R99" i="6"/>
  <c r="R99" i="42"/>
  <c r="R99" i="46"/>
  <c r="R99" i="8"/>
  <c r="AF15" i="6"/>
  <c r="AF15" i="42"/>
  <c r="L15" i="42"/>
  <c r="V15" i="6"/>
  <c r="AE15" i="42"/>
  <c r="AE15" i="6"/>
  <c r="K15" i="42"/>
  <c r="U15" i="42"/>
  <c r="U15" i="6"/>
  <c r="AC99" i="8"/>
  <c r="L15" i="46"/>
  <c r="H99" i="46"/>
  <c r="AB120" i="42"/>
  <c r="I120" i="6"/>
  <c r="I120" i="8"/>
  <c r="AB120" i="8"/>
  <c r="S120" i="6"/>
  <c r="AB120" i="6"/>
  <c r="S120" i="8"/>
  <c r="V15" i="46" l="1"/>
  <c r="AD15" i="6"/>
  <c r="V15" i="42"/>
  <c r="L15" i="6"/>
  <c r="K15" i="6"/>
  <c r="H120" i="6"/>
  <c r="H120" i="42"/>
  <c r="R120" i="6"/>
  <c r="R120" i="42"/>
  <c r="R120" i="8"/>
  <c r="R120" i="46"/>
  <c r="AD15" i="42"/>
  <c r="J15" i="42"/>
  <c r="K15" i="46"/>
  <c r="J15" i="6"/>
  <c r="V36" i="42"/>
  <c r="AF15" i="8"/>
  <c r="L15" i="8"/>
  <c r="AF36" i="42"/>
  <c r="L57" i="42"/>
  <c r="V15" i="8"/>
  <c r="V36" i="6"/>
  <c r="L36" i="42"/>
  <c r="AF36" i="6"/>
  <c r="L36" i="6"/>
  <c r="M15" i="46"/>
  <c r="W15" i="46"/>
  <c r="AF57" i="6"/>
  <c r="V57" i="42"/>
  <c r="J15" i="8"/>
  <c r="V57" i="6"/>
  <c r="U15" i="8"/>
  <c r="L57" i="6"/>
  <c r="AD36" i="6"/>
  <c r="U36" i="42"/>
  <c r="U36" i="6"/>
  <c r="J36" i="42"/>
  <c r="J36" i="6"/>
  <c r="K36" i="42"/>
  <c r="K36" i="6"/>
  <c r="AE15" i="8"/>
  <c r="AE36" i="42"/>
  <c r="AE36" i="6"/>
  <c r="AD15" i="8"/>
  <c r="AI15" i="42"/>
  <c r="K15" i="8"/>
  <c r="AE15" i="46"/>
  <c r="W15" i="42"/>
  <c r="W15" i="8"/>
  <c r="M15" i="6"/>
  <c r="AG15" i="42"/>
  <c r="AG15" i="6"/>
  <c r="AI15" i="6"/>
  <c r="M15" i="8"/>
  <c r="AG15" i="8"/>
  <c r="M15" i="42"/>
  <c r="W15" i="6"/>
  <c r="L36" i="46"/>
  <c r="H120" i="46"/>
  <c r="H120" i="8"/>
  <c r="U36" i="46" l="1"/>
  <c r="O15" i="42"/>
  <c r="F3" i="42" s="1"/>
  <c r="U57" i="46"/>
  <c r="O15" i="6"/>
  <c r="F3" i="6" s="1"/>
  <c r="AF57" i="42"/>
  <c r="AD36" i="42"/>
  <c r="AF57" i="8"/>
  <c r="V36" i="8"/>
  <c r="W36" i="46"/>
  <c r="L36" i="8"/>
  <c r="V57" i="8"/>
  <c r="AF36" i="8"/>
  <c r="U15" i="46"/>
  <c r="AG15" i="46"/>
  <c r="AE57" i="8"/>
  <c r="V78" i="8"/>
  <c r="AG36" i="46"/>
  <c r="K36" i="46"/>
  <c r="W57" i="46"/>
  <c r="O15" i="8"/>
  <c r="AE57" i="46"/>
  <c r="AE36" i="46"/>
  <c r="L78" i="6"/>
  <c r="AI15" i="8"/>
  <c r="H3" i="8" s="1"/>
  <c r="L78" i="42"/>
  <c r="AF78" i="6"/>
  <c r="V78" i="42"/>
  <c r="V78" i="6"/>
  <c r="H3" i="6"/>
  <c r="P3" i="6"/>
  <c r="K36" i="8"/>
  <c r="H3" i="42"/>
  <c r="P3" i="42"/>
  <c r="U78" i="46"/>
  <c r="AD57" i="6"/>
  <c r="AD57" i="42"/>
  <c r="AF15" i="46"/>
  <c r="J36" i="8"/>
  <c r="AD36" i="8"/>
  <c r="AE57" i="42"/>
  <c r="AE57" i="6"/>
  <c r="AF78" i="42"/>
  <c r="O36" i="42"/>
  <c r="U57" i="42"/>
  <c r="U57" i="8"/>
  <c r="U57" i="6"/>
  <c r="L57" i="8"/>
  <c r="J57" i="42"/>
  <c r="J57" i="6"/>
  <c r="K57" i="42"/>
  <c r="K57" i="6"/>
  <c r="AE36" i="8"/>
  <c r="U36" i="8"/>
  <c r="M36" i="42"/>
  <c r="M36" i="6"/>
  <c r="O36" i="6"/>
  <c r="AG36" i="8"/>
  <c r="W36" i="6"/>
  <c r="AG36" i="6"/>
  <c r="AI36" i="6"/>
  <c r="P4" i="6" s="1"/>
  <c r="W36" i="8"/>
  <c r="AG36" i="42"/>
  <c r="AI36" i="42"/>
  <c r="M36" i="8"/>
  <c r="W36" i="42"/>
  <c r="L57" i="46"/>
  <c r="V57" i="46"/>
  <c r="V36" i="46"/>
  <c r="AF120" i="42" l="1"/>
  <c r="K57" i="46"/>
  <c r="N3" i="6"/>
  <c r="N3" i="42"/>
  <c r="V99" i="42"/>
  <c r="W78" i="46"/>
  <c r="AF78" i="8"/>
  <c r="AF99" i="42"/>
  <c r="V99" i="6"/>
  <c r="J57" i="8"/>
  <c r="M36" i="46"/>
  <c r="AG57" i="46"/>
  <c r="U99" i="46"/>
  <c r="V99" i="8"/>
  <c r="AF99" i="8"/>
  <c r="M57" i="46"/>
  <c r="K78" i="46"/>
  <c r="AF57" i="46"/>
  <c r="P3" i="8"/>
  <c r="AI36" i="8"/>
  <c r="P4" i="8" s="1"/>
  <c r="L120" i="42"/>
  <c r="V120" i="42"/>
  <c r="P4" i="42"/>
  <c r="L99" i="42"/>
  <c r="L99" i="6"/>
  <c r="AF99" i="6"/>
  <c r="F4" i="6"/>
  <c r="N4" i="6"/>
  <c r="F4" i="42"/>
  <c r="N4" i="42"/>
  <c r="F3" i="8"/>
  <c r="N3" i="8"/>
  <c r="U120" i="46"/>
  <c r="O36" i="8"/>
  <c r="AE78" i="6"/>
  <c r="AE78" i="42"/>
  <c r="O15" i="46"/>
  <c r="AD78" i="42"/>
  <c r="AD78" i="6"/>
  <c r="J78" i="42"/>
  <c r="J78" i="6"/>
  <c r="AD57" i="8"/>
  <c r="U78" i="42"/>
  <c r="U78" i="6"/>
  <c r="AF36" i="46"/>
  <c r="AD78" i="8"/>
  <c r="K57" i="8"/>
  <c r="J15" i="46"/>
  <c r="K78" i="42"/>
  <c r="K78" i="6"/>
  <c r="K78" i="8"/>
  <c r="J78" i="8"/>
  <c r="L78" i="8"/>
  <c r="AI15" i="46"/>
  <c r="AG57" i="42"/>
  <c r="AI57" i="42"/>
  <c r="W57" i="6"/>
  <c r="M57" i="6"/>
  <c r="O57" i="6"/>
  <c r="H4" i="42"/>
  <c r="AG57" i="6"/>
  <c r="AI57" i="6"/>
  <c r="W57" i="8"/>
  <c r="M57" i="8"/>
  <c r="AG57" i="8"/>
  <c r="W57" i="42"/>
  <c r="M57" i="42"/>
  <c r="O57" i="42"/>
  <c r="H4" i="6"/>
  <c r="L78" i="46"/>
  <c r="V120" i="8"/>
  <c r="AF120" i="6"/>
  <c r="V120" i="6"/>
  <c r="L120" i="6"/>
  <c r="AF120" i="8" l="1"/>
  <c r="AI57" i="8"/>
  <c r="H5" i="8" s="1"/>
  <c r="AE78" i="46"/>
  <c r="AG99" i="46"/>
  <c r="M78" i="46"/>
  <c r="K99" i="8"/>
  <c r="AG78" i="46"/>
  <c r="M99" i="46"/>
  <c r="U99" i="8"/>
  <c r="W120" i="46"/>
  <c r="W99" i="46"/>
  <c r="K99" i="46"/>
  <c r="K120" i="46"/>
  <c r="AE120" i="46"/>
  <c r="AF78" i="46"/>
  <c r="H4" i="8"/>
  <c r="U78" i="8"/>
  <c r="O36" i="46"/>
  <c r="J36" i="46"/>
  <c r="L120" i="8"/>
  <c r="AI36" i="46"/>
  <c r="H3" i="46"/>
  <c r="P3" i="46"/>
  <c r="F5" i="6"/>
  <c r="N5" i="6"/>
  <c r="H5" i="42"/>
  <c r="P5" i="42"/>
  <c r="F3" i="46"/>
  <c r="N3" i="46"/>
  <c r="F4" i="8"/>
  <c r="N4" i="8"/>
  <c r="F5" i="42"/>
  <c r="N5" i="42"/>
  <c r="O57" i="8"/>
  <c r="H5" i="6"/>
  <c r="P5" i="6"/>
  <c r="U99" i="42"/>
  <c r="U99" i="6"/>
  <c r="AE120" i="42"/>
  <c r="K120" i="42"/>
  <c r="AE99" i="6"/>
  <c r="AE99" i="42"/>
  <c r="AD15" i="46"/>
  <c r="L99" i="8"/>
  <c r="AD99" i="6"/>
  <c r="AD99" i="42"/>
  <c r="K99" i="6"/>
  <c r="K99" i="42"/>
  <c r="U120" i="42"/>
  <c r="J99" i="6"/>
  <c r="J99" i="42"/>
  <c r="AE78" i="8"/>
  <c r="AG120" i="46"/>
  <c r="AD36" i="46"/>
  <c r="M78" i="6"/>
  <c r="O78" i="6"/>
  <c r="AG78" i="8"/>
  <c r="M78" i="8"/>
  <c r="O78" i="8"/>
  <c r="AG78" i="42"/>
  <c r="AI78" i="42"/>
  <c r="W78" i="8"/>
  <c r="W78" i="42"/>
  <c r="AG78" i="6"/>
  <c r="AI78" i="6"/>
  <c r="M78" i="42"/>
  <c r="O78" i="42"/>
  <c r="W78" i="6"/>
  <c r="V78" i="46"/>
  <c r="L99" i="46"/>
  <c r="P5" i="8" l="1"/>
  <c r="M120" i="46"/>
  <c r="AE99" i="46"/>
  <c r="AF99" i="46"/>
  <c r="AE99" i="8"/>
  <c r="U120" i="6"/>
  <c r="F4" i="46"/>
  <c r="K120" i="6"/>
  <c r="N4" i="46"/>
  <c r="P4" i="46"/>
  <c r="H4" i="46"/>
  <c r="AD99" i="8"/>
  <c r="F5" i="8"/>
  <c r="N5" i="8"/>
  <c r="F6" i="8"/>
  <c r="N6" i="8"/>
  <c r="P6" i="42"/>
  <c r="H6" i="42"/>
  <c r="F6" i="6"/>
  <c r="N6" i="6"/>
  <c r="F6" i="42"/>
  <c r="N6" i="42"/>
  <c r="H6" i="6"/>
  <c r="P6" i="6"/>
  <c r="AD120" i="42"/>
  <c r="J120" i="8"/>
  <c r="J120" i="6"/>
  <c r="O57" i="46"/>
  <c r="J57" i="46"/>
  <c r="AD120" i="8"/>
  <c r="AI78" i="8"/>
  <c r="J99" i="8"/>
  <c r="J120" i="42"/>
  <c r="AE120" i="6"/>
  <c r="AD120" i="6"/>
  <c r="M99" i="6"/>
  <c r="O99" i="6"/>
  <c r="M99" i="42"/>
  <c r="O99" i="42"/>
  <c r="AG99" i="8"/>
  <c r="AG99" i="6"/>
  <c r="AI99" i="6"/>
  <c r="W99" i="42"/>
  <c r="M99" i="8"/>
  <c r="W99" i="6"/>
  <c r="AG99" i="42"/>
  <c r="AI99" i="42"/>
  <c r="W99" i="8"/>
  <c r="V99" i="46"/>
  <c r="V120" i="46"/>
  <c r="L120" i="46"/>
  <c r="AI99" i="8" l="1"/>
  <c r="P7" i="8" s="1"/>
  <c r="O99" i="8"/>
  <c r="F7" i="8" s="1"/>
  <c r="H7" i="42"/>
  <c r="P7" i="42"/>
  <c r="F7" i="42"/>
  <c r="N7" i="42"/>
  <c r="F7" i="6"/>
  <c r="N7" i="6"/>
  <c r="H6" i="8"/>
  <c r="P6" i="8"/>
  <c r="H7" i="6"/>
  <c r="P7" i="6"/>
  <c r="F5" i="46"/>
  <c r="N5" i="46"/>
  <c r="AI57" i="46"/>
  <c r="AD57" i="46"/>
  <c r="K120" i="8"/>
  <c r="AE120" i="8"/>
  <c r="J78" i="46"/>
  <c r="O78" i="46"/>
  <c r="U120" i="8"/>
  <c r="W120" i="8"/>
  <c r="M120" i="6"/>
  <c r="O120" i="6"/>
  <c r="AG120" i="8"/>
  <c r="M120" i="8"/>
  <c r="AG120" i="6"/>
  <c r="AI120" i="6"/>
  <c r="M120" i="42"/>
  <c r="O120" i="42"/>
  <c r="W120" i="42"/>
  <c r="W120" i="6"/>
  <c r="AG120" i="42"/>
  <c r="AI120" i="42"/>
  <c r="T15" i="46"/>
  <c r="O120" i="8" l="1"/>
  <c r="F8" i="8" s="1"/>
  <c r="H7" i="8"/>
  <c r="N7" i="8"/>
  <c r="Y15" i="46"/>
  <c r="F8" i="42"/>
  <c r="N8" i="42"/>
  <c r="H5" i="46"/>
  <c r="P5" i="46"/>
  <c r="H8" i="42"/>
  <c r="P8" i="42"/>
  <c r="H8" i="6"/>
  <c r="P8" i="6"/>
  <c r="F8" i="6"/>
  <c r="N8" i="6"/>
  <c r="F6" i="46"/>
  <c r="N6" i="46"/>
  <c r="AF120" i="46"/>
  <c r="AI78" i="46"/>
  <c r="AD78" i="46"/>
  <c r="J99" i="46"/>
  <c r="O99" i="46"/>
  <c r="AI120" i="8"/>
  <c r="Y36" i="46"/>
  <c r="T57" i="46"/>
  <c r="Y78" i="46"/>
  <c r="T78" i="46"/>
  <c r="Y15" i="8"/>
  <c r="T15" i="8"/>
  <c r="Y15" i="42"/>
  <c r="T15" i="42"/>
  <c r="Y15" i="6"/>
  <c r="T15" i="6"/>
  <c r="N8" i="8" l="1"/>
  <c r="O3" i="46"/>
  <c r="Q3" i="46" s="1"/>
  <c r="G3" i="46"/>
  <c r="K3" i="46" s="1"/>
  <c r="G4" i="46"/>
  <c r="K4" i="46" s="1"/>
  <c r="O4" i="46"/>
  <c r="G6" i="46"/>
  <c r="O6" i="46"/>
  <c r="G3" i="42"/>
  <c r="L3" i="42" s="1"/>
  <c r="O3" i="42"/>
  <c r="H8" i="8"/>
  <c r="P8" i="8"/>
  <c r="F7" i="46"/>
  <c r="N7" i="46"/>
  <c r="H6" i="46"/>
  <c r="P6" i="46"/>
  <c r="G3" i="6"/>
  <c r="O3" i="6"/>
  <c r="G3" i="8"/>
  <c r="O3" i="8"/>
  <c r="AD99" i="46"/>
  <c r="AI99" i="46"/>
  <c r="J120" i="46"/>
  <c r="O120" i="46"/>
  <c r="T99" i="46"/>
  <c r="Y120" i="46"/>
  <c r="Y99" i="46"/>
  <c r="T36" i="46"/>
  <c r="Y57" i="46"/>
  <c r="Y78" i="6"/>
  <c r="T78" i="6"/>
  <c r="Y78" i="42"/>
  <c r="T78" i="42"/>
  <c r="T99" i="8"/>
  <c r="Y99" i="8"/>
  <c r="T57" i="42"/>
  <c r="Y57" i="42"/>
  <c r="Y57" i="8"/>
  <c r="T57" i="8"/>
  <c r="T36" i="6"/>
  <c r="Y36" i="6"/>
  <c r="Y36" i="8"/>
  <c r="T36" i="8"/>
  <c r="T120" i="6"/>
  <c r="Y120" i="6"/>
  <c r="Y78" i="8"/>
  <c r="T78" i="8"/>
  <c r="T120" i="42"/>
  <c r="Y120" i="42"/>
  <c r="T99" i="6"/>
  <c r="Y99" i="6"/>
  <c r="Y36" i="42"/>
  <c r="T36" i="42"/>
  <c r="T99" i="42"/>
  <c r="Y99" i="42"/>
  <c r="Y120" i="8"/>
  <c r="T120" i="8"/>
  <c r="T57" i="6"/>
  <c r="Y57" i="6"/>
  <c r="L4" i="46" l="1"/>
  <c r="I3" i="46"/>
  <c r="K3" i="8"/>
  <c r="K3" i="6"/>
  <c r="L3" i="8"/>
  <c r="J3" i="46"/>
  <c r="S3" i="46"/>
  <c r="R3" i="46"/>
  <c r="T3" i="46"/>
  <c r="L3" i="46"/>
  <c r="K3" i="42"/>
  <c r="I6" i="46"/>
  <c r="R6" i="46"/>
  <c r="J4" i="46"/>
  <c r="I4" i="46"/>
  <c r="T4" i="46"/>
  <c r="S4" i="46"/>
  <c r="R4" i="46"/>
  <c r="Q4" i="46"/>
  <c r="T6" i="46"/>
  <c r="I3" i="8"/>
  <c r="J3" i="6"/>
  <c r="L3" i="6"/>
  <c r="S3" i="42"/>
  <c r="R3" i="42"/>
  <c r="T3" i="42"/>
  <c r="Q3" i="42"/>
  <c r="Q6" i="46"/>
  <c r="S6" i="46"/>
  <c r="J3" i="8"/>
  <c r="I3" i="6"/>
  <c r="T3" i="8"/>
  <c r="R3" i="8"/>
  <c r="Q3" i="8"/>
  <c r="S3" i="8"/>
  <c r="T3" i="6"/>
  <c r="R3" i="6"/>
  <c r="Q3" i="6"/>
  <c r="S3" i="6"/>
  <c r="G8" i="8"/>
  <c r="K8" i="8" s="1"/>
  <c r="O8" i="8"/>
  <c r="G5" i="6"/>
  <c r="I5" i="6" s="1"/>
  <c r="O5" i="6"/>
  <c r="G7" i="42"/>
  <c r="J7" i="42" s="1"/>
  <c r="O7" i="42"/>
  <c r="G6" i="8"/>
  <c r="J6" i="8" s="1"/>
  <c r="O6" i="8"/>
  <c r="G4" i="8"/>
  <c r="I4" i="8" s="1"/>
  <c r="O4" i="8"/>
  <c r="G5" i="8"/>
  <c r="J5" i="8" s="1"/>
  <c r="O5" i="8"/>
  <c r="J6" i="46"/>
  <c r="G5" i="46"/>
  <c r="J5" i="46" s="1"/>
  <c r="O5" i="46"/>
  <c r="G8" i="46"/>
  <c r="O8" i="46"/>
  <c r="H7" i="46"/>
  <c r="P7" i="46"/>
  <c r="G4" i="42"/>
  <c r="I4" i="42" s="1"/>
  <c r="O4" i="42"/>
  <c r="G8" i="42"/>
  <c r="I8" i="42" s="1"/>
  <c r="O8" i="42"/>
  <c r="I3" i="42"/>
  <c r="G4" i="6"/>
  <c r="K4" i="6" s="1"/>
  <c r="O4" i="6"/>
  <c r="G5" i="42"/>
  <c r="K5" i="42" s="1"/>
  <c r="O5" i="42"/>
  <c r="G7" i="8"/>
  <c r="K7" i="8" s="1"/>
  <c r="O7" i="8"/>
  <c r="G6" i="6"/>
  <c r="K6" i="6" s="1"/>
  <c r="O6" i="6"/>
  <c r="K6" i="46"/>
  <c r="G7" i="46"/>
  <c r="O7" i="46"/>
  <c r="G6" i="42"/>
  <c r="J6" i="42" s="1"/>
  <c r="O6" i="42"/>
  <c r="F8" i="46"/>
  <c r="N8" i="46"/>
  <c r="G7" i="6"/>
  <c r="J7" i="6" s="1"/>
  <c r="O7" i="6"/>
  <c r="J3" i="42"/>
  <c r="G8" i="6"/>
  <c r="K8" i="6" s="1"/>
  <c r="O8" i="6"/>
  <c r="L6" i="46"/>
  <c r="T120" i="46"/>
  <c r="AI120" i="46"/>
  <c r="AD120" i="46"/>
  <c r="I6" i="42" l="1"/>
  <c r="K6" i="8"/>
  <c r="J8" i="8"/>
  <c r="J7" i="8"/>
  <c r="I5" i="8"/>
  <c r="I6" i="8"/>
  <c r="I6" i="6"/>
  <c r="I7" i="8"/>
  <c r="I8" i="8"/>
  <c r="J6" i="6"/>
  <c r="I7" i="42"/>
  <c r="K5" i="6"/>
  <c r="K5" i="8"/>
  <c r="I4" i="6"/>
  <c r="J4" i="6"/>
  <c r="J4" i="8"/>
  <c r="J5" i="6"/>
  <c r="K7" i="6"/>
  <c r="K4" i="8"/>
  <c r="K6" i="42"/>
  <c r="K8" i="42"/>
  <c r="R7" i="46"/>
  <c r="K7" i="42"/>
  <c r="I5" i="42"/>
  <c r="J5" i="42"/>
  <c r="S6" i="6"/>
  <c r="Q6" i="6"/>
  <c r="T6" i="6"/>
  <c r="R6" i="6"/>
  <c r="S7" i="8"/>
  <c r="Q7" i="8"/>
  <c r="R7" i="8"/>
  <c r="T7" i="8"/>
  <c r="S5" i="42"/>
  <c r="T5" i="42"/>
  <c r="Q5" i="42"/>
  <c r="R5" i="42"/>
  <c r="S6" i="8"/>
  <c r="Q6" i="8"/>
  <c r="T6" i="8"/>
  <c r="R6" i="8"/>
  <c r="R7" i="42"/>
  <c r="T7" i="42"/>
  <c r="S7" i="42"/>
  <c r="Q7" i="42"/>
  <c r="R8" i="8"/>
  <c r="S8" i="8"/>
  <c r="Q8" i="8"/>
  <c r="T8" i="8"/>
  <c r="S7" i="46"/>
  <c r="I8" i="6"/>
  <c r="T6" i="42"/>
  <c r="R6" i="42"/>
  <c r="Q6" i="42"/>
  <c r="S6" i="42"/>
  <c r="S8" i="42"/>
  <c r="T8" i="42"/>
  <c r="Q8" i="42"/>
  <c r="R8" i="42"/>
  <c r="S4" i="42"/>
  <c r="Q4" i="42"/>
  <c r="R4" i="42"/>
  <c r="T4" i="42"/>
  <c r="T7" i="46"/>
  <c r="J8" i="6"/>
  <c r="S7" i="6"/>
  <c r="R7" i="6"/>
  <c r="T7" i="6"/>
  <c r="Q7" i="6"/>
  <c r="T4" i="6"/>
  <c r="R4" i="6"/>
  <c r="Q4" i="6"/>
  <c r="S4" i="6"/>
  <c r="Q5" i="8"/>
  <c r="T5" i="8"/>
  <c r="R5" i="8"/>
  <c r="S5" i="8"/>
  <c r="R4" i="8"/>
  <c r="Q4" i="8"/>
  <c r="S4" i="8"/>
  <c r="T4" i="8"/>
  <c r="R5" i="6"/>
  <c r="S5" i="6"/>
  <c r="Q5" i="6"/>
  <c r="T5" i="6"/>
  <c r="Q7" i="46"/>
  <c r="L5" i="46"/>
  <c r="Q8" i="6"/>
  <c r="T8" i="6"/>
  <c r="R8" i="6"/>
  <c r="S8" i="6"/>
  <c r="Q5" i="46"/>
  <c r="S5" i="46"/>
  <c r="T5" i="46"/>
  <c r="R5" i="46"/>
  <c r="J8" i="42"/>
  <c r="I7" i="6"/>
  <c r="K5" i="46"/>
  <c r="K4" i="42"/>
  <c r="J4" i="42"/>
  <c r="H8" i="46"/>
  <c r="K8" i="46" s="1"/>
  <c r="P8" i="46"/>
  <c r="R8" i="46" s="1"/>
  <c r="L6" i="42"/>
  <c r="L7" i="46"/>
  <c r="K7" i="46"/>
  <c r="I7" i="46"/>
  <c r="J7" i="46"/>
  <c r="L6" i="6"/>
  <c r="L7" i="8"/>
  <c r="L5" i="42"/>
  <c r="L5" i="8"/>
  <c r="L4" i="8"/>
  <c r="L5" i="6"/>
  <c r="L7" i="6"/>
  <c r="L8" i="42"/>
  <c r="L4" i="42"/>
  <c r="I5" i="46"/>
  <c r="L8" i="6"/>
  <c r="L4" i="6"/>
  <c r="L6" i="8"/>
  <c r="L7" i="42"/>
  <c r="L8" i="8"/>
  <c r="T8" i="46" l="1"/>
  <c r="S8" i="46"/>
  <c r="Q8" i="46"/>
  <c r="L8" i="46"/>
  <c r="I8" i="46"/>
  <c r="J8" i="46"/>
</calcChain>
</file>

<file path=xl/sharedStrings.xml><?xml version="1.0" encoding="utf-8"?>
<sst xmlns="http://schemas.openxmlformats.org/spreadsheetml/2006/main" count="1314" uniqueCount="62">
  <si>
    <t>Discount rate</t>
  </si>
  <si>
    <t>Sensitivities</t>
  </si>
  <si>
    <t>Low</t>
  </si>
  <si>
    <t>High</t>
  </si>
  <si>
    <t>Cost</t>
  </si>
  <si>
    <t>Reasonable scenarios</t>
  </si>
  <si>
    <t>Scenario</t>
  </si>
  <si>
    <t>Weighting_Base</t>
  </si>
  <si>
    <t>Weighting_Equal</t>
  </si>
  <si>
    <t>Weighting_Slow</t>
  </si>
  <si>
    <t>Neutral</t>
  </si>
  <si>
    <t>Fast</t>
  </si>
  <si>
    <t>Slow</t>
  </si>
  <si>
    <t>Year (FYE)</t>
  </si>
  <si>
    <t>Capital cost $M</t>
  </si>
  <si>
    <t>O&amp;M</t>
  </si>
  <si>
    <t>Asset life (years)</t>
  </si>
  <si>
    <t>Options</t>
  </si>
  <si>
    <t>Description</t>
  </si>
  <si>
    <t>Option 1</t>
  </si>
  <si>
    <t>Base</t>
  </si>
  <si>
    <t>Option 2</t>
  </si>
  <si>
    <t>Option 4</t>
  </si>
  <si>
    <t>Sensitivity</t>
  </si>
  <si>
    <t>High Discount rate</t>
  </si>
  <si>
    <t>Low Discount rate</t>
  </si>
  <si>
    <t>High Cost</t>
  </si>
  <si>
    <t>Low Cost</t>
  </si>
  <si>
    <t>High Cost and High Discount rate</t>
  </si>
  <si>
    <t>Benefits</t>
  </si>
  <si>
    <t>Fast Change</t>
  </si>
  <si>
    <t>Slow Change</t>
  </si>
  <si>
    <t>Costs</t>
  </si>
  <si>
    <t>Capital Costs</t>
  </si>
  <si>
    <t>Outage Costs</t>
  </si>
  <si>
    <t>Total</t>
  </si>
  <si>
    <t>Capital Cost Savings</t>
  </si>
  <si>
    <t>Fixed O&amp;M Savings</t>
  </si>
  <si>
    <t>Dispatch Cost Savings</t>
  </si>
  <si>
    <t>Variable O&amp;M Savings</t>
  </si>
  <si>
    <t>Involuntary Savings (USE)</t>
  </si>
  <si>
    <t>DSP Savings (voluntary load)</t>
  </si>
  <si>
    <t>Transmission Costs</t>
  </si>
  <si>
    <t>NPV</t>
  </si>
  <si>
    <t>Residual</t>
  </si>
  <si>
    <t>Terminal</t>
  </si>
  <si>
    <t>Annual operating ($M)</t>
  </si>
  <si>
    <t>Weighting_Fast</t>
  </si>
  <si>
    <t>Gross Benefits NPV$M</t>
  </si>
  <si>
    <t>Net Benefits NPV $M</t>
  </si>
  <si>
    <t>Cost $M (2019-2020)</t>
  </si>
  <si>
    <t>Capital Cost</t>
  </si>
  <si>
    <t>Option 3</t>
  </si>
  <si>
    <t>New 500/300 kV transformer at South Morang Terminal Station</t>
  </si>
  <si>
    <t>Upgrade South Morang-Dederang 330 kV line</t>
  </si>
  <si>
    <t>Upgrade Upper Tumut-Canberra 330 kV line</t>
  </si>
  <si>
    <t>Modular power flow controllers on NSW 330 kV lines</t>
  </si>
  <si>
    <t>New 500 kV line between Snowy and Bannaby</t>
  </si>
  <si>
    <t>New 330 kV line between South Morang and Dederang</t>
  </si>
  <si>
    <t>NPV Cost $M</t>
  </si>
  <si>
    <t>Capital + O&amp;M + Outage</t>
  </si>
  <si>
    <t>Base Discount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</si>
</sst>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3" formatCode="_-* #,##0.00_-;\-* #,##0.00_-;_-* &quot;-&quot;??_-;_-@_-"/>
    <numFmt numFmtId="164" formatCode="0.0%"/>
    <numFmt numFmtId="165" formatCode="0_ ;\-0\ "/>
    <numFmt numFmtId="166" formatCode="_-* #,##0_-;\-* #,##0_-;_-* &quot;-&quot;??_-;_-@_-"/>
    <numFmt numFmtId="167" formatCode="_-* #,##0.0_-;\-* #,##0.0_-;_-* &quot;-&quot;??_-;_-@_-"/>
    <numFmt numFmtId="168" formatCode="_-* #,##0.000_-;\-* #,##0.000_-;_-* &quot;-&quot;??_-;_-@_-"/>
    <numFmt numFmtId="169" formatCode="_-* #,##0.0_-;\-* #,##0.0_-;_-* &quot;-&quot;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medium">
        <color theme="0"/>
      </bottom>
      <diagonal/>
    </border>
    <border>
      <left/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/>
      <top style="medium">
        <color theme="0"/>
      </top>
      <bottom style="thick">
        <color theme="0"/>
      </bottom>
      <diagonal/>
    </border>
    <border>
      <left/>
      <right style="thick">
        <color theme="0"/>
      </right>
      <top style="medium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48">
    <xf numFmtId="0" fontId="0" fillId="0" borderId="0" xfId="0"/>
    <xf numFmtId="164" fontId="3" fillId="3" borderId="1" xfId="4" applyNumberFormat="1" applyBorder="1" applyAlignment="1">
      <alignment horizontal="left" wrapText="1"/>
    </xf>
    <xf numFmtId="0" fontId="3" fillId="2" borderId="2" xfId="3" applyBorder="1" applyAlignment="1">
      <alignment horizontal="center" vertical="center" wrapText="1"/>
    </xf>
    <xf numFmtId="164" fontId="4" fillId="4" borderId="3" xfId="2" applyNumberFormat="1" applyFont="1" applyFill="1" applyBorder="1"/>
    <xf numFmtId="166" fontId="4" fillId="4" borderId="3" xfId="1" applyNumberFormat="1" applyFont="1" applyFill="1" applyBorder="1"/>
    <xf numFmtId="166" fontId="4" fillId="4" borderId="3" xfId="1" quotePrefix="1" applyNumberFormat="1" applyFont="1" applyFill="1" applyBorder="1" applyAlignment="1">
      <alignment horizontal="left"/>
    </xf>
    <xf numFmtId="9" fontId="4" fillId="4" borderId="3" xfId="2" applyFont="1" applyFill="1" applyBorder="1"/>
    <xf numFmtId="166" fontId="4" fillId="4" borderId="3" xfId="1" applyNumberFormat="1" applyFont="1" applyFill="1" applyBorder="1" applyAlignment="1">
      <alignment horizontal="left"/>
    </xf>
    <xf numFmtId="166" fontId="4" fillId="5" borderId="3" xfId="1" applyNumberFormat="1" applyFont="1" applyFill="1" applyBorder="1"/>
    <xf numFmtId="165" fontId="4" fillId="5" borderId="3" xfId="1" applyNumberFormat="1" applyFont="1" applyFill="1" applyBorder="1"/>
    <xf numFmtId="9" fontId="4" fillId="5" borderId="3" xfId="2" applyFont="1" applyFill="1" applyBorder="1"/>
    <xf numFmtId="167" fontId="4" fillId="5" borderId="3" xfId="1" applyNumberFormat="1" applyFont="1" applyFill="1" applyBorder="1"/>
    <xf numFmtId="8" fontId="0" fillId="0" borderId="0" xfId="0" applyNumberFormat="1"/>
    <xf numFmtId="0" fontId="2" fillId="0" borderId="0" xfId="0" applyFont="1"/>
    <xf numFmtId="43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3" fillId="3" borderId="1" xfId="4" applyBorder="1" applyAlignment="1">
      <alignment horizontal="left" wrapText="1"/>
    </xf>
    <xf numFmtId="0" fontId="3" fillId="2" borderId="1" xfId="3" applyBorder="1" applyAlignment="1">
      <alignment horizontal="center" vertical="center" wrapText="1"/>
    </xf>
    <xf numFmtId="164" fontId="4" fillId="4" borderId="3" xfId="2" applyNumberFormat="1" applyFont="1" applyFill="1" applyBorder="1" applyAlignment="1">
      <alignment horizontal="left" indent="3"/>
    </xf>
    <xf numFmtId="9" fontId="4" fillId="4" borderId="3" xfId="2" applyFont="1" applyFill="1" applyBorder="1" applyAlignment="1">
      <alignment horizontal="left" indent="3"/>
    </xf>
    <xf numFmtId="3" fontId="4" fillId="4" borderId="3" xfId="2" applyNumberFormat="1" applyFont="1" applyFill="1" applyBorder="1" applyAlignment="1">
      <alignment horizontal="left" indent="3"/>
    </xf>
    <xf numFmtId="3" fontId="5" fillId="4" borderId="3" xfId="2" applyNumberFormat="1" applyFont="1" applyFill="1" applyBorder="1" applyAlignment="1">
      <alignment horizontal="left" indent="3"/>
    </xf>
    <xf numFmtId="9" fontId="0" fillId="0" borderId="0" xfId="0" applyNumberFormat="1"/>
    <xf numFmtId="0" fontId="3" fillId="3" borderId="1" xfId="4" applyBorder="1" applyAlignment="1">
      <alignment horizontal="left"/>
    </xf>
    <xf numFmtId="167" fontId="6" fillId="6" borderId="1" xfId="1" applyNumberFormat="1" applyFont="1" applyFill="1" applyBorder="1" applyAlignment="1">
      <alignment horizontal="center" vertical="center"/>
    </xf>
    <xf numFmtId="167" fontId="7" fillId="6" borderId="1" xfId="1" applyNumberFormat="1" applyFont="1" applyFill="1" applyBorder="1" applyAlignment="1">
      <alignment horizontal="center" vertical="center"/>
    </xf>
    <xf numFmtId="164" fontId="3" fillId="3" borderId="1" xfId="4" applyNumberFormat="1" applyBorder="1" applyAlignment="1">
      <alignment horizontal="left"/>
    </xf>
    <xf numFmtId="167" fontId="0" fillId="0" borderId="0" xfId="0" applyNumberFormat="1"/>
    <xf numFmtId="9" fontId="0" fillId="0" borderId="0" xfId="2" applyFont="1"/>
    <xf numFmtId="0" fontId="0" fillId="0" borderId="0" xfId="0" applyFill="1"/>
    <xf numFmtId="167" fontId="4" fillId="4" borderId="3" xfId="2" applyNumberFormat="1" applyFont="1" applyFill="1" applyBorder="1" applyAlignment="1">
      <alignment horizontal="left" indent="3"/>
    </xf>
    <xf numFmtId="169" fontId="0" fillId="0" borderId="0" xfId="0" applyNumberFormat="1"/>
    <xf numFmtId="43" fontId="2" fillId="0" borderId="0" xfId="0" applyNumberFormat="1" applyFont="1"/>
    <xf numFmtId="2" fontId="0" fillId="0" borderId="0" xfId="0" applyNumberFormat="1"/>
    <xf numFmtId="168" fontId="4" fillId="5" borderId="3" xfId="1" applyNumberFormat="1" applyFont="1" applyFill="1" applyBorder="1"/>
    <xf numFmtId="166" fontId="4" fillId="4" borderId="3" xfId="2" applyNumberFormat="1" applyFont="1" applyFill="1" applyBorder="1" applyAlignment="1">
      <alignment horizontal="left" indent="3"/>
    </xf>
    <xf numFmtId="166" fontId="4" fillId="5" borderId="11" xfId="1" applyNumberFormat="1" applyFont="1" applyFill="1" applyBorder="1" applyAlignment="1">
      <alignment horizontal="left" vertical="center"/>
    </xf>
    <xf numFmtId="166" fontId="4" fillId="5" borderId="12" xfId="1" applyNumberFormat="1" applyFont="1" applyFill="1" applyBorder="1" applyAlignment="1">
      <alignment horizontal="left" vertical="center"/>
    </xf>
    <xf numFmtId="166" fontId="4" fillId="5" borderId="9" xfId="1" applyNumberFormat="1" applyFont="1" applyFill="1" applyBorder="1" applyAlignment="1">
      <alignment horizontal="left" vertical="center"/>
    </xf>
    <xf numFmtId="166" fontId="4" fillId="5" borderId="10" xfId="1" applyNumberFormat="1" applyFont="1" applyFill="1" applyBorder="1" applyAlignment="1">
      <alignment horizontal="left" vertical="center"/>
    </xf>
    <xf numFmtId="0" fontId="3" fillId="2" borderId="7" xfId="3" applyBorder="1" applyAlignment="1">
      <alignment horizontal="center" vertical="center" wrapText="1"/>
    </xf>
    <xf numFmtId="0" fontId="3" fillId="2" borderId="8" xfId="3" applyBorder="1" applyAlignment="1">
      <alignment horizontal="center" vertical="center" wrapText="1"/>
    </xf>
    <xf numFmtId="166" fontId="4" fillId="5" borderId="6" xfId="1" quotePrefix="1" applyNumberFormat="1" applyFont="1" applyFill="1" applyBorder="1" applyAlignment="1">
      <alignment horizontal="center" vertical="center"/>
    </xf>
    <xf numFmtId="166" fontId="4" fillId="5" borderId="5" xfId="1" applyNumberFormat="1" applyFont="1" applyFill="1" applyBorder="1" applyAlignment="1">
      <alignment horizontal="center" vertical="center"/>
    </xf>
    <xf numFmtId="166" fontId="4" fillId="5" borderId="4" xfId="1" quotePrefix="1" applyNumberFormat="1" applyFont="1" applyFill="1" applyBorder="1" applyAlignment="1">
      <alignment horizontal="center" vertical="center"/>
    </xf>
    <xf numFmtId="166" fontId="4" fillId="5" borderId="5" xfId="1" quotePrefix="1" applyNumberFormat="1" applyFont="1" applyFill="1" applyBorder="1" applyAlignment="1">
      <alignment horizontal="center" vertical="center"/>
    </xf>
  </cellXfs>
  <cellStyles count="5">
    <cellStyle name="Accent1" xfId="3" builtinId="29"/>
    <cellStyle name="Accent2" xfId="4" builtinId="33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28"/>
  <sheetViews>
    <sheetView tabSelected="1" workbookViewId="0"/>
  </sheetViews>
  <sheetFormatPr defaultRowHeight="15" x14ac:dyDescent="0.25"/>
  <cols>
    <col min="1" max="1" width="8" customWidth="1"/>
    <col min="2" max="2" width="21.5703125" customWidth="1"/>
    <col min="3" max="3" width="27.42578125" customWidth="1"/>
    <col min="4" max="4" width="33.28515625" customWidth="1"/>
    <col min="5" max="5" width="26.140625" customWidth="1"/>
    <col min="6" max="6" width="31.7109375" customWidth="1"/>
    <col min="7" max="8" width="23.7109375" customWidth="1"/>
    <col min="9" max="9" width="15.42578125" customWidth="1"/>
    <col min="10" max="10" width="13.28515625" bestFit="1" customWidth="1"/>
  </cols>
  <sheetData>
    <row r="1" spans="2:16" ht="15.75" thickBot="1" x14ac:dyDescent="0.3"/>
    <row r="2" spans="2:16" ht="16.5" thickTop="1" thickBot="1" x14ac:dyDescent="0.3">
      <c r="B2" s="2" t="s">
        <v>61</v>
      </c>
      <c r="C2" s="3">
        <v>5.8999999999999997E-2</v>
      </c>
    </row>
    <row r="3" spans="2:16" ht="15.75" thickBot="1" x14ac:dyDescent="0.3">
      <c r="G3" s="31"/>
      <c r="H3" s="31"/>
      <c r="I3" s="31"/>
    </row>
    <row r="4" spans="2:16" ht="16.5" thickTop="1" thickBot="1" x14ac:dyDescent="0.3">
      <c r="B4" s="1" t="s">
        <v>1</v>
      </c>
      <c r="C4" s="2" t="s">
        <v>2</v>
      </c>
      <c r="D4" s="2" t="s">
        <v>3</v>
      </c>
      <c r="G4" s="31"/>
      <c r="H4" s="31"/>
      <c r="I4" s="31"/>
    </row>
    <row r="5" spans="2:16" ht="16.5" thickTop="1" thickBot="1" x14ac:dyDescent="0.3">
      <c r="B5" s="5" t="s">
        <v>4</v>
      </c>
      <c r="C5" s="6">
        <v>0.7</v>
      </c>
      <c r="D5" s="6">
        <v>1.3</v>
      </c>
      <c r="G5" s="31"/>
      <c r="H5" s="31"/>
      <c r="I5" s="31"/>
    </row>
    <row r="6" spans="2:16" ht="16.5" thickTop="1" thickBot="1" x14ac:dyDescent="0.3">
      <c r="B6" s="7" t="s">
        <v>0</v>
      </c>
      <c r="C6" s="3">
        <v>3.2000000000000001E-2</v>
      </c>
      <c r="D6" s="3">
        <v>8.5999999999999993E-2</v>
      </c>
      <c r="G6" s="31"/>
      <c r="H6" s="31"/>
      <c r="I6" s="31"/>
    </row>
    <row r="7" spans="2:16" ht="16.5" thickTop="1" thickBot="1" x14ac:dyDescent="0.3">
      <c r="G7" s="31"/>
      <c r="H7" s="31"/>
      <c r="I7" s="31"/>
    </row>
    <row r="8" spans="2:16" ht="16.5" thickTop="1" thickBot="1" x14ac:dyDescent="0.3">
      <c r="B8" s="1" t="s">
        <v>5</v>
      </c>
      <c r="G8" s="31"/>
      <c r="H8" s="31"/>
      <c r="I8" s="31"/>
    </row>
    <row r="9" spans="2:16" ht="16.5" thickTop="1" thickBot="1" x14ac:dyDescent="0.3">
      <c r="B9" s="2" t="s">
        <v>6</v>
      </c>
      <c r="C9" s="2" t="s">
        <v>7</v>
      </c>
      <c r="D9" s="2" t="s">
        <v>8</v>
      </c>
      <c r="E9" s="2" t="s">
        <v>9</v>
      </c>
      <c r="F9" s="2" t="s">
        <v>47</v>
      </c>
      <c r="G9" s="31"/>
      <c r="H9" s="31"/>
      <c r="I9" s="31"/>
    </row>
    <row r="10" spans="2:16" ht="15.75" thickBot="1" x14ac:dyDescent="0.3">
      <c r="B10" s="4" t="s">
        <v>10</v>
      </c>
      <c r="C10" s="6">
        <v>0.5</v>
      </c>
      <c r="D10" s="6">
        <v>0.33333333333333331</v>
      </c>
      <c r="E10" s="6">
        <v>0.25</v>
      </c>
      <c r="F10" s="6">
        <v>0.25</v>
      </c>
      <c r="G10" s="31"/>
      <c r="H10" s="31"/>
      <c r="I10" s="31"/>
    </row>
    <row r="11" spans="2:16" ht="16.5" thickTop="1" thickBot="1" x14ac:dyDescent="0.3">
      <c r="B11" s="4" t="s">
        <v>11</v>
      </c>
      <c r="C11" s="6">
        <v>0.25</v>
      </c>
      <c r="D11" s="6">
        <v>0.33333333333333331</v>
      </c>
      <c r="E11" s="6">
        <v>0.25</v>
      </c>
      <c r="F11" s="6">
        <v>0.5</v>
      </c>
    </row>
    <row r="12" spans="2:16" ht="16.5" thickTop="1" thickBot="1" x14ac:dyDescent="0.3">
      <c r="B12" s="4" t="s">
        <v>12</v>
      </c>
      <c r="C12" s="6">
        <v>0.25</v>
      </c>
      <c r="D12" s="6">
        <v>0.33333333333333331</v>
      </c>
      <c r="E12" s="6">
        <v>0.5</v>
      </c>
      <c r="F12" s="6">
        <v>0.25</v>
      </c>
    </row>
    <row r="13" spans="2:16" ht="15.75" thickTop="1" x14ac:dyDescent="0.25"/>
    <row r="14" spans="2:16" ht="15.75" thickBot="1" x14ac:dyDescent="0.3">
      <c r="J14" s="15"/>
      <c r="N14" s="12"/>
      <c r="O14" s="12"/>
    </row>
    <row r="15" spans="2:16" ht="31.5" thickTop="1" thickBot="1" x14ac:dyDescent="0.3">
      <c r="B15" s="2" t="s">
        <v>17</v>
      </c>
      <c r="C15" s="42" t="s">
        <v>18</v>
      </c>
      <c r="D15" s="43"/>
      <c r="E15" s="2" t="s">
        <v>13</v>
      </c>
      <c r="F15" s="2" t="s">
        <v>14</v>
      </c>
      <c r="G15" s="2" t="s">
        <v>15</v>
      </c>
      <c r="H15" s="2" t="s">
        <v>46</v>
      </c>
      <c r="I15" s="2" t="s">
        <v>16</v>
      </c>
      <c r="J15" s="15"/>
      <c r="N15" s="12"/>
      <c r="O15" s="12"/>
    </row>
    <row r="16" spans="2:16" ht="15.75" thickBot="1" x14ac:dyDescent="0.3">
      <c r="B16" s="46" t="s">
        <v>19</v>
      </c>
      <c r="C16" s="40" t="s">
        <v>53</v>
      </c>
      <c r="D16" s="41"/>
      <c r="E16" s="9">
        <v>2023</v>
      </c>
      <c r="F16" s="11">
        <v>38.5</v>
      </c>
      <c r="G16" s="10">
        <v>0.02</v>
      </c>
      <c r="H16" s="11"/>
      <c r="I16" s="8">
        <v>40</v>
      </c>
      <c r="K16" s="15"/>
      <c r="O16" s="12"/>
      <c r="P16" s="12"/>
    </row>
    <row r="17" spans="2:16" ht="16.5" thickTop="1" thickBot="1" x14ac:dyDescent="0.3">
      <c r="B17" s="47"/>
      <c r="C17" s="38" t="s">
        <v>54</v>
      </c>
      <c r="D17" s="39"/>
      <c r="E17" s="9">
        <v>2023</v>
      </c>
      <c r="F17" s="11">
        <v>21</v>
      </c>
      <c r="G17" s="10">
        <v>0.02</v>
      </c>
      <c r="H17" s="11"/>
      <c r="I17" s="8">
        <v>30</v>
      </c>
      <c r="K17" s="15"/>
      <c r="O17" s="12"/>
      <c r="P17" s="12"/>
    </row>
    <row r="18" spans="2:16" ht="16.5" thickTop="1" thickBot="1" x14ac:dyDescent="0.3">
      <c r="B18" s="47"/>
      <c r="C18" s="38" t="s">
        <v>55</v>
      </c>
      <c r="D18" s="39"/>
      <c r="E18" s="9">
        <v>2023</v>
      </c>
      <c r="F18" s="11">
        <v>38</v>
      </c>
      <c r="G18" s="10">
        <v>0.02</v>
      </c>
      <c r="H18" s="11"/>
      <c r="I18" s="8">
        <v>30</v>
      </c>
      <c r="K18" s="15"/>
      <c r="O18" s="12"/>
      <c r="P18" s="12"/>
    </row>
    <row r="19" spans="2:16" ht="16.5" thickTop="1" thickBot="1" x14ac:dyDescent="0.3">
      <c r="B19" s="46" t="s">
        <v>21</v>
      </c>
      <c r="C19" s="40" t="s">
        <v>53</v>
      </c>
      <c r="D19" s="41"/>
      <c r="E19" s="9">
        <v>2023</v>
      </c>
      <c r="F19" s="11">
        <v>38.5</v>
      </c>
      <c r="G19" s="10">
        <v>0.02</v>
      </c>
      <c r="H19" s="11"/>
      <c r="I19" s="8">
        <v>40</v>
      </c>
      <c r="J19" s="15"/>
    </row>
    <row r="20" spans="2:16" ht="16.5" thickTop="1" thickBot="1" x14ac:dyDescent="0.3">
      <c r="B20" s="47"/>
      <c r="C20" s="38" t="s">
        <v>54</v>
      </c>
      <c r="D20" s="39"/>
      <c r="E20" s="9">
        <v>2023</v>
      </c>
      <c r="F20" s="11">
        <v>21</v>
      </c>
      <c r="G20" s="10">
        <v>0.02</v>
      </c>
      <c r="H20" s="11"/>
      <c r="I20" s="8">
        <v>30</v>
      </c>
    </row>
    <row r="21" spans="2:16" ht="16.5" thickTop="1" thickBot="1" x14ac:dyDescent="0.3">
      <c r="B21" s="47"/>
      <c r="C21" s="38" t="s">
        <v>56</v>
      </c>
      <c r="D21" s="39"/>
      <c r="E21" s="9">
        <v>2023</v>
      </c>
      <c r="F21" s="11">
        <v>21.08</v>
      </c>
      <c r="G21" s="10"/>
      <c r="H21" s="36">
        <v>4.8000000000000001E-2</v>
      </c>
      <c r="I21" s="8">
        <v>30</v>
      </c>
    </row>
    <row r="22" spans="2:16" ht="16.5" thickTop="1" thickBot="1" x14ac:dyDescent="0.3">
      <c r="B22" s="44" t="s">
        <v>52</v>
      </c>
      <c r="C22" s="40" t="s">
        <v>53</v>
      </c>
      <c r="D22" s="41"/>
      <c r="E22" s="9">
        <v>2023</v>
      </c>
      <c r="F22" s="8">
        <v>38.5</v>
      </c>
      <c r="G22" s="10">
        <v>0.02</v>
      </c>
      <c r="H22" s="11"/>
      <c r="I22" s="8">
        <v>40</v>
      </c>
    </row>
    <row r="23" spans="2:16" ht="16.5" thickTop="1" thickBot="1" x14ac:dyDescent="0.3">
      <c r="B23" s="45"/>
      <c r="C23" s="38" t="s">
        <v>54</v>
      </c>
      <c r="D23" s="39"/>
      <c r="E23" s="9">
        <v>2023</v>
      </c>
      <c r="F23" s="8">
        <v>21</v>
      </c>
      <c r="G23" s="10">
        <v>0.02</v>
      </c>
      <c r="H23" s="11"/>
      <c r="I23" s="8">
        <v>30</v>
      </c>
    </row>
    <row r="24" spans="2:16" ht="16.5" thickTop="1" thickBot="1" x14ac:dyDescent="0.3">
      <c r="B24" s="45"/>
      <c r="C24" s="38" t="s">
        <v>57</v>
      </c>
      <c r="D24" s="39"/>
      <c r="E24" s="9">
        <v>2025</v>
      </c>
      <c r="F24" s="8">
        <v>550</v>
      </c>
      <c r="G24" s="10">
        <v>0.02</v>
      </c>
      <c r="H24" s="11"/>
      <c r="I24" s="8">
        <v>55</v>
      </c>
    </row>
    <row r="25" spans="2:16" ht="16.5" thickTop="1" thickBot="1" x14ac:dyDescent="0.3">
      <c r="B25" s="44" t="s">
        <v>22</v>
      </c>
      <c r="C25" s="40" t="s">
        <v>53</v>
      </c>
      <c r="D25" s="41"/>
      <c r="E25" s="9">
        <v>2023</v>
      </c>
      <c r="F25" s="8">
        <v>38.5</v>
      </c>
      <c r="G25" s="10">
        <v>0.02</v>
      </c>
      <c r="H25" s="11"/>
      <c r="I25" s="8">
        <v>40</v>
      </c>
    </row>
    <row r="26" spans="2:16" ht="16.5" thickTop="1" thickBot="1" x14ac:dyDescent="0.3">
      <c r="B26" s="45"/>
      <c r="C26" s="38" t="s">
        <v>57</v>
      </c>
      <c r="D26" s="39"/>
      <c r="E26" s="9">
        <v>2025</v>
      </c>
      <c r="F26" s="8">
        <v>550</v>
      </c>
      <c r="G26" s="10">
        <v>0.02</v>
      </c>
      <c r="H26" s="11"/>
      <c r="I26" s="8">
        <v>30</v>
      </c>
    </row>
    <row r="27" spans="2:16" ht="16.5" thickTop="1" thickBot="1" x14ac:dyDescent="0.3">
      <c r="B27" s="45"/>
      <c r="C27" s="38" t="s">
        <v>58</v>
      </c>
      <c r="D27" s="39"/>
      <c r="E27" s="9">
        <v>2025</v>
      </c>
      <c r="F27" s="8">
        <v>453.5</v>
      </c>
      <c r="G27" s="10">
        <v>0.02</v>
      </c>
      <c r="H27" s="11"/>
      <c r="I27" s="8">
        <v>55</v>
      </c>
    </row>
    <row r="28" spans="2:16" ht="15.75" thickTop="1" x14ac:dyDescent="0.25"/>
  </sheetData>
  <mergeCells count="17">
    <mergeCell ref="B25:B27"/>
    <mergeCell ref="B16:B18"/>
    <mergeCell ref="B19:B21"/>
    <mergeCell ref="C15:D15"/>
    <mergeCell ref="C16:D16"/>
    <mergeCell ref="C17:D17"/>
    <mergeCell ref="C18:D18"/>
    <mergeCell ref="B22:B24"/>
    <mergeCell ref="C24:D24"/>
    <mergeCell ref="C25:D25"/>
    <mergeCell ref="C26:D26"/>
    <mergeCell ref="C27:D27"/>
    <mergeCell ref="C19:D19"/>
    <mergeCell ref="C20:D20"/>
    <mergeCell ref="C21:D21"/>
    <mergeCell ref="C22:D22"/>
    <mergeCell ref="C23:D23"/>
  </mergeCells>
  <pageMargins left="0.7" right="0.7" top="0.75" bottom="0.75" header="0.3" footer="0.3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"/>
  <dimension ref="A1:AI137"/>
  <sheetViews>
    <sheetView zoomScale="85" zoomScaleNormal="85" workbookViewId="0"/>
  </sheetViews>
  <sheetFormatPr defaultRowHeight="15" x14ac:dyDescent="0.25"/>
  <cols>
    <col min="1" max="1" width="23.5703125" customWidth="1"/>
    <col min="2" max="2" width="10.28515625" customWidth="1"/>
    <col min="3" max="3" width="12.5703125" customWidth="1"/>
    <col min="4" max="4" width="10.28515625" customWidth="1"/>
    <col min="5" max="5" width="11" bestFit="1" customWidth="1"/>
    <col min="6" max="11" width="10.28515625" customWidth="1"/>
    <col min="12" max="12" width="9.7109375" bestFit="1" customWidth="1"/>
    <col min="13" max="13" width="9.7109375" customWidth="1"/>
    <col min="17" max="17" width="11.5703125" customWidth="1"/>
    <col min="27" max="27" width="10.7109375" customWidth="1"/>
  </cols>
  <sheetData>
    <row r="1" spans="1:35" ht="46.5" thickTop="1" thickBot="1" x14ac:dyDescent="0.3">
      <c r="A1" s="13" t="s">
        <v>19</v>
      </c>
      <c r="D1" s="18" t="s">
        <v>50</v>
      </c>
      <c r="E1" s="18" t="s">
        <v>59</v>
      </c>
      <c r="F1" s="18" t="s">
        <v>49</v>
      </c>
      <c r="G1" s="18" t="s">
        <v>49</v>
      </c>
      <c r="H1" s="18" t="s">
        <v>49</v>
      </c>
      <c r="I1" s="18" t="s">
        <v>49</v>
      </c>
      <c r="J1" s="18" t="s">
        <v>49</v>
      </c>
      <c r="K1" s="18" t="s">
        <v>49</v>
      </c>
      <c r="L1" s="18" t="s">
        <v>49</v>
      </c>
      <c r="N1" s="18" t="s">
        <v>48</v>
      </c>
      <c r="O1" s="18" t="s">
        <v>48</v>
      </c>
      <c r="P1" s="18" t="s">
        <v>48</v>
      </c>
      <c r="Q1" s="18" t="s">
        <v>48</v>
      </c>
      <c r="R1" s="18" t="s">
        <v>48</v>
      </c>
      <c r="S1" s="18" t="s">
        <v>48</v>
      </c>
      <c r="T1" s="18" t="s">
        <v>48</v>
      </c>
    </row>
    <row r="2" spans="1:35" ht="46.5" thickTop="1" thickBot="1" x14ac:dyDescent="0.3">
      <c r="A2" s="18" t="s">
        <v>23</v>
      </c>
      <c r="B2" s="18" t="s">
        <v>0</v>
      </c>
      <c r="C2" s="18" t="s">
        <v>4</v>
      </c>
      <c r="D2" s="18" t="s">
        <v>51</v>
      </c>
      <c r="E2" s="18" t="s">
        <v>60</v>
      </c>
      <c r="F2" s="18" t="s">
        <v>10</v>
      </c>
      <c r="G2" s="18" t="s">
        <v>11</v>
      </c>
      <c r="H2" s="18" t="s">
        <v>12</v>
      </c>
      <c r="I2" s="18" t="s">
        <v>7</v>
      </c>
      <c r="J2" s="18" t="s">
        <v>8</v>
      </c>
      <c r="K2" s="18" t="s">
        <v>9</v>
      </c>
      <c r="L2" s="18" t="s">
        <v>47</v>
      </c>
      <c r="M2" s="16"/>
      <c r="N2" s="18" t="s">
        <v>10</v>
      </c>
      <c r="O2" s="18" t="s">
        <v>11</v>
      </c>
      <c r="P2" s="18" t="s">
        <v>12</v>
      </c>
      <c r="Q2" s="18" t="s">
        <v>7</v>
      </c>
      <c r="R2" s="18" t="s">
        <v>8</v>
      </c>
      <c r="S2" s="18" t="s">
        <v>9</v>
      </c>
      <c r="T2" s="18" t="s">
        <v>47</v>
      </c>
    </row>
    <row r="3" spans="1:35" ht="31.5" customHeight="1" thickTop="1" thickBot="1" x14ac:dyDescent="0.3">
      <c r="A3" s="19" t="s">
        <v>20</v>
      </c>
      <c r="B3" s="20">
        <f>DiscountRate</f>
        <v>5.8999999999999997E-2</v>
      </c>
      <c r="C3" s="21">
        <v>1</v>
      </c>
      <c r="D3" s="32">
        <f>SUM(Inputs!F16:F18)</f>
        <v>97.5</v>
      </c>
      <c r="E3" s="32">
        <f>E15</f>
        <v>84.013944474232801</v>
      </c>
      <c r="F3" s="22">
        <f>O15-E15</f>
        <v>250.52254534579947</v>
      </c>
      <c r="G3" s="22">
        <f>Y15-E15</f>
        <v>210.48940894435981</v>
      </c>
      <c r="H3" s="22">
        <f>AI15-E15</f>
        <v>369.83595293029731</v>
      </c>
      <c r="I3" s="23">
        <f>$F3*Inputs!$C$10+$G3*Inputs!$C$11+$H3*Inputs!$C$12</f>
        <v>270.34261314156402</v>
      </c>
      <c r="J3" s="22">
        <f>$F3*Inputs!$D$10+$G3*Inputs!$D$11+$H3*Inputs!$D$12</f>
        <v>276.94930240681884</v>
      </c>
      <c r="K3" s="22">
        <f>$F3*Inputs!$E$10+$G3*Inputs!$E$11+$H3*Inputs!$E$12</f>
        <v>300.17096503768846</v>
      </c>
      <c r="L3" s="22">
        <f>$F3*Inputs!$F$10+$G3*Inputs!$F$11+$H3*Inputs!$F$12</f>
        <v>260.33432904120411</v>
      </c>
      <c r="M3" s="24"/>
      <c r="N3" s="22">
        <f>O15</f>
        <v>334.53648982003227</v>
      </c>
      <c r="O3" s="22">
        <f>Y15</f>
        <v>294.50335341859261</v>
      </c>
      <c r="P3" s="22">
        <f>AI15</f>
        <v>453.84989740453011</v>
      </c>
      <c r="Q3" s="23">
        <f>$N3*Inputs!$C$10+$O3*Inputs!$C$11+$P3*Inputs!$C$12</f>
        <v>354.35655761579682</v>
      </c>
      <c r="R3" s="22">
        <f>$N3*Inputs!$D$10+$O3*Inputs!$D$11+$P3*Inputs!$D$12</f>
        <v>360.96324688105165</v>
      </c>
      <c r="S3" s="22">
        <f>$N3*Inputs!$E$10+$O3*Inputs!$E$11+$P3*Inputs!$E$12</f>
        <v>384.18490951192126</v>
      </c>
      <c r="T3" s="22">
        <f>$N3*Inputs!$F$10+$O3*Inputs!$F$11+$P3*Inputs!$F$12</f>
        <v>344.34827351543692</v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5" ht="31.5" customHeight="1" thickTop="1" thickBot="1" x14ac:dyDescent="0.3">
      <c r="A4" s="19" t="s">
        <v>24</v>
      </c>
      <c r="B4" s="20">
        <f>Inputs!D6</f>
        <v>8.5999999999999993E-2</v>
      </c>
      <c r="C4" s="21">
        <f>C3</f>
        <v>1</v>
      </c>
      <c r="D4" s="32">
        <f>D3</f>
        <v>97.5</v>
      </c>
      <c r="E4" s="32">
        <f>E36</f>
        <v>76.079350403496193</v>
      </c>
      <c r="F4" s="22">
        <f>O36-E36</f>
        <v>149.40068052655724</v>
      </c>
      <c r="G4" s="22">
        <f>Y36-E36</f>
        <v>112.19512760212851</v>
      </c>
      <c r="H4" s="22">
        <f>AI36-E36</f>
        <v>216.5899598084732</v>
      </c>
      <c r="I4" s="22">
        <f>$F4*Inputs!$C$10+$G4*Inputs!$C$11+$H4*Inputs!$C$12</f>
        <v>156.89661211592903</v>
      </c>
      <c r="J4" s="22">
        <f>$F4*Inputs!$D$10+$G4*Inputs!$D$11+$H4*Inputs!$D$12</f>
        <v>159.39525597905299</v>
      </c>
      <c r="K4" s="22">
        <f>$F4*Inputs!$E$10+$G4*Inputs!$E$11+$H4*Inputs!$E$12</f>
        <v>173.69393193640803</v>
      </c>
      <c r="L4" s="22">
        <f>$F4*Inputs!$F$10+$G4*Inputs!$F$11+$H4*Inputs!$F$12</f>
        <v>147.59522388482185</v>
      </c>
      <c r="N4" s="22">
        <f>O36</f>
        <v>225.48003093005343</v>
      </c>
      <c r="O4" s="22">
        <f>Y36</f>
        <v>188.2744780056247</v>
      </c>
      <c r="P4" s="22">
        <f>AI36</f>
        <v>292.66931021196939</v>
      </c>
      <c r="Q4" s="22">
        <f>$N4*Inputs!$C$10+$O4*Inputs!$C$11+$P4*Inputs!$C$12</f>
        <v>232.97596251942525</v>
      </c>
      <c r="R4" s="22">
        <f>$N4*Inputs!$D$10+$O4*Inputs!$D$11+$P4*Inputs!$D$12</f>
        <v>235.47460638254915</v>
      </c>
      <c r="S4" s="22">
        <f>$N4*Inputs!$E$10+$O4*Inputs!$E$11+$P4*Inputs!$E$12</f>
        <v>249.77328233990423</v>
      </c>
      <c r="T4" s="22">
        <f>$N4*Inputs!$F$10+$O4*Inputs!$F$11+$P4*Inputs!$F$12</f>
        <v>223.67457428831807</v>
      </c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5" ht="31.5" customHeight="1" thickTop="1" thickBot="1" x14ac:dyDescent="0.3">
      <c r="A5" s="19" t="s">
        <v>25</v>
      </c>
      <c r="B5" s="20">
        <f>Inputs!C6</f>
        <v>3.2000000000000001E-2</v>
      </c>
      <c r="C5" s="21">
        <f>C4</f>
        <v>1</v>
      </c>
      <c r="D5" s="32">
        <f t="shared" ref="D5:D8" si="0">D4</f>
        <v>97.5</v>
      </c>
      <c r="E5" s="32">
        <f>E57</f>
        <v>93.017479836880824</v>
      </c>
      <c r="F5" s="22">
        <f>O57-E57</f>
        <v>435.66603605997705</v>
      </c>
      <c r="G5" s="22">
        <f>Y57-E57</f>
        <v>406.10969533162688</v>
      </c>
      <c r="H5" s="22">
        <f>AI57-E57</f>
        <v>661.30965715517709</v>
      </c>
      <c r="I5" s="22">
        <f>$F5*Inputs!$C$10+$G5*Inputs!$C$11+$H5*Inputs!$C$12</f>
        <v>484.68785615168952</v>
      </c>
      <c r="J5" s="22">
        <f>$F5*Inputs!$D$10+$G5*Inputs!$D$11+$H5*Inputs!$D$12</f>
        <v>501.02846284892701</v>
      </c>
      <c r="K5" s="22">
        <f>$F5*Inputs!$E$10+$G5*Inputs!$E$11+$H5*Inputs!$E$12</f>
        <v>541.09876142548956</v>
      </c>
      <c r="L5" s="22">
        <f>$F5*Inputs!$F$10+$G5*Inputs!$F$11+$H5*Inputs!$F$12</f>
        <v>477.298770969602</v>
      </c>
      <c r="N5" s="22">
        <f>O57</f>
        <v>528.6835158968579</v>
      </c>
      <c r="O5" s="22">
        <f>Y57</f>
        <v>499.12717516850768</v>
      </c>
      <c r="P5" s="22">
        <f>AI57</f>
        <v>754.32713699205794</v>
      </c>
      <c r="Q5" s="22">
        <f>$N5*Inputs!$C$10+$O5*Inputs!$C$11+$P5*Inputs!$C$12</f>
        <v>577.70533598857037</v>
      </c>
      <c r="R5" s="22">
        <f>$N5*Inputs!$D$10+$O5*Inputs!$D$11+$P5*Inputs!$D$12</f>
        <v>594.04594268580786</v>
      </c>
      <c r="S5" s="22">
        <f>$N5*Inputs!$E$10+$O5*Inputs!$E$11+$P5*Inputs!$E$12</f>
        <v>634.11624126237029</v>
      </c>
      <c r="T5" s="22">
        <f>$N5*Inputs!$F$10+$O5*Inputs!$F$11+$P5*Inputs!$F$12</f>
        <v>570.3162508064828</v>
      </c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5" ht="31.5" customHeight="1" thickTop="1" thickBot="1" x14ac:dyDescent="0.3">
      <c r="A6" s="19" t="s">
        <v>26</v>
      </c>
      <c r="B6" s="20">
        <f>B3</f>
        <v>5.8999999999999997E-2</v>
      </c>
      <c r="C6" s="21">
        <f>Inputs!D5</f>
        <v>1.3</v>
      </c>
      <c r="D6" s="32">
        <f t="shared" si="0"/>
        <v>97.5</v>
      </c>
      <c r="E6" s="32">
        <f>E78</f>
        <v>107.73544742976195</v>
      </c>
      <c r="F6" s="22">
        <f>O78-E78</f>
        <v>226.80104239027031</v>
      </c>
      <c r="G6" s="22">
        <f>Y78-E78</f>
        <v>186.76790598883065</v>
      </c>
      <c r="H6" s="22">
        <f>AI78-E78</f>
        <v>346.11444997476815</v>
      </c>
      <c r="I6" s="22">
        <f>$F6*Inputs!$C$10+$G6*Inputs!$C$11+$H6*Inputs!$C$12</f>
        <v>246.62111018603485</v>
      </c>
      <c r="J6" s="22">
        <f>$F6*Inputs!$D$10+$G6*Inputs!$D$11+$H6*Inputs!$D$12</f>
        <v>253.22779945128968</v>
      </c>
      <c r="K6" s="22">
        <f>$F6*Inputs!$E$10+$G6*Inputs!$E$11+$H6*Inputs!$E$12</f>
        <v>276.4494620821593</v>
      </c>
      <c r="L6" s="22">
        <f>$F6*Inputs!$F$10+$G6*Inputs!$F$11+$H6*Inputs!$F$12</f>
        <v>236.61282608567495</v>
      </c>
      <c r="N6" s="22">
        <f>O78</f>
        <v>334.53648982003227</v>
      </c>
      <c r="O6" s="22">
        <f>Y78</f>
        <v>294.50335341859261</v>
      </c>
      <c r="P6" s="22">
        <f>AI78</f>
        <v>453.84989740453011</v>
      </c>
      <c r="Q6" s="22">
        <f>$N6*Inputs!$C$10+$O6*Inputs!$C$11+$P6*Inputs!$C$12</f>
        <v>354.35655761579682</v>
      </c>
      <c r="R6" s="22">
        <f>$N6*Inputs!$D$10+$O6*Inputs!$D$11+$P6*Inputs!$D$12</f>
        <v>360.96324688105165</v>
      </c>
      <c r="S6" s="22">
        <f>$N6*Inputs!$E$10+$O6*Inputs!$E$11+$P6*Inputs!$E$12</f>
        <v>384.18490951192126</v>
      </c>
      <c r="T6" s="22">
        <f>$N6*Inputs!$F$10+$O6*Inputs!$F$11+$P6*Inputs!$F$12</f>
        <v>344.34827351543692</v>
      </c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5" ht="31.5" customHeight="1" thickTop="1" thickBot="1" x14ac:dyDescent="0.3">
      <c r="A7" s="19" t="s">
        <v>27</v>
      </c>
      <c r="B7" s="20">
        <f>B3</f>
        <v>5.8999999999999997E-2</v>
      </c>
      <c r="C7" s="21">
        <f>Inputs!C5</f>
        <v>0.7</v>
      </c>
      <c r="D7" s="32">
        <f t="shared" si="0"/>
        <v>97.5</v>
      </c>
      <c r="E7" s="32">
        <f>E99</f>
        <v>60.292441518703626</v>
      </c>
      <c r="F7" s="22">
        <f>O99-E99</f>
        <v>274.24404830132863</v>
      </c>
      <c r="G7" s="22">
        <f>Y99-E99</f>
        <v>234.21091189988897</v>
      </c>
      <c r="H7" s="22">
        <f>AI99-E99</f>
        <v>393.55745588582647</v>
      </c>
      <c r="I7" s="22">
        <f>$F7*Inputs!$C$10+$G7*Inputs!$C$11+$H7*Inputs!$C$12</f>
        <v>294.06411609709318</v>
      </c>
      <c r="J7" s="22">
        <f>$F7*Inputs!$D$10+$G7*Inputs!$D$11+$H7*Inputs!$D$12</f>
        <v>300.67080536234801</v>
      </c>
      <c r="K7" s="22">
        <f>$F7*Inputs!$E$10+$G7*Inputs!$E$11+$H7*Inputs!$E$12</f>
        <v>323.89246799321762</v>
      </c>
      <c r="L7" s="22">
        <f>$F7*Inputs!$F$10+$G7*Inputs!$F$11+$H7*Inputs!$F$12</f>
        <v>284.05583199673322</v>
      </c>
      <c r="N7" s="22">
        <f>O99</f>
        <v>334.53648982003227</v>
      </c>
      <c r="O7" s="22">
        <f>Y99</f>
        <v>294.50335341859261</v>
      </c>
      <c r="P7" s="22">
        <f>AI99</f>
        <v>453.84989740453011</v>
      </c>
      <c r="Q7" s="22">
        <f>$N7*Inputs!$C$10+$O7*Inputs!$C$11+$P7*Inputs!$C$12</f>
        <v>354.35655761579682</v>
      </c>
      <c r="R7" s="22">
        <f>$N7*Inputs!$D$10+$O7*Inputs!$D$11+$P7*Inputs!$D$12</f>
        <v>360.96324688105165</v>
      </c>
      <c r="S7" s="22">
        <f>$N7*Inputs!$E$10+$O7*Inputs!$E$11+$P7*Inputs!$E$12</f>
        <v>384.18490951192126</v>
      </c>
      <c r="T7" s="22">
        <f>$N7*Inputs!$F$10+$O7*Inputs!$F$11+$P7*Inputs!$F$12</f>
        <v>344.34827351543692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5" ht="31.5" customHeight="1" thickTop="1" thickBot="1" x14ac:dyDescent="0.3">
      <c r="A8" s="19" t="s">
        <v>28</v>
      </c>
      <c r="B8" s="20">
        <f>B4</f>
        <v>8.5999999999999993E-2</v>
      </c>
      <c r="C8" s="21">
        <f>C6</f>
        <v>1.3</v>
      </c>
      <c r="D8" s="32">
        <f t="shared" si="0"/>
        <v>97.5</v>
      </c>
      <c r="E8" s="32">
        <f>E120</f>
        <v>97.528335189434458</v>
      </c>
      <c r="F8" s="22">
        <f>O120-E120</f>
        <v>127.95169574061897</v>
      </c>
      <c r="G8" s="22">
        <f>Y120-E120</f>
        <v>90.746142816190243</v>
      </c>
      <c r="H8" s="22">
        <f>AI120-E120</f>
        <v>195.14097502253492</v>
      </c>
      <c r="I8" s="22">
        <f>$F8*Inputs!$C$10+$G8*Inputs!$C$11+$H8*Inputs!$C$12</f>
        <v>135.44762732999078</v>
      </c>
      <c r="J8" s="22">
        <f>$F8*Inputs!$D$10+$G8*Inputs!$D$11+$H8*Inputs!$D$12</f>
        <v>137.94627119311468</v>
      </c>
      <c r="K8" s="22">
        <f>$F8*Inputs!$E$10+$G8*Inputs!$E$11+$H8*Inputs!$E$12</f>
        <v>152.24494715046976</v>
      </c>
      <c r="L8" s="22">
        <f>$F8*Inputs!$F$10+$G8*Inputs!$F$11+$H8*Inputs!$F$12</f>
        <v>126.1462390988836</v>
      </c>
      <c r="N8" s="22">
        <f>O120</f>
        <v>225.48003093005343</v>
      </c>
      <c r="O8" s="22">
        <f>Y120</f>
        <v>188.2744780056247</v>
      </c>
      <c r="P8" s="22">
        <f>AI120</f>
        <v>292.66931021196939</v>
      </c>
      <c r="Q8" s="22">
        <f>$N8*Inputs!$C$10+$O8*Inputs!$C$11+$P8*Inputs!$C$12</f>
        <v>232.97596251942525</v>
      </c>
      <c r="R8" s="22">
        <f>$N8*Inputs!$D$10+$O8*Inputs!$D$11+$P8*Inputs!$D$12</f>
        <v>235.47460638254915</v>
      </c>
      <c r="S8" s="22">
        <f>$N8*Inputs!$E$10+$O8*Inputs!$E$11+$P8*Inputs!$E$12</f>
        <v>249.77328233990423</v>
      </c>
      <c r="T8" s="22">
        <f>$N8*Inputs!$F$10+$O8*Inputs!$F$11+$P8*Inputs!$F$12</f>
        <v>223.67457428831807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5" ht="15.75" thickTop="1" x14ac:dyDescent="0.25">
      <c r="F9" s="29"/>
      <c r="G9" s="29"/>
      <c r="H9" s="29"/>
      <c r="R9" s="30"/>
    </row>
    <row r="11" spans="1:35" ht="15.75" thickBot="1" x14ac:dyDescent="0.3"/>
    <row r="12" spans="1:35" ht="16.5" thickTop="1" thickBot="1" x14ac:dyDescent="0.3">
      <c r="A12" s="1" t="s">
        <v>20</v>
      </c>
    </row>
    <row r="13" spans="1:35" ht="31.5" thickTop="1" thickBot="1" x14ac:dyDescent="0.3">
      <c r="G13" s="1" t="s">
        <v>29</v>
      </c>
      <c r="H13" s="1" t="s">
        <v>10</v>
      </c>
      <c r="J13" s="12"/>
      <c r="K13" s="12"/>
      <c r="Q13" s="1" t="s">
        <v>29</v>
      </c>
      <c r="R13" s="1" t="s">
        <v>30</v>
      </c>
      <c r="T13" s="12"/>
      <c r="U13" s="12"/>
      <c r="AA13" s="1" t="s">
        <v>29</v>
      </c>
      <c r="AB13" s="1" t="s">
        <v>31</v>
      </c>
      <c r="AD13" s="12"/>
      <c r="AE13" s="12"/>
    </row>
    <row r="14" spans="1:35" ht="51" customHeight="1" thickTop="1" thickBot="1" x14ac:dyDescent="0.3">
      <c r="A14" s="1" t="s">
        <v>32</v>
      </c>
      <c r="B14" s="25" t="s">
        <v>33</v>
      </c>
      <c r="C14" s="25" t="s">
        <v>15</v>
      </c>
      <c r="D14" s="25" t="s">
        <v>34</v>
      </c>
      <c r="E14" s="25" t="s">
        <v>35</v>
      </c>
      <c r="G14" s="1" t="s">
        <v>29</v>
      </c>
      <c r="H14" s="1" t="s">
        <v>36</v>
      </c>
      <c r="I14" s="1" t="s">
        <v>37</v>
      </c>
      <c r="J14" s="1" t="s">
        <v>38</v>
      </c>
      <c r="K14" s="1" t="s">
        <v>39</v>
      </c>
      <c r="L14" s="1" t="s">
        <v>40</v>
      </c>
      <c r="M14" s="1" t="s">
        <v>41</v>
      </c>
      <c r="N14" s="1" t="s">
        <v>42</v>
      </c>
      <c r="O14" s="1" t="s">
        <v>35</v>
      </c>
      <c r="Q14" s="1" t="s">
        <v>29</v>
      </c>
      <c r="R14" s="1" t="s">
        <v>36</v>
      </c>
      <c r="S14" s="1" t="s">
        <v>37</v>
      </c>
      <c r="T14" s="1" t="s">
        <v>38</v>
      </c>
      <c r="U14" s="1" t="s">
        <v>39</v>
      </c>
      <c r="V14" s="1" t="s">
        <v>40</v>
      </c>
      <c r="W14" s="1" t="s">
        <v>41</v>
      </c>
      <c r="X14" s="1" t="s">
        <v>42</v>
      </c>
      <c r="Y14" s="1" t="s">
        <v>35</v>
      </c>
      <c r="AA14" s="1" t="s">
        <v>29</v>
      </c>
      <c r="AB14" s="1" t="s">
        <v>36</v>
      </c>
      <c r="AC14" s="1" t="s">
        <v>37</v>
      </c>
      <c r="AD14" s="1" t="s">
        <v>38</v>
      </c>
      <c r="AE14" s="1" t="s">
        <v>39</v>
      </c>
      <c r="AF14" s="1" t="s">
        <v>40</v>
      </c>
      <c r="AG14" s="1" t="s">
        <v>41</v>
      </c>
      <c r="AH14" s="1" t="s">
        <v>42</v>
      </c>
      <c r="AI14" s="1" t="s">
        <v>35</v>
      </c>
    </row>
    <row r="15" spans="1:35" ht="16.5" thickTop="1" thickBot="1" x14ac:dyDescent="0.3">
      <c r="A15" s="19" t="s">
        <v>43</v>
      </c>
      <c r="B15" s="26">
        <f>NPV($B$3,B16:B31)</f>
        <v>77.521251488657398</v>
      </c>
      <c r="C15" s="26">
        <f t="shared" ref="C15:E15" si="1">NPV($B$3,C16:C31)</f>
        <v>1.5504250297731479</v>
      </c>
      <c r="D15" s="26">
        <f t="shared" si="1"/>
        <v>4.9422679558022438</v>
      </c>
      <c r="E15" s="26">
        <f t="shared" si="1"/>
        <v>84.013944474232801</v>
      </c>
      <c r="G15" s="19" t="s">
        <v>43</v>
      </c>
      <c r="H15" s="26">
        <f>NPV($B$3,H16:H31)</f>
        <v>70.376731347357165</v>
      </c>
      <c r="I15" s="26">
        <f t="shared" ref="I15:O15" si="2">NPV($B$3,I16:I31)</f>
        <v>17.528278526551816</v>
      </c>
      <c r="J15" s="26">
        <f t="shared" si="2"/>
        <v>234.96364918678765</v>
      </c>
      <c r="K15" s="26">
        <f t="shared" si="2"/>
        <v>-1.3701024926790908</v>
      </c>
      <c r="L15" s="26">
        <f t="shared" si="2"/>
        <v>10.63849206730456</v>
      </c>
      <c r="M15" s="26">
        <f t="shared" si="2"/>
        <v>2.3994411847101733</v>
      </c>
      <c r="N15" s="26">
        <f t="shared" si="2"/>
        <v>0</v>
      </c>
      <c r="O15" s="26">
        <f t="shared" si="2"/>
        <v>334.53648982003227</v>
      </c>
      <c r="Q15" s="19" t="s">
        <v>43</v>
      </c>
      <c r="R15" s="26">
        <f>NPV($B$3,R16:R31)</f>
        <v>-0.61243422168176742</v>
      </c>
      <c r="S15" s="26">
        <f t="shared" ref="S15:Y15" si="3">NPV($B$3,S16:S31)</f>
        <v>-12.579846620898381</v>
      </c>
      <c r="T15" s="26">
        <f t="shared" si="3"/>
        <v>263.29096305997081</v>
      </c>
      <c r="U15" s="26">
        <f t="shared" si="3"/>
        <v>-31.288193217368534</v>
      </c>
      <c r="V15" s="26">
        <f t="shared" si="3"/>
        <v>8.8400435373369373</v>
      </c>
      <c r="W15" s="26">
        <f t="shared" si="3"/>
        <v>66.852820881233612</v>
      </c>
      <c r="X15" s="26">
        <f t="shared" si="3"/>
        <v>0</v>
      </c>
      <c r="Y15" s="26">
        <f t="shared" si="3"/>
        <v>294.50335341859261</v>
      </c>
      <c r="AA15" s="19" t="s">
        <v>43</v>
      </c>
      <c r="AB15" s="26">
        <f>NPV($B$3,AB16:AB31)</f>
        <v>131.71565061938412</v>
      </c>
      <c r="AC15" s="26">
        <f t="shared" ref="AC15:AI15" si="4">NPV($B$3,AC16:AC31)</f>
        <v>15.23572866165331</v>
      </c>
      <c r="AD15" s="26">
        <f t="shared" si="4"/>
        <v>317.19899603181102</v>
      </c>
      <c r="AE15" s="26">
        <f t="shared" si="4"/>
        <v>-10.495146676677079</v>
      </c>
      <c r="AF15" s="26">
        <f t="shared" si="4"/>
        <v>0</v>
      </c>
      <c r="AG15" s="26">
        <f t="shared" si="4"/>
        <v>0.19466876835876984</v>
      </c>
      <c r="AH15" s="26">
        <f t="shared" si="4"/>
        <v>0</v>
      </c>
      <c r="AI15" s="26">
        <f t="shared" si="4"/>
        <v>453.84989740453011</v>
      </c>
    </row>
    <row r="16" spans="1:35" ht="16.5" thickTop="1" thickBot="1" x14ac:dyDescent="0.3">
      <c r="A16" s="19">
        <v>2020</v>
      </c>
      <c r="B16" s="27">
        <v>0</v>
      </c>
      <c r="C16" s="27">
        <v>0</v>
      </c>
      <c r="D16" s="27">
        <v>0</v>
      </c>
      <c r="E16" s="27">
        <v>0</v>
      </c>
      <c r="G16" s="19">
        <v>2020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Q16" s="19">
        <v>2020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AA16" s="19">
        <v>2020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</row>
    <row r="17" spans="1:35" ht="16.5" thickTop="1" thickBot="1" x14ac:dyDescent="0.3">
      <c r="A17" s="19">
        <v>2021</v>
      </c>
      <c r="B17" s="27">
        <v>0</v>
      </c>
      <c r="C17" s="27">
        <v>0</v>
      </c>
      <c r="D17" s="27">
        <v>0</v>
      </c>
      <c r="E17" s="27">
        <v>0</v>
      </c>
      <c r="G17" s="19">
        <v>2021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Q17" s="19">
        <v>2021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AA17" s="19">
        <v>2021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</row>
    <row r="18" spans="1:35" ht="16.5" thickTop="1" thickBot="1" x14ac:dyDescent="0.3">
      <c r="A18" s="19">
        <v>2022</v>
      </c>
      <c r="B18" s="27">
        <v>0</v>
      </c>
      <c r="C18" s="27">
        <v>0</v>
      </c>
      <c r="D18" s="27">
        <v>5.869676526292178</v>
      </c>
      <c r="E18" s="27">
        <v>5.869676526292178</v>
      </c>
      <c r="G18" s="19">
        <v>2022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9">
        <v>0</v>
      </c>
      <c r="Q18" s="19">
        <v>2022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AA18" s="19">
        <v>2022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</row>
    <row r="19" spans="1:35" ht="16.5" thickTop="1" thickBot="1" x14ac:dyDescent="0.3">
      <c r="A19" s="19">
        <v>2023</v>
      </c>
      <c r="B19" s="27">
        <v>6.390098448713335</v>
      </c>
      <c r="C19" s="27">
        <v>0.12780196897426671</v>
      </c>
      <c r="D19" s="27">
        <v>0</v>
      </c>
      <c r="E19" s="27">
        <v>6.5179004176876019</v>
      </c>
      <c r="G19" s="19">
        <v>2023</v>
      </c>
      <c r="H19" s="27">
        <v>0</v>
      </c>
      <c r="I19" s="27">
        <v>0</v>
      </c>
      <c r="J19" s="27">
        <v>8.7387014306014628</v>
      </c>
      <c r="K19" s="27">
        <v>-0.75392508934392777</v>
      </c>
      <c r="L19" s="27">
        <v>1.5692596558066998</v>
      </c>
      <c r="M19" s="27">
        <v>1.1664970115746978</v>
      </c>
      <c r="N19" s="27">
        <v>0</v>
      </c>
      <c r="O19" s="27">
        <v>10.720533008638933</v>
      </c>
      <c r="P19" s="14"/>
      <c r="Q19" s="19">
        <v>2023</v>
      </c>
      <c r="R19" s="27">
        <v>-14.427850000000007</v>
      </c>
      <c r="S19" s="27">
        <v>-4.5089600000001155</v>
      </c>
      <c r="T19" s="27">
        <v>35.807231355618441</v>
      </c>
      <c r="U19" s="27">
        <v>5.9572961100200992</v>
      </c>
      <c r="V19" s="27">
        <v>1.9783650530967782</v>
      </c>
      <c r="W19" s="27">
        <v>1.9282247860590145</v>
      </c>
      <c r="X19" s="27">
        <v>0</v>
      </c>
      <c r="Y19" s="27">
        <v>26.734307304794211</v>
      </c>
      <c r="AA19" s="19">
        <v>2023</v>
      </c>
      <c r="AB19" s="27">
        <v>12.450189382123991</v>
      </c>
      <c r="AC19" s="27">
        <v>0.83334486225976434</v>
      </c>
      <c r="AD19" s="27">
        <v>14.228711584083296</v>
      </c>
      <c r="AE19" s="27">
        <v>-8.5205104409607116E-2</v>
      </c>
      <c r="AF19" s="27">
        <v>0</v>
      </c>
      <c r="AG19" s="27">
        <v>0.56363680917405701</v>
      </c>
      <c r="AH19" s="27">
        <v>0</v>
      </c>
      <c r="AI19" s="27">
        <v>27.990677533231501</v>
      </c>
    </row>
    <row r="20" spans="1:35" ht="16.5" thickTop="1" thickBot="1" x14ac:dyDescent="0.3">
      <c r="A20" s="19">
        <v>2024</v>
      </c>
      <c r="B20" s="27">
        <v>6.390098448713335</v>
      </c>
      <c r="C20" s="27">
        <v>0.12780196897426671</v>
      </c>
      <c r="D20" s="27">
        <v>0</v>
      </c>
      <c r="E20" s="27">
        <v>6.5179004176876019</v>
      </c>
      <c r="G20" s="19">
        <v>2024</v>
      </c>
      <c r="H20" s="27">
        <v>0</v>
      </c>
      <c r="I20" s="27">
        <v>0</v>
      </c>
      <c r="J20" s="27">
        <v>7.5351588334574249</v>
      </c>
      <c r="K20" s="27">
        <v>0.75029841230268868</v>
      </c>
      <c r="L20" s="27">
        <v>5.1977899835146362</v>
      </c>
      <c r="M20" s="27">
        <v>0.77789185919596593</v>
      </c>
      <c r="N20" s="27">
        <v>0</v>
      </c>
      <c r="O20" s="27">
        <v>14.261139088470715</v>
      </c>
      <c r="P20" s="14"/>
      <c r="Q20" s="19">
        <v>2024</v>
      </c>
      <c r="R20" s="27">
        <v>-1.0892799999999738</v>
      </c>
      <c r="S20" s="27">
        <v>-0.28193000000010215</v>
      </c>
      <c r="T20" s="27">
        <v>1.248520525017963</v>
      </c>
      <c r="U20" s="27">
        <v>-2.3277234237913974E-2</v>
      </c>
      <c r="V20" s="27">
        <v>2.5764711452455353</v>
      </c>
      <c r="W20" s="27">
        <v>-0.49338024595467489</v>
      </c>
      <c r="X20" s="27">
        <v>0</v>
      </c>
      <c r="Y20" s="27">
        <v>1.9371241900708331</v>
      </c>
      <c r="AA20" s="19">
        <v>2024</v>
      </c>
      <c r="AB20" s="27">
        <v>0.26788355407660447</v>
      </c>
      <c r="AC20" s="27">
        <v>9.6134217669714417E-2</v>
      </c>
      <c r="AD20" s="27">
        <v>7.7018317885113392</v>
      </c>
      <c r="AE20" s="27">
        <v>0.54924283675263352</v>
      </c>
      <c r="AF20" s="27">
        <v>0</v>
      </c>
      <c r="AG20" s="27">
        <v>-0.14462344572845745</v>
      </c>
      <c r="AH20" s="27">
        <v>0</v>
      </c>
      <c r="AI20" s="27">
        <v>8.4704689512818323</v>
      </c>
    </row>
    <row r="21" spans="1:35" ht="16.5" thickTop="1" thickBot="1" x14ac:dyDescent="0.3">
      <c r="A21" s="19">
        <v>2025</v>
      </c>
      <c r="B21" s="27">
        <v>6.390098448713335</v>
      </c>
      <c r="C21" s="27">
        <v>0.12780196897426671</v>
      </c>
      <c r="D21" s="27">
        <v>0</v>
      </c>
      <c r="E21" s="27">
        <v>6.5179004176876019</v>
      </c>
      <c r="G21" s="19">
        <v>2025</v>
      </c>
      <c r="H21" s="27">
        <v>0</v>
      </c>
      <c r="I21" s="27">
        <v>0</v>
      </c>
      <c r="J21" s="27">
        <v>12.293048628470505</v>
      </c>
      <c r="K21" s="27">
        <v>0.95822349479380331</v>
      </c>
      <c r="L21" s="27">
        <v>1.7534343591202164</v>
      </c>
      <c r="M21" s="27">
        <v>1.5534051003274199</v>
      </c>
      <c r="N21" s="27">
        <v>0</v>
      </c>
      <c r="O21" s="27">
        <v>16.558111582711945</v>
      </c>
      <c r="P21" s="14"/>
      <c r="Q21" s="19">
        <v>2025</v>
      </c>
      <c r="R21" s="27">
        <v>-2.3426399999999603</v>
      </c>
      <c r="S21" s="27">
        <v>-0.37770000000000437</v>
      </c>
      <c r="T21" s="27">
        <v>11.561470615462504</v>
      </c>
      <c r="U21" s="27">
        <v>0.55731567252412451</v>
      </c>
      <c r="V21" s="27">
        <v>1.2612188203124077</v>
      </c>
      <c r="W21" s="27">
        <v>-0.48794383674983816</v>
      </c>
      <c r="X21" s="27">
        <v>0</v>
      </c>
      <c r="Y21" s="27">
        <v>10.171721271549233</v>
      </c>
      <c r="AA21" s="19">
        <v>2025</v>
      </c>
      <c r="AB21" s="27">
        <v>0.26788355408299935</v>
      </c>
      <c r="AC21" s="27">
        <v>9.5871555879966763E-2</v>
      </c>
      <c r="AD21" s="27">
        <v>10.464833426236122</v>
      </c>
      <c r="AE21" s="27">
        <v>0.38160942815975935</v>
      </c>
      <c r="AF21" s="27">
        <v>0</v>
      </c>
      <c r="AG21" s="27">
        <v>-4.6740635378449746E-2</v>
      </c>
      <c r="AH21" s="27">
        <v>0</v>
      </c>
      <c r="AI21" s="27">
        <v>11.163457328980398</v>
      </c>
    </row>
    <row r="22" spans="1:35" ht="16.5" thickTop="1" thickBot="1" x14ac:dyDescent="0.3">
      <c r="A22" s="19">
        <v>2026</v>
      </c>
      <c r="B22" s="27">
        <v>6.390098448713335</v>
      </c>
      <c r="C22" s="27">
        <v>0.12780196897426671</v>
      </c>
      <c r="D22" s="27">
        <v>0</v>
      </c>
      <c r="E22" s="27">
        <v>6.5179004176876019</v>
      </c>
      <c r="G22" s="19">
        <v>2026</v>
      </c>
      <c r="H22" s="27">
        <v>-1.3950969279790115E-3</v>
      </c>
      <c r="I22" s="27">
        <v>1.4004089498484973E-3</v>
      </c>
      <c r="J22" s="27">
        <v>9.2786792835673992</v>
      </c>
      <c r="K22" s="27">
        <v>0.51689881742970267</v>
      </c>
      <c r="L22" s="27">
        <v>6.3138620969187151</v>
      </c>
      <c r="M22" s="27">
        <v>-0.76537513233491161</v>
      </c>
      <c r="N22" s="27">
        <v>0</v>
      </c>
      <c r="O22" s="27">
        <v>15.344070377602774</v>
      </c>
      <c r="P22" s="14"/>
      <c r="Q22" s="19">
        <v>2026</v>
      </c>
      <c r="R22" s="27">
        <v>-0.44297000000005937</v>
      </c>
      <c r="S22" s="27">
        <v>5.0119999999878928E-2</v>
      </c>
      <c r="T22" s="27">
        <v>6.2060441359466179</v>
      </c>
      <c r="U22" s="27">
        <v>0.56559327578948726</v>
      </c>
      <c r="V22" s="27">
        <v>6.3789873300682798</v>
      </c>
      <c r="W22" s="27">
        <v>0.36256336782509158</v>
      </c>
      <c r="X22" s="27">
        <v>0</v>
      </c>
      <c r="Y22" s="27">
        <v>13.120338109629296</v>
      </c>
      <c r="AA22" s="19">
        <v>2026</v>
      </c>
      <c r="AB22" s="27">
        <v>0.26788355408200459</v>
      </c>
      <c r="AC22" s="27">
        <v>9.5871555879966763E-2</v>
      </c>
      <c r="AD22" s="27">
        <v>13.203124878284843</v>
      </c>
      <c r="AE22" s="27">
        <v>0.15661043073504138</v>
      </c>
      <c r="AF22" s="27">
        <v>0</v>
      </c>
      <c r="AG22" s="27">
        <v>-0.16692924021846864</v>
      </c>
      <c r="AH22" s="27">
        <v>0</v>
      </c>
      <c r="AI22" s="27">
        <v>13.556561178763387</v>
      </c>
    </row>
    <row r="23" spans="1:35" ht="16.5" thickTop="1" thickBot="1" x14ac:dyDescent="0.3">
      <c r="A23" s="19">
        <v>2027</v>
      </c>
      <c r="B23" s="27">
        <v>6.390098448713335</v>
      </c>
      <c r="C23" s="27">
        <v>0.12780196897426671</v>
      </c>
      <c r="D23" s="27">
        <v>0</v>
      </c>
      <c r="E23" s="27">
        <v>6.5179004176876019</v>
      </c>
      <c r="G23" s="19">
        <v>2027</v>
      </c>
      <c r="H23" s="27">
        <v>5.075118029402006</v>
      </c>
      <c r="I23" s="27">
        <v>1.0935449024800619</v>
      </c>
      <c r="J23" s="27">
        <v>18.662461464097131</v>
      </c>
      <c r="K23" s="27">
        <v>-0.43229598494198729</v>
      </c>
      <c r="L23" s="27">
        <v>0</v>
      </c>
      <c r="M23" s="27">
        <v>0</v>
      </c>
      <c r="N23" s="27">
        <v>0</v>
      </c>
      <c r="O23" s="27">
        <v>24.398828411037211</v>
      </c>
      <c r="P23" s="14"/>
      <c r="Q23" s="19">
        <v>2027</v>
      </c>
      <c r="R23" s="27">
        <v>1.8599400000000514</v>
      </c>
      <c r="S23" s="27">
        <v>0.64633999999978187</v>
      </c>
      <c r="T23" s="27">
        <v>24.155175234318019</v>
      </c>
      <c r="U23" s="27">
        <v>0.76821762826396889</v>
      </c>
      <c r="V23" s="27">
        <v>0</v>
      </c>
      <c r="W23" s="27">
        <v>0</v>
      </c>
      <c r="X23" s="27">
        <v>0</v>
      </c>
      <c r="Y23" s="27">
        <v>27.429672862581821</v>
      </c>
      <c r="AA23" s="19">
        <v>2027</v>
      </c>
      <c r="AB23" s="27">
        <v>0.18290367326500245</v>
      </c>
      <c r="AC23" s="27">
        <v>0.15926881142968341</v>
      </c>
      <c r="AD23" s="27">
        <v>26.130972638262701</v>
      </c>
      <c r="AE23" s="27">
        <v>-0.64019812317937697</v>
      </c>
      <c r="AF23" s="27">
        <v>0</v>
      </c>
      <c r="AG23" s="27">
        <v>0</v>
      </c>
      <c r="AH23" s="27">
        <v>0</v>
      </c>
      <c r="AI23" s="27">
        <v>25.832946999778009</v>
      </c>
    </row>
    <row r="24" spans="1:35" ht="16.5" thickTop="1" thickBot="1" x14ac:dyDescent="0.3">
      <c r="A24" s="19">
        <v>2028</v>
      </c>
      <c r="B24" s="27">
        <v>6.390098448713335</v>
      </c>
      <c r="C24" s="27">
        <v>0.12780196897426671</v>
      </c>
      <c r="D24" s="27">
        <v>0</v>
      </c>
      <c r="E24" s="27">
        <v>6.5179004176876019</v>
      </c>
      <c r="G24" s="19">
        <v>2028</v>
      </c>
      <c r="H24" s="27">
        <v>10.035512428024049</v>
      </c>
      <c r="I24" s="27">
        <v>2.2499836779797988</v>
      </c>
      <c r="J24" s="27">
        <v>15.888354539258849</v>
      </c>
      <c r="K24" s="27">
        <v>-0.96155363422115614</v>
      </c>
      <c r="L24" s="27">
        <v>0</v>
      </c>
      <c r="M24" s="27">
        <v>0</v>
      </c>
      <c r="N24" s="27">
        <v>0</v>
      </c>
      <c r="O24" s="27">
        <v>27.212297011041539</v>
      </c>
      <c r="P24" s="34"/>
      <c r="Q24" s="19">
        <v>2028</v>
      </c>
      <c r="R24" s="27">
        <v>20.984051066249776</v>
      </c>
      <c r="S24" s="27">
        <v>1.6843199999998433</v>
      </c>
      <c r="T24" s="27">
        <v>3.2702217478886286</v>
      </c>
      <c r="U24" s="27">
        <v>-0.18051049541379882</v>
      </c>
      <c r="V24" s="27">
        <v>0</v>
      </c>
      <c r="W24" s="27">
        <v>0.29471755573827052</v>
      </c>
      <c r="X24" s="27">
        <v>0</v>
      </c>
      <c r="Y24" s="27">
        <v>26.052799874462718</v>
      </c>
      <c r="AA24" s="19">
        <v>2028</v>
      </c>
      <c r="AB24" s="27">
        <v>12.439042717415987</v>
      </c>
      <c r="AC24" s="27">
        <v>2.8324692475603115</v>
      </c>
      <c r="AD24" s="27">
        <v>16.845461546451915</v>
      </c>
      <c r="AE24" s="27">
        <v>-1.8282274697654071</v>
      </c>
      <c r="AF24" s="27">
        <v>0</v>
      </c>
      <c r="AG24" s="27">
        <v>0</v>
      </c>
      <c r="AH24" s="27">
        <v>0</v>
      </c>
      <c r="AI24" s="27">
        <v>30.288746041662804</v>
      </c>
    </row>
    <row r="25" spans="1:35" ht="16.5" thickTop="1" thickBot="1" x14ac:dyDescent="0.3">
      <c r="A25" s="19">
        <v>2029</v>
      </c>
      <c r="B25" s="27">
        <v>6.390098448713335</v>
      </c>
      <c r="C25" s="27">
        <v>0.12780196897426671</v>
      </c>
      <c r="D25" s="27">
        <v>0</v>
      </c>
      <c r="E25" s="27">
        <v>6.5179004176876019</v>
      </c>
      <c r="G25" s="19">
        <v>2029</v>
      </c>
      <c r="H25" s="27">
        <v>13.008471491989894</v>
      </c>
      <c r="I25" s="27">
        <v>2.7858491341703484</v>
      </c>
      <c r="J25" s="27">
        <v>16.675235433633098</v>
      </c>
      <c r="K25" s="27">
        <v>-1.4493633501449785</v>
      </c>
      <c r="L25" s="27">
        <v>0</v>
      </c>
      <c r="M25" s="27">
        <v>0</v>
      </c>
      <c r="N25" s="27">
        <v>0</v>
      </c>
      <c r="O25" s="27">
        <v>31.020192709648363</v>
      </c>
      <c r="Q25" s="19">
        <v>2029</v>
      </c>
      <c r="R25" s="27">
        <v>2.6504928898398248</v>
      </c>
      <c r="S25" s="27">
        <v>1.0213300000000345</v>
      </c>
      <c r="T25" s="27">
        <v>17.403978186376925</v>
      </c>
      <c r="U25" s="27">
        <v>0.69205570496993329</v>
      </c>
      <c r="V25" s="27">
        <v>0</v>
      </c>
      <c r="W25" s="27">
        <v>1.0383920539636855</v>
      </c>
      <c r="X25" s="27">
        <v>0</v>
      </c>
      <c r="Y25" s="27">
        <v>22.806248835150406</v>
      </c>
      <c r="AA25" s="19">
        <v>2029</v>
      </c>
      <c r="AB25" s="27">
        <v>12.439042717419964</v>
      </c>
      <c r="AC25" s="27">
        <v>2.8247302605500408</v>
      </c>
      <c r="AD25" s="27">
        <v>19.594595831890452</v>
      </c>
      <c r="AE25" s="27">
        <v>-1.4976366851022382</v>
      </c>
      <c r="AF25" s="27">
        <v>0</v>
      </c>
      <c r="AG25" s="27">
        <v>0</v>
      </c>
      <c r="AH25" s="27">
        <v>0</v>
      </c>
      <c r="AI25" s="27">
        <v>33.360732124758222</v>
      </c>
    </row>
    <row r="26" spans="1:35" ht="16.5" thickTop="1" thickBot="1" x14ac:dyDescent="0.3">
      <c r="A26" s="19">
        <v>2030</v>
      </c>
      <c r="B26" s="27">
        <v>6.390098448713335</v>
      </c>
      <c r="C26" s="27">
        <v>0.12780196897426671</v>
      </c>
      <c r="D26" s="27">
        <v>0</v>
      </c>
      <c r="E26" s="27">
        <v>6.5179004176876019</v>
      </c>
      <c r="G26" s="19">
        <v>2030</v>
      </c>
      <c r="H26" s="27">
        <v>15.177658022430023</v>
      </c>
      <c r="I26" s="27">
        <v>3.3302668250598799</v>
      </c>
      <c r="J26" s="27">
        <v>15.640205768725902</v>
      </c>
      <c r="K26" s="27">
        <v>-1.4568650377540355</v>
      </c>
      <c r="L26" s="27">
        <v>2.4572855604314218E-2</v>
      </c>
      <c r="M26" s="27">
        <v>0.34302978858610417</v>
      </c>
      <c r="N26" s="27">
        <v>0</v>
      </c>
      <c r="O26" s="27">
        <v>33.058868222652187</v>
      </c>
      <c r="Q26" s="19">
        <v>2030</v>
      </c>
      <c r="R26" s="27">
        <v>-2.5611748884198278</v>
      </c>
      <c r="S26" s="27">
        <v>-0.73806000000013228</v>
      </c>
      <c r="T26" s="27">
        <v>13.926543042469952</v>
      </c>
      <c r="U26" s="27">
        <v>2.3722618901944159</v>
      </c>
      <c r="V26" s="27">
        <v>0</v>
      </c>
      <c r="W26" s="27">
        <v>-0.78807453379844383</v>
      </c>
      <c r="X26" s="27">
        <v>0</v>
      </c>
      <c r="Y26" s="27">
        <v>12.211495510445964</v>
      </c>
      <c r="AA26" s="19">
        <v>2030</v>
      </c>
      <c r="AB26" s="27">
        <v>12.450019877442971</v>
      </c>
      <c r="AC26" s="27">
        <v>2.8272175174597578</v>
      </c>
      <c r="AD26" s="27">
        <v>27.857089989796542</v>
      </c>
      <c r="AE26" s="27">
        <v>-0.99772255776603702</v>
      </c>
      <c r="AF26" s="27">
        <v>0</v>
      </c>
      <c r="AG26" s="27">
        <v>0</v>
      </c>
      <c r="AH26" s="27">
        <v>0</v>
      </c>
      <c r="AI26" s="27">
        <v>42.13660482693323</v>
      </c>
    </row>
    <row r="27" spans="1:35" ht="16.5" thickTop="1" thickBot="1" x14ac:dyDescent="0.3">
      <c r="A27" s="19">
        <v>2031</v>
      </c>
      <c r="B27" s="27">
        <v>6.390098448713335</v>
      </c>
      <c r="C27" s="27">
        <v>0.12780196897426671</v>
      </c>
      <c r="D27" s="27">
        <v>0</v>
      </c>
      <c r="E27" s="27">
        <v>6.5179004176876019</v>
      </c>
      <c r="G27" s="19">
        <v>2031</v>
      </c>
      <c r="H27" s="27">
        <v>11.665195477350153</v>
      </c>
      <c r="I27" s="27">
        <v>2.9510362550099671</v>
      </c>
      <c r="J27" s="27">
        <v>23.149157530990237</v>
      </c>
      <c r="K27" s="27">
        <v>-0.42859517179407464</v>
      </c>
      <c r="L27" s="27">
        <v>1.0365905845410438E-2</v>
      </c>
      <c r="M27" s="27">
        <v>0.28083843770533301</v>
      </c>
      <c r="N27" s="27">
        <v>0</v>
      </c>
      <c r="O27" s="27">
        <v>37.627998435107031</v>
      </c>
      <c r="Q27" s="19">
        <v>2031</v>
      </c>
      <c r="R27" s="27">
        <v>1.173566795790066</v>
      </c>
      <c r="S27" s="27">
        <v>-2.7108399999997346</v>
      </c>
      <c r="T27" s="27">
        <v>5.0935741824172851</v>
      </c>
      <c r="U27" s="27">
        <v>-3.6684051663505883</v>
      </c>
      <c r="V27" s="27">
        <v>0</v>
      </c>
      <c r="W27" s="27">
        <v>23.174345303819912</v>
      </c>
      <c r="X27" s="27">
        <v>0</v>
      </c>
      <c r="Y27" s="27">
        <v>23.06224111567694</v>
      </c>
      <c r="AA27" s="19">
        <v>2031</v>
      </c>
      <c r="AB27" s="27">
        <v>12.450019877442971</v>
      </c>
      <c r="AC27" s="27">
        <v>2.8272175174602125</v>
      </c>
      <c r="AD27" s="27">
        <v>26.700570824069747</v>
      </c>
      <c r="AE27" s="27">
        <v>-1.8095413250638908</v>
      </c>
      <c r="AF27" s="27">
        <v>0</v>
      </c>
      <c r="AG27" s="27">
        <v>0</v>
      </c>
      <c r="AH27" s="27">
        <v>0</v>
      </c>
      <c r="AI27" s="27">
        <v>40.168266893909042</v>
      </c>
    </row>
    <row r="28" spans="1:35" ht="16.5" thickTop="1" thickBot="1" x14ac:dyDescent="0.3">
      <c r="A28" s="19">
        <v>2032</v>
      </c>
      <c r="B28" s="27">
        <v>6.390098448713335</v>
      </c>
      <c r="C28" s="27">
        <v>0.12780196897426671</v>
      </c>
      <c r="D28" s="27">
        <v>0</v>
      </c>
      <c r="E28" s="27">
        <v>6.5179004176876019</v>
      </c>
      <c r="G28" s="19">
        <v>2032</v>
      </c>
      <c r="H28" s="27">
        <v>8.7156591978798588</v>
      </c>
      <c r="I28" s="27">
        <v>2.1041826225900877</v>
      </c>
      <c r="J28" s="27">
        <v>49.494187562708916</v>
      </c>
      <c r="K28" s="27">
        <v>9.0554655827051023E-2</v>
      </c>
      <c r="L28" s="27">
        <v>0</v>
      </c>
      <c r="M28" s="27">
        <v>-5.2099914896665753E-2</v>
      </c>
      <c r="N28" s="27">
        <v>0</v>
      </c>
      <c r="O28" s="27">
        <v>60.352484124109246</v>
      </c>
      <c r="Q28" s="19">
        <v>2032</v>
      </c>
      <c r="R28" s="27">
        <v>0.27831605934989057</v>
      </c>
      <c r="S28" s="27">
        <v>-2.4697200000000521</v>
      </c>
      <c r="T28" s="27">
        <v>-21.198444710439325</v>
      </c>
      <c r="U28" s="27">
        <v>-4.1325465227644376</v>
      </c>
      <c r="V28" s="27">
        <v>0.35395735125637523</v>
      </c>
      <c r="W28" s="27">
        <v>12.229835260889047</v>
      </c>
      <c r="X28" s="27">
        <v>0</v>
      </c>
      <c r="Y28" s="27">
        <v>-14.9386025617085</v>
      </c>
      <c r="AA28" s="19">
        <v>2032</v>
      </c>
      <c r="AB28" s="27">
        <v>12.45001987743899</v>
      </c>
      <c r="AC28" s="27">
        <v>2.8349633188799999</v>
      </c>
      <c r="AD28" s="27">
        <v>24.195012307167154</v>
      </c>
      <c r="AE28" s="27">
        <v>-1.5995546136823726</v>
      </c>
      <c r="AF28" s="27">
        <v>0</v>
      </c>
      <c r="AG28" s="27">
        <v>0</v>
      </c>
      <c r="AH28" s="27">
        <v>0</v>
      </c>
      <c r="AI28" s="27">
        <v>37.880440889803772</v>
      </c>
    </row>
    <row r="29" spans="1:35" ht="16.5" thickTop="1" thickBot="1" x14ac:dyDescent="0.3">
      <c r="A29" s="19">
        <v>2033</v>
      </c>
      <c r="B29" s="27">
        <v>6.390098448713335</v>
      </c>
      <c r="C29" s="27">
        <v>0.12780196897426671</v>
      </c>
      <c r="D29" s="27">
        <v>0</v>
      </c>
      <c r="E29" s="27">
        <v>6.5179004176876019</v>
      </c>
      <c r="G29" s="19">
        <v>2033</v>
      </c>
      <c r="H29" s="27">
        <v>7.1445502861702153</v>
      </c>
      <c r="I29" s="27">
        <v>1.7364190779403543</v>
      </c>
      <c r="J29" s="27">
        <v>49.200878856738719</v>
      </c>
      <c r="K29" s="27">
        <v>0.31079044790609922</v>
      </c>
      <c r="L29" s="27">
        <v>0</v>
      </c>
      <c r="M29" s="27">
        <v>0</v>
      </c>
      <c r="N29" s="27">
        <v>0</v>
      </c>
      <c r="O29" s="27">
        <v>58.392638668755389</v>
      </c>
      <c r="Q29" s="19">
        <v>2033</v>
      </c>
      <c r="R29" s="27">
        <v>-6.5978225713506617</v>
      </c>
      <c r="S29" s="27">
        <v>-2.7442700000001423</v>
      </c>
      <c r="T29" s="27">
        <v>23.560903099122971</v>
      </c>
      <c r="U29" s="27">
        <v>-0.77614242459943328</v>
      </c>
      <c r="V29" s="27">
        <v>0</v>
      </c>
      <c r="W29" s="27">
        <v>-4.0859778667807385</v>
      </c>
      <c r="X29" s="27">
        <v>0</v>
      </c>
      <c r="Y29" s="27">
        <v>9.3566902363919944</v>
      </c>
      <c r="AA29" s="19">
        <v>2033</v>
      </c>
      <c r="AB29" s="27">
        <v>24.762563133759045</v>
      </c>
      <c r="AC29" s="27">
        <v>3.6193375507100427</v>
      </c>
      <c r="AD29" s="27">
        <v>17.319792281610678</v>
      </c>
      <c r="AE29" s="27">
        <v>-1.4060302236530529</v>
      </c>
      <c r="AF29" s="27">
        <v>0</v>
      </c>
      <c r="AG29" s="27">
        <v>0</v>
      </c>
      <c r="AH29" s="27">
        <v>0</v>
      </c>
      <c r="AI29" s="27">
        <v>44.295662742426707</v>
      </c>
    </row>
    <row r="30" spans="1:35" ht="16.5" thickTop="1" thickBot="1" x14ac:dyDescent="0.3">
      <c r="A30" s="19">
        <v>2034</v>
      </c>
      <c r="B30" s="27">
        <v>6.390098448713335</v>
      </c>
      <c r="C30" s="27">
        <v>0.12780196897426671</v>
      </c>
      <c r="D30" s="27">
        <v>0</v>
      </c>
      <c r="E30" s="27">
        <v>6.5179004176876019</v>
      </c>
      <c r="G30" s="19">
        <v>2034</v>
      </c>
      <c r="H30" s="27">
        <v>6.1223542681400431</v>
      </c>
      <c r="I30" s="27">
        <v>1.6712966825298281</v>
      </c>
      <c r="J30" s="27">
        <v>18.544539218492417</v>
      </c>
      <c r="K30" s="27">
        <v>1.8451219865894881E-2</v>
      </c>
      <c r="L30" s="27">
        <v>0</v>
      </c>
      <c r="M30" s="27">
        <v>0</v>
      </c>
      <c r="N30" s="27">
        <v>0</v>
      </c>
      <c r="O30" s="27">
        <v>26.356641389028184</v>
      </c>
      <c r="Q30" s="19">
        <v>2034</v>
      </c>
      <c r="R30" s="27">
        <v>0.38284024567019515</v>
      </c>
      <c r="S30" s="27">
        <v>-1.1996799999997165</v>
      </c>
      <c r="T30" s="27">
        <v>30.677123673247927</v>
      </c>
      <c r="U30" s="27">
        <v>-5.6333683499076637</v>
      </c>
      <c r="V30" s="27">
        <v>0</v>
      </c>
      <c r="W30" s="27">
        <v>8.4041700823654342</v>
      </c>
      <c r="X30" s="27">
        <v>0</v>
      </c>
      <c r="Y30" s="27">
        <v>32.631085651376175</v>
      </c>
      <c r="AA30" s="19">
        <v>2034</v>
      </c>
      <c r="AB30" s="27">
        <v>14.438961265517037</v>
      </c>
      <c r="AC30" s="27">
        <v>0.9572053557799336</v>
      </c>
      <c r="AD30" s="27">
        <v>33.127957807950317</v>
      </c>
      <c r="AE30" s="27">
        <v>-0.98253503330593839</v>
      </c>
      <c r="AF30" s="27">
        <v>0</v>
      </c>
      <c r="AG30" s="27">
        <v>0</v>
      </c>
      <c r="AH30" s="27">
        <v>0</v>
      </c>
      <c r="AI30" s="27">
        <v>47.541589395941351</v>
      </c>
    </row>
    <row r="31" spans="1:35" ht="16.5" thickTop="1" thickBot="1" x14ac:dyDescent="0.3">
      <c r="A31" s="19" t="s">
        <v>44</v>
      </c>
      <c r="B31" s="27">
        <v>80.483118152629018</v>
      </c>
      <c r="C31" s="27">
        <v>1.6096623630525801</v>
      </c>
      <c r="D31" s="27">
        <v>0</v>
      </c>
      <c r="E31" s="27">
        <v>82.092780515681596</v>
      </c>
      <c r="G31" s="19" t="s">
        <v>45</v>
      </c>
      <c r="H31" s="27">
        <v>75.003152048527312</v>
      </c>
      <c r="I31" s="27">
        <v>20.474561534327183</v>
      </c>
      <c r="J31" s="27">
        <v>258.73043553463776</v>
      </c>
      <c r="K31" s="27">
        <v>0.26451615542437584</v>
      </c>
      <c r="L31" s="27">
        <v>0</v>
      </c>
      <c r="M31" s="27">
        <v>0</v>
      </c>
      <c r="N31" s="27">
        <v>0</v>
      </c>
      <c r="O31" s="27">
        <v>354.47266527291663</v>
      </c>
      <c r="Q31" s="19" t="s">
        <v>45</v>
      </c>
      <c r="R31" s="27">
        <v>4.6900626619603489</v>
      </c>
      <c r="S31" s="27">
        <v>-14.696924991387608</v>
      </c>
      <c r="T31" s="27">
        <v>428.00230706269497</v>
      </c>
      <c r="U31" s="27">
        <v>-80.759806063622818</v>
      </c>
      <c r="V31" s="27">
        <v>0</v>
      </c>
      <c r="W31" s="27">
        <v>115.78869366843372</v>
      </c>
      <c r="X31" s="27">
        <v>0</v>
      </c>
      <c r="Y31" s="27">
        <v>453.02433233807864</v>
      </c>
      <c r="AA31" s="19" t="s">
        <v>45</v>
      </c>
      <c r="AB31" s="27">
        <v>176.88744554623327</v>
      </c>
      <c r="AC31" s="27">
        <v>11.726439813329801</v>
      </c>
      <c r="AD31" s="27">
        <v>462.1959516511991</v>
      </c>
      <c r="AE31" s="27">
        <v>-14.085593877738066</v>
      </c>
      <c r="AF31" s="27">
        <v>0</v>
      </c>
      <c r="AG31" s="27">
        <v>0</v>
      </c>
      <c r="AH31" s="27">
        <v>0</v>
      </c>
      <c r="AI31" s="27">
        <v>636.72424313302406</v>
      </c>
    </row>
    <row r="32" spans="1:35" ht="16.5" thickTop="1" thickBot="1" x14ac:dyDescent="0.3">
      <c r="E32" s="12"/>
      <c r="J32" s="14"/>
    </row>
    <row r="33" spans="1:35" ht="16.5" thickTop="1" thickBot="1" x14ac:dyDescent="0.3">
      <c r="A33" s="1" t="str">
        <f>A4</f>
        <v>High Discount rate</v>
      </c>
    </row>
    <row r="34" spans="1:35" ht="31.5" thickTop="1" thickBot="1" x14ac:dyDescent="0.3">
      <c r="G34" s="1" t="s">
        <v>29</v>
      </c>
      <c r="H34" s="1" t="s">
        <v>10</v>
      </c>
      <c r="Q34" s="1" t="s">
        <v>29</v>
      </c>
      <c r="R34" s="1" t="s">
        <v>30</v>
      </c>
      <c r="AA34" s="1" t="s">
        <v>29</v>
      </c>
      <c r="AB34" s="1" t="s">
        <v>31</v>
      </c>
    </row>
    <row r="35" spans="1:35" ht="51" customHeight="1" thickTop="1" thickBot="1" x14ac:dyDescent="0.3">
      <c r="A35" s="1" t="s">
        <v>32</v>
      </c>
      <c r="B35" s="25" t="s">
        <v>33</v>
      </c>
      <c r="C35" s="25" t="s">
        <v>15</v>
      </c>
      <c r="D35" s="25" t="s">
        <v>34</v>
      </c>
      <c r="E35" s="25" t="s">
        <v>35</v>
      </c>
      <c r="G35" s="1" t="s">
        <v>29</v>
      </c>
      <c r="H35" s="1" t="s">
        <v>36</v>
      </c>
      <c r="I35" s="1" t="s">
        <v>37</v>
      </c>
      <c r="J35" s="1" t="s">
        <v>38</v>
      </c>
      <c r="K35" s="1" t="s">
        <v>39</v>
      </c>
      <c r="L35" s="1" t="s">
        <v>40</v>
      </c>
      <c r="M35" s="1" t="s">
        <v>41</v>
      </c>
      <c r="N35" s="1" t="s">
        <v>42</v>
      </c>
      <c r="O35" s="1" t="s">
        <v>35</v>
      </c>
      <c r="Q35" s="1" t="s">
        <v>29</v>
      </c>
      <c r="R35" s="1" t="s">
        <v>36</v>
      </c>
      <c r="S35" s="1" t="s">
        <v>37</v>
      </c>
      <c r="T35" s="1" t="s">
        <v>38</v>
      </c>
      <c r="U35" s="1" t="s">
        <v>39</v>
      </c>
      <c r="V35" s="1" t="s">
        <v>40</v>
      </c>
      <c r="W35" s="1" t="s">
        <v>41</v>
      </c>
      <c r="X35" s="1" t="s">
        <v>42</v>
      </c>
      <c r="Y35" s="1" t="s">
        <v>35</v>
      </c>
      <c r="AA35" s="1" t="s">
        <v>29</v>
      </c>
      <c r="AB35" s="1" t="s">
        <v>36</v>
      </c>
      <c r="AC35" s="1" t="s">
        <v>37</v>
      </c>
      <c r="AD35" s="1" t="s">
        <v>38</v>
      </c>
      <c r="AE35" s="1" t="s">
        <v>39</v>
      </c>
      <c r="AF35" s="1" t="s">
        <v>40</v>
      </c>
      <c r="AG35" s="1" t="s">
        <v>41</v>
      </c>
      <c r="AH35" s="1" t="s">
        <v>42</v>
      </c>
      <c r="AI35" s="1" t="s">
        <v>35</v>
      </c>
    </row>
    <row r="36" spans="1:35" ht="16.5" thickTop="1" thickBot="1" x14ac:dyDescent="0.3">
      <c r="A36" s="19" t="s">
        <v>43</v>
      </c>
      <c r="B36" s="26">
        <f>NPV($B$4,B37:B52)</f>
        <v>70.094721522674007</v>
      </c>
      <c r="C36" s="26">
        <f t="shared" ref="C36:E36" si="5">NPV($B$4,C37:C52)</f>
        <v>1.4018944304534802</v>
      </c>
      <c r="D36" s="26">
        <f t="shared" si="5"/>
        <v>4.5827344503687062</v>
      </c>
      <c r="E36" s="26">
        <f t="shared" si="5"/>
        <v>76.079350403496193</v>
      </c>
      <c r="G36" s="19" t="s">
        <v>43</v>
      </c>
      <c r="H36" s="26">
        <f>NPV($B$4,H37:H52)</f>
        <v>47.198852848431237</v>
      </c>
      <c r="I36" s="26">
        <f t="shared" ref="I36:N36" si="6">NPV($B$4,I37:I52)</f>
        <v>11.590020148227069</v>
      </c>
      <c r="J36" s="26">
        <f t="shared" si="6"/>
        <v>156.44387748844048</v>
      </c>
      <c r="K36" s="26">
        <f t="shared" si="6"/>
        <v>-1.0441383211614306</v>
      </c>
      <c r="L36" s="26">
        <f t="shared" si="6"/>
        <v>9.195594928061535</v>
      </c>
      <c r="M36" s="26">
        <f t="shared" si="6"/>
        <v>2.0958238380544874</v>
      </c>
      <c r="N36" s="26">
        <f t="shared" si="6"/>
        <v>0</v>
      </c>
      <c r="O36" s="26">
        <f>NPV($B$4,O37:O52)</f>
        <v>225.48003093005343</v>
      </c>
      <c r="Q36" s="19" t="s">
        <v>43</v>
      </c>
      <c r="R36" s="26">
        <f>NPV($B$4,R37:R52)</f>
        <v>-2.0904949931278036</v>
      </c>
      <c r="S36" s="26">
        <f t="shared" ref="S36:X36" si="7">NPV($B$4,S37:S52)</f>
        <v>-8.6688056509997828</v>
      </c>
      <c r="T36" s="26">
        <f t="shared" si="7"/>
        <v>166.71204839596334</v>
      </c>
      <c r="U36" s="26">
        <f t="shared" si="7"/>
        <v>-15.269598610902756</v>
      </c>
      <c r="V36" s="26">
        <f t="shared" si="7"/>
        <v>7.5982786785276275</v>
      </c>
      <c r="W36" s="26">
        <f t="shared" si="7"/>
        <v>39.993050186164041</v>
      </c>
      <c r="X36" s="26">
        <f t="shared" si="7"/>
        <v>0</v>
      </c>
      <c r="Y36" s="26">
        <f>NPV($B$4,Y37:Y52)</f>
        <v>188.2744780056247</v>
      </c>
      <c r="AA36" s="19" t="s">
        <v>43</v>
      </c>
      <c r="AB36" s="26">
        <f>NPV($B$4,AB37:AB52)</f>
        <v>86.0315750778704</v>
      </c>
      <c r="AC36" s="26">
        <f t="shared" ref="AC36:AH36" si="8">NPV($B$4,AC37:AC52)</f>
        <v>10.622832860570869</v>
      </c>
      <c r="AD36" s="26">
        <f t="shared" si="8"/>
        <v>202.39654193561623</v>
      </c>
      <c r="AE36" s="26">
        <f t="shared" si="8"/>
        <v>-6.568922327635903</v>
      </c>
      <c r="AF36" s="26">
        <f t="shared" si="8"/>
        <v>0</v>
      </c>
      <c r="AG36" s="26">
        <f t="shared" si="8"/>
        <v>0.18728266554778528</v>
      </c>
      <c r="AH36" s="26">
        <f t="shared" si="8"/>
        <v>0</v>
      </c>
      <c r="AI36" s="26">
        <f>NPV($B$4,AI37:AI52)</f>
        <v>292.66931021196939</v>
      </c>
    </row>
    <row r="37" spans="1:35" ht="16.5" thickTop="1" thickBot="1" x14ac:dyDescent="0.3">
      <c r="A37" s="19">
        <v>2020</v>
      </c>
      <c r="B37" s="27">
        <v>0</v>
      </c>
      <c r="C37" s="27">
        <v>0</v>
      </c>
      <c r="D37" s="27">
        <v>0</v>
      </c>
      <c r="E37" s="27">
        <v>0</v>
      </c>
      <c r="G37" s="19">
        <v>2020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Q37" s="19">
        <v>2020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AA37" s="19">
        <v>2020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</row>
    <row r="38" spans="1:35" ht="16.5" thickTop="1" thickBot="1" x14ac:dyDescent="0.3">
      <c r="A38" s="19">
        <v>2021</v>
      </c>
      <c r="B38" s="27">
        <v>0</v>
      </c>
      <c r="C38" s="27">
        <v>0</v>
      </c>
      <c r="D38" s="27">
        <v>0</v>
      </c>
      <c r="E38" s="27">
        <v>0</v>
      </c>
      <c r="G38" s="19">
        <v>2021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Q38" s="19">
        <v>2021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AA38" s="19">
        <v>2021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</row>
    <row r="39" spans="1:35" ht="16.5" thickTop="1" thickBot="1" x14ac:dyDescent="0.3">
      <c r="A39" s="19">
        <v>2022</v>
      </c>
      <c r="B39" s="27">
        <v>0</v>
      </c>
      <c r="C39" s="27">
        <v>0</v>
      </c>
      <c r="D39" s="27">
        <v>5.869676526292178</v>
      </c>
      <c r="E39" s="27">
        <v>5.869676526292178</v>
      </c>
      <c r="G39" s="19">
        <v>2022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Q39" s="19">
        <v>2022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AA39" s="19">
        <v>2022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</row>
    <row r="40" spans="1:35" ht="16.5" thickTop="1" thickBot="1" x14ac:dyDescent="0.3">
      <c r="A40" s="19">
        <v>2023</v>
      </c>
      <c r="B40" s="27">
        <v>8.2670892067610584</v>
      </c>
      <c r="C40" s="27">
        <v>0.16534178413522116</v>
      </c>
      <c r="D40" s="27">
        <v>0</v>
      </c>
      <c r="E40" s="27">
        <v>8.4324309908962789</v>
      </c>
      <c r="G40" s="19">
        <v>2023</v>
      </c>
      <c r="H40" s="27">
        <v>0</v>
      </c>
      <c r="I40" s="27">
        <v>0</v>
      </c>
      <c r="J40" s="27">
        <v>8.7387014306014628</v>
      </c>
      <c r="K40" s="27">
        <v>-0.75392508934392777</v>
      </c>
      <c r="L40" s="27">
        <v>1.5692596558066998</v>
      </c>
      <c r="M40" s="27">
        <v>1.1664970115746978</v>
      </c>
      <c r="N40" s="27">
        <v>0</v>
      </c>
      <c r="O40" s="27">
        <v>10.720533008638933</v>
      </c>
      <c r="Q40" s="19">
        <v>2023</v>
      </c>
      <c r="R40" s="27">
        <v>-14.427850000000007</v>
      </c>
      <c r="S40" s="27">
        <v>-4.5089600000001155</v>
      </c>
      <c r="T40" s="27">
        <v>35.807231355618441</v>
      </c>
      <c r="U40" s="27">
        <v>5.9572961100200992</v>
      </c>
      <c r="V40" s="27">
        <v>1.9783650530967782</v>
      </c>
      <c r="W40" s="27">
        <v>1.9282247860590145</v>
      </c>
      <c r="X40" s="27">
        <v>0</v>
      </c>
      <c r="Y40" s="27">
        <v>26.734307304794211</v>
      </c>
      <c r="AA40" s="19">
        <v>2023</v>
      </c>
      <c r="AB40" s="27">
        <v>12.450189382123991</v>
      </c>
      <c r="AC40" s="27">
        <v>0.83334486225976434</v>
      </c>
      <c r="AD40" s="27">
        <v>14.228711584083296</v>
      </c>
      <c r="AE40" s="27">
        <v>-8.5205104409607116E-2</v>
      </c>
      <c r="AF40" s="27">
        <v>0</v>
      </c>
      <c r="AG40" s="27">
        <v>0.56363680917405701</v>
      </c>
      <c r="AH40" s="27">
        <v>0</v>
      </c>
      <c r="AI40" s="27">
        <v>27.990677533231501</v>
      </c>
    </row>
    <row r="41" spans="1:35" ht="16.5" thickTop="1" thickBot="1" x14ac:dyDescent="0.3">
      <c r="A41" s="19">
        <v>2024</v>
      </c>
      <c r="B41" s="27">
        <v>8.2670892067610584</v>
      </c>
      <c r="C41" s="27">
        <v>0.16534178413522116</v>
      </c>
      <c r="D41" s="27">
        <v>0</v>
      </c>
      <c r="E41" s="27">
        <v>8.4324309908962789</v>
      </c>
      <c r="G41" s="19">
        <v>2024</v>
      </c>
      <c r="H41" s="27">
        <v>0</v>
      </c>
      <c r="I41" s="27">
        <v>0</v>
      </c>
      <c r="J41" s="27">
        <v>7.5351588334574249</v>
      </c>
      <c r="K41" s="27">
        <v>0.75029841230268868</v>
      </c>
      <c r="L41" s="27">
        <v>5.1977899835146362</v>
      </c>
      <c r="M41" s="27">
        <v>0.77789185919596593</v>
      </c>
      <c r="N41" s="27">
        <v>0</v>
      </c>
      <c r="O41" s="27">
        <v>14.261139088470715</v>
      </c>
      <c r="Q41" s="19">
        <v>2024</v>
      </c>
      <c r="R41" s="27">
        <v>-1.0892799999999738</v>
      </c>
      <c r="S41" s="27">
        <v>-0.28193000000010215</v>
      </c>
      <c r="T41" s="27">
        <v>1.248520525017963</v>
      </c>
      <c r="U41" s="27">
        <v>-2.3277234237913974E-2</v>
      </c>
      <c r="V41" s="27">
        <v>2.5764711452455353</v>
      </c>
      <c r="W41" s="27">
        <v>-0.49338024595467489</v>
      </c>
      <c r="X41" s="27">
        <v>0</v>
      </c>
      <c r="Y41" s="27">
        <v>1.9371241900708331</v>
      </c>
      <c r="AA41" s="19">
        <v>2024</v>
      </c>
      <c r="AB41" s="27">
        <v>0.26788355407660447</v>
      </c>
      <c r="AC41" s="27">
        <v>9.6134217669714417E-2</v>
      </c>
      <c r="AD41" s="27">
        <v>7.7018317885113392</v>
      </c>
      <c r="AE41" s="27">
        <v>0.54924283675263352</v>
      </c>
      <c r="AF41" s="27">
        <v>0</v>
      </c>
      <c r="AG41" s="27">
        <v>-0.14462344572845745</v>
      </c>
      <c r="AH41" s="27">
        <v>0</v>
      </c>
      <c r="AI41" s="27">
        <v>8.4704689512818323</v>
      </c>
    </row>
    <row r="42" spans="1:35" ht="16.5" thickTop="1" thickBot="1" x14ac:dyDescent="0.3">
      <c r="A42" s="19">
        <v>2025</v>
      </c>
      <c r="B42" s="27">
        <v>8.2670892067610584</v>
      </c>
      <c r="C42" s="27">
        <v>0.16534178413522116</v>
      </c>
      <c r="D42" s="27">
        <v>0</v>
      </c>
      <c r="E42" s="27">
        <v>8.4324309908962789</v>
      </c>
      <c r="G42" s="19">
        <v>2025</v>
      </c>
      <c r="H42" s="27">
        <v>0</v>
      </c>
      <c r="I42" s="27">
        <v>0</v>
      </c>
      <c r="J42" s="27">
        <v>12.293048628470505</v>
      </c>
      <c r="K42" s="27">
        <v>0.95822349479380331</v>
      </c>
      <c r="L42" s="27">
        <v>1.7534343591202164</v>
      </c>
      <c r="M42" s="27">
        <v>1.5534051003274199</v>
      </c>
      <c r="N42" s="27">
        <v>0</v>
      </c>
      <c r="O42" s="27">
        <v>16.558111582711945</v>
      </c>
      <c r="Q42" s="19">
        <v>2025</v>
      </c>
      <c r="R42" s="27">
        <v>-2.3426399999999603</v>
      </c>
      <c r="S42" s="27">
        <v>-0.37770000000000437</v>
      </c>
      <c r="T42" s="27">
        <v>11.561470615462504</v>
      </c>
      <c r="U42" s="27">
        <v>0.55731567252412451</v>
      </c>
      <c r="V42" s="27">
        <v>1.2612188203124077</v>
      </c>
      <c r="W42" s="27">
        <v>-0.48794383674983816</v>
      </c>
      <c r="X42" s="27">
        <v>0</v>
      </c>
      <c r="Y42" s="27">
        <v>10.171721271549233</v>
      </c>
      <c r="AA42" s="19">
        <v>2025</v>
      </c>
      <c r="AB42" s="27">
        <v>0.26788355408299935</v>
      </c>
      <c r="AC42" s="27">
        <v>9.5871555879966763E-2</v>
      </c>
      <c r="AD42" s="27">
        <v>10.464833426236122</v>
      </c>
      <c r="AE42" s="27">
        <v>0.38160942815975935</v>
      </c>
      <c r="AF42" s="27">
        <v>0</v>
      </c>
      <c r="AG42" s="27">
        <v>-4.6740635378449746E-2</v>
      </c>
      <c r="AH42" s="27">
        <v>0</v>
      </c>
      <c r="AI42" s="27">
        <v>11.163457328980398</v>
      </c>
    </row>
    <row r="43" spans="1:35" ht="16.5" thickTop="1" thickBot="1" x14ac:dyDescent="0.3">
      <c r="A43" s="19">
        <v>2026</v>
      </c>
      <c r="B43" s="27">
        <v>8.2670892067610584</v>
      </c>
      <c r="C43" s="27">
        <v>0.16534178413522116</v>
      </c>
      <c r="D43" s="27">
        <v>0</v>
      </c>
      <c r="E43" s="27">
        <v>8.4324309908962789</v>
      </c>
      <c r="G43" s="19">
        <v>2026</v>
      </c>
      <c r="H43" s="27">
        <v>-1.3950969279790115E-3</v>
      </c>
      <c r="I43" s="27">
        <v>1.4004089498484973E-3</v>
      </c>
      <c r="J43" s="27">
        <v>9.2786792835673992</v>
      </c>
      <c r="K43" s="27">
        <v>0.51689881742970267</v>
      </c>
      <c r="L43" s="27">
        <v>6.3138620969187151</v>
      </c>
      <c r="M43" s="27">
        <v>-0.76537513233491161</v>
      </c>
      <c r="N43" s="27">
        <v>0</v>
      </c>
      <c r="O43" s="27">
        <v>15.344070377602774</v>
      </c>
      <c r="Q43" s="19">
        <v>2026</v>
      </c>
      <c r="R43" s="27">
        <v>-0.44297000000005937</v>
      </c>
      <c r="S43" s="27">
        <v>5.0119999999878928E-2</v>
      </c>
      <c r="T43" s="27">
        <v>6.2060441359466179</v>
      </c>
      <c r="U43" s="27">
        <v>0.56559327578948726</v>
      </c>
      <c r="V43" s="27">
        <v>6.3789873300682798</v>
      </c>
      <c r="W43" s="27">
        <v>0.36256336782509158</v>
      </c>
      <c r="X43" s="27">
        <v>0</v>
      </c>
      <c r="Y43" s="27">
        <v>13.120338109629296</v>
      </c>
      <c r="AA43" s="19">
        <v>2026</v>
      </c>
      <c r="AB43" s="27">
        <v>0.26788355408200459</v>
      </c>
      <c r="AC43" s="27">
        <v>9.5871555879966763E-2</v>
      </c>
      <c r="AD43" s="27">
        <v>13.203124878284843</v>
      </c>
      <c r="AE43" s="27">
        <v>0.15661043073504138</v>
      </c>
      <c r="AF43" s="27">
        <v>0</v>
      </c>
      <c r="AG43" s="27">
        <v>-0.16692924021846864</v>
      </c>
      <c r="AH43" s="27">
        <v>0</v>
      </c>
      <c r="AI43" s="27">
        <v>13.556561178763387</v>
      </c>
    </row>
    <row r="44" spans="1:35" ht="16.5" thickTop="1" thickBot="1" x14ac:dyDescent="0.3">
      <c r="A44" s="19">
        <v>2027</v>
      </c>
      <c r="B44" s="27">
        <v>8.2670892067610584</v>
      </c>
      <c r="C44" s="27">
        <v>0.16534178413522116</v>
      </c>
      <c r="D44" s="27">
        <v>0</v>
      </c>
      <c r="E44" s="27">
        <v>8.4324309908962789</v>
      </c>
      <c r="G44" s="19">
        <v>2027</v>
      </c>
      <c r="H44" s="27">
        <v>5.075118029402006</v>
      </c>
      <c r="I44" s="27">
        <v>1.0935449024800619</v>
      </c>
      <c r="J44" s="27">
        <v>18.662461464097131</v>
      </c>
      <c r="K44" s="27">
        <v>-0.43229598494198729</v>
      </c>
      <c r="L44" s="27">
        <v>0</v>
      </c>
      <c r="M44" s="27">
        <v>0</v>
      </c>
      <c r="N44" s="27">
        <v>0</v>
      </c>
      <c r="O44" s="27">
        <v>24.398828411037211</v>
      </c>
      <c r="Q44" s="19">
        <v>2027</v>
      </c>
      <c r="R44" s="27">
        <v>1.8599400000000514</v>
      </c>
      <c r="S44" s="27">
        <v>0.64633999999978187</v>
      </c>
      <c r="T44" s="27">
        <v>24.155175234318019</v>
      </c>
      <c r="U44" s="27">
        <v>0.76821762826396889</v>
      </c>
      <c r="V44" s="27">
        <v>0</v>
      </c>
      <c r="W44" s="27">
        <v>0</v>
      </c>
      <c r="X44" s="27">
        <v>0</v>
      </c>
      <c r="Y44" s="27">
        <v>27.429672862581821</v>
      </c>
      <c r="AA44" s="19">
        <v>2027</v>
      </c>
      <c r="AB44" s="27">
        <v>0.18290367326500245</v>
      </c>
      <c r="AC44" s="27">
        <v>0.15926881142968341</v>
      </c>
      <c r="AD44" s="27">
        <v>26.130972638262701</v>
      </c>
      <c r="AE44" s="27">
        <v>-0.64019812317937697</v>
      </c>
      <c r="AF44" s="27">
        <v>0</v>
      </c>
      <c r="AG44" s="27">
        <v>0</v>
      </c>
      <c r="AH44" s="27">
        <v>0</v>
      </c>
      <c r="AI44" s="27">
        <v>25.832946999778009</v>
      </c>
    </row>
    <row r="45" spans="1:35" ht="16.5" thickTop="1" thickBot="1" x14ac:dyDescent="0.3">
      <c r="A45" s="19">
        <v>2028</v>
      </c>
      <c r="B45" s="27">
        <v>8.2670892067610584</v>
      </c>
      <c r="C45" s="27">
        <v>0.16534178413522116</v>
      </c>
      <c r="D45" s="27">
        <v>0</v>
      </c>
      <c r="E45" s="27">
        <v>8.4324309908962789</v>
      </c>
      <c r="G45" s="19">
        <v>2028</v>
      </c>
      <c r="H45" s="27">
        <v>10.035512428024049</v>
      </c>
      <c r="I45" s="27">
        <v>2.2499836779797988</v>
      </c>
      <c r="J45" s="27">
        <v>15.888354539258849</v>
      </c>
      <c r="K45" s="27">
        <v>-0.96155363422115614</v>
      </c>
      <c r="L45" s="27">
        <v>0</v>
      </c>
      <c r="M45" s="27">
        <v>0</v>
      </c>
      <c r="N45" s="27">
        <v>0</v>
      </c>
      <c r="O45" s="27">
        <v>27.212297011041539</v>
      </c>
      <c r="Q45" s="19">
        <v>2028</v>
      </c>
      <c r="R45" s="27">
        <v>20.984051066249776</v>
      </c>
      <c r="S45" s="27">
        <v>1.6843199999998433</v>
      </c>
      <c r="T45" s="27">
        <v>3.2702217478886286</v>
      </c>
      <c r="U45" s="27">
        <v>-0.18051049541379882</v>
      </c>
      <c r="V45" s="27">
        <v>0</v>
      </c>
      <c r="W45" s="27">
        <v>0.29471755573827052</v>
      </c>
      <c r="X45" s="27">
        <v>0</v>
      </c>
      <c r="Y45" s="27">
        <v>26.052799874462718</v>
      </c>
      <c r="AA45" s="19">
        <v>2028</v>
      </c>
      <c r="AB45" s="27">
        <v>12.439042717415987</v>
      </c>
      <c r="AC45" s="27">
        <v>2.8324692475603115</v>
      </c>
      <c r="AD45" s="27">
        <v>16.845461546451915</v>
      </c>
      <c r="AE45" s="27">
        <v>-1.8282274697654071</v>
      </c>
      <c r="AF45" s="27">
        <v>0</v>
      </c>
      <c r="AG45" s="27">
        <v>0</v>
      </c>
      <c r="AH45" s="27">
        <v>0</v>
      </c>
      <c r="AI45" s="27">
        <v>30.288746041662804</v>
      </c>
    </row>
    <row r="46" spans="1:35" ht="16.5" thickTop="1" thickBot="1" x14ac:dyDescent="0.3">
      <c r="A46" s="19">
        <v>2029</v>
      </c>
      <c r="B46" s="27">
        <v>8.2670892067610584</v>
      </c>
      <c r="C46" s="27">
        <v>0.16534178413522116</v>
      </c>
      <c r="D46" s="27">
        <v>0</v>
      </c>
      <c r="E46" s="27">
        <v>8.4324309908962789</v>
      </c>
      <c r="G46" s="19">
        <v>2029</v>
      </c>
      <c r="H46" s="27">
        <v>13.008471491989894</v>
      </c>
      <c r="I46" s="27">
        <v>2.7858491341703484</v>
      </c>
      <c r="J46" s="27">
        <v>16.675235433633098</v>
      </c>
      <c r="K46" s="27">
        <v>-1.4493633501449785</v>
      </c>
      <c r="L46" s="27">
        <v>0</v>
      </c>
      <c r="M46" s="27">
        <v>0</v>
      </c>
      <c r="N46" s="27">
        <v>0</v>
      </c>
      <c r="O46" s="27">
        <v>31.020192709648363</v>
      </c>
      <c r="Q46" s="19">
        <v>2029</v>
      </c>
      <c r="R46" s="27">
        <v>2.6504928898398248</v>
      </c>
      <c r="S46" s="27">
        <v>1.0213300000000345</v>
      </c>
      <c r="T46" s="27">
        <v>17.403978186376925</v>
      </c>
      <c r="U46" s="27">
        <v>0.69205570496993329</v>
      </c>
      <c r="V46" s="27">
        <v>0</v>
      </c>
      <c r="W46" s="27">
        <v>1.0383920539636855</v>
      </c>
      <c r="X46" s="27">
        <v>0</v>
      </c>
      <c r="Y46" s="27">
        <v>22.806248835150406</v>
      </c>
      <c r="AA46" s="19">
        <v>2029</v>
      </c>
      <c r="AB46" s="27">
        <v>12.439042717419964</v>
      </c>
      <c r="AC46" s="27">
        <v>2.8247302605500408</v>
      </c>
      <c r="AD46" s="27">
        <v>19.594595831890452</v>
      </c>
      <c r="AE46" s="27">
        <v>-1.4976366851022382</v>
      </c>
      <c r="AF46" s="27">
        <v>0</v>
      </c>
      <c r="AG46" s="27">
        <v>0</v>
      </c>
      <c r="AH46" s="27">
        <v>0</v>
      </c>
      <c r="AI46" s="27">
        <v>33.360732124758222</v>
      </c>
    </row>
    <row r="47" spans="1:35" ht="16.5" thickTop="1" thickBot="1" x14ac:dyDescent="0.3">
      <c r="A47" s="19">
        <v>2030</v>
      </c>
      <c r="B47" s="27">
        <v>8.2670892067610584</v>
      </c>
      <c r="C47" s="27">
        <v>0.16534178413522116</v>
      </c>
      <c r="D47" s="27">
        <v>0</v>
      </c>
      <c r="E47" s="27">
        <v>8.4324309908962789</v>
      </c>
      <c r="G47" s="19">
        <v>2030</v>
      </c>
      <c r="H47" s="27">
        <v>15.177658022430023</v>
      </c>
      <c r="I47" s="27">
        <v>3.3302668250598799</v>
      </c>
      <c r="J47" s="27">
        <v>15.640205768725902</v>
      </c>
      <c r="K47" s="27">
        <v>-1.4568650377540355</v>
      </c>
      <c r="L47" s="27">
        <v>2.4572855604314218E-2</v>
      </c>
      <c r="M47" s="27">
        <v>0.34302978858610417</v>
      </c>
      <c r="N47" s="27">
        <v>0</v>
      </c>
      <c r="O47" s="27">
        <v>33.058868222652187</v>
      </c>
      <c r="Q47" s="19">
        <v>2030</v>
      </c>
      <c r="R47" s="27">
        <v>-2.5611748884198278</v>
      </c>
      <c r="S47" s="27">
        <v>-0.73806000000013228</v>
      </c>
      <c r="T47" s="27">
        <v>13.926543042469952</v>
      </c>
      <c r="U47" s="27">
        <v>2.3722618901944159</v>
      </c>
      <c r="V47" s="27">
        <v>0</v>
      </c>
      <c r="W47" s="27">
        <v>-0.78807453379844383</v>
      </c>
      <c r="X47" s="27">
        <v>0</v>
      </c>
      <c r="Y47" s="27">
        <v>12.211495510445964</v>
      </c>
      <c r="AA47" s="19">
        <v>2030</v>
      </c>
      <c r="AB47" s="27">
        <v>12.450019877442971</v>
      </c>
      <c r="AC47" s="27">
        <v>2.8272175174597578</v>
      </c>
      <c r="AD47" s="27">
        <v>27.857089989796542</v>
      </c>
      <c r="AE47" s="27">
        <v>-0.99772255776603702</v>
      </c>
      <c r="AF47" s="27">
        <v>0</v>
      </c>
      <c r="AG47" s="27">
        <v>0</v>
      </c>
      <c r="AH47" s="27">
        <v>0</v>
      </c>
      <c r="AI47" s="27">
        <v>42.13660482693323</v>
      </c>
    </row>
    <row r="48" spans="1:35" ht="16.5" thickTop="1" thickBot="1" x14ac:dyDescent="0.3">
      <c r="A48" s="19">
        <v>2031</v>
      </c>
      <c r="B48" s="27">
        <v>8.2670892067610584</v>
      </c>
      <c r="C48" s="27">
        <v>0.16534178413522116</v>
      </c>
      <c r="D48" s="27">
        <v>0</v>
      </c>
      <c r="E48" s="27">
        <v>8.4324309908962789</v>
      </c>
      <c r="G48" s="19">
        <v>2031</v>
      </c>
      <c r="H48" s="27">
        <v>11.665195477350153</v>
      </c>
      <c r="I48" s="27">
        <v>2.9510362550099671</v>
      </c>
      <c r="J48" s="27">
        <v>23.149157530990237</v>
      </c>
      <c r="K48" s="27">
        <v>-0.42859517179407464</v>
      </c>
      <c r="L48" s="27">
        <v>1.0365905845410438E-2</v>
      </c>
      <c r="M48" s="27">
        <v>0.28083843770533301</v>
      </c>
      <c r="N48" s="27">
        <v>0</v>
      </c>
      <c r="O48" s="27">
        <v>37.627998435107031</v>
      </c>
      <c r="Q48" s="19">
        <v>2031</v>
      </c>
      <c r="R48" s="27">
        <v>1.173566795790066</v>
      </c>
      <c r="S48" s="27">
        <v>-2.7108399999997346</v>
      </c>
      <c r="T48" s="27">
        <v>5.0935741824172851</v>
      </c>
      <c r="U48" s="27">
        <v>-3.6684051663505883</v>
      </c>
      <c r="V48" s="27">
        <v>0</v>
      </c>
      <c r="W48" s="27">
        <v>23.174345303819912</v>
      </c>
      <c r="X48" s="27">
        <v>0</v>
      </c>
      <c r="Y48" s="27">
        <v>23.06224111567694</v>
      </c>
      <c r="AA48" s="19">
        <v>2031</v>
      </c>
      <c r="AB48" s="27">
        <v>12.450019877442971</v>
      </c>
      <c r="AC48" s="27">
        <v>2.8272175174602125</v>
      </c>
      <c r="AD48" s="27">
        <v>26.700570824069747</v>
      </c>
      <c r="AE48" s="27">
        <v>-1.8095413250638908</v>
      </c>
      <c r="AF48" s="27">
        <v>0</v>
      </c>
      <c r="AG48" s="27">
        <v>0</v>
      </c>
      <c r="AH48" s="27">
        <v>0</v>
      </c>
      <c r="AI48" s="27">
        <v>40.168266893909042</v>
      </c>
    </row>
    <row r="49" spans="1:35" ht="16.5" thickTop="1" thickBot="1" x14ac:dyDescent="0.3">
      <c r="A49" s="19">
        <v>2032</v>
      </c>
      <c r="B49" s="27">
        <v>8.2670892067610584</v>
      </c>
      <c r="C49" s="27">
        <v>0.16534178413522116</v>
      </c>
      <c r="D49" s="27">
        <v>0</v>
      </c>
      <c r="E49" s="27">
        <v>8.4324309908962789</v>
      </c>
      <c r="G49" s="19">
        <v>2032</v>
      </c>
      <c r="H49" s="27">
        <v>8.7156591978798588</v>
      </c>
      <c r="I49" s="27">
        <v>2.1041826225900877</v>
      </c>
      <c r="J49" s="27">
        <v>49.494187562708916</v>
      </c>
      <c r="K49" s="27">
        <v>9.0554655827051023E-2</v>
      </c>
      <c r="L49" s="27">
        <v>0</v>
      </c>
      <c r="M49" s="27">
        <v>-5.2099914896665753E-2</v>
      </c>
      <c r="N49" s="27">
        <v>0</v>
      </c>
      <c r="O49" s="27">
        <v>60.352484124109246</v>
      </c>
      <c r="Q49" s="19">
        <v>2032</v>
      </c>
      <c r="R49" s="27">
        <v>0.27831605934989057</v>
      </c>
      <c r="S49" s="27">
        <v>-2.4697200000000521</v>
      </c>
      <c r="T49" s="27">
        <v>-21.198444710439325</v>
      </c>
      <c r="U49" s="27">
        <v>-4.1325465227644376</v>
      </c>
      <c r="V49" s="27">
        <v>0.35395735125637523</v>
      </c>
      <c r="W49" s="27">
        <v>12.229835260889047</v>
      </c>
      <c r="X49" s="27">
        <v>0</v>
      </c>
      <c r="Y49" s="27">
        <v>-14.9386025617085</v>
      </c>
      <c r="AA49" s="19">
        <v>2032</v>
      </c>
      <c r="AB49" s="27">
        <v>12.45001987743899</v>
      </c>
      <c r="AC49" s="27">
        <v>2.8349633188799999</v>
      </c>
      <c r="AD49" s="27">
        <v>24.195012307167154</v>
      </c>
      <c r="AE49" s="27">
        <v>-1.5995546136823726</v>
      </c>
      <c r="AF49" s="27">
        <v>0</v>
      </c>
      <c r="AG49" s="27">
        <v>0</v>
      </c>
      <c r="AH49" s="27">
        <v>0</v>
      </c>
      <c r="AI49" s="27">
        <v>37.880440889803772</v>
      </c>
    </row>
    <row r="50" spans="1:35" ht="16.5" thickTop="1" thickBot="1" x14ac:dyDescent="0.3">
      <c r="A50" s="19">
        <v>2033</v>
      </c>
      <c r="B50" s="27">
        <v>8.2670892067610584</v>
      </c>
      <c r="C50" s="27">
        <v>0.16534178413522116</v>
      </c>
      <c r="D50" s="27">
        <v>0</v>
      </c>
      <c r="E50" s="27">
        <v>8.4324309908962789</v>
      </c>
      <c r="G50" s="19">
        <v>2033</v>
      </c>
      <c r="H50" s="27">
        <v>7.1445502861702153</v>
      </c>
      <c r="I50" s="27">
        <v>1.7364190779403543</v>
      </c>
      <c r="J50" s="27">
        <v>49.200878856738719</v>
      </c>
      <c r="K50" s="27">
        <v>0.31079044790609922</v>
      </c>
      <c r="L50" s="27">
        <v>0</v>
      </c>
      <c r="M50" s="27">
        <v>0</v>
      </c>
      <c r="N50" s="27">
        <v>0</v>
      </c>
      <c r="O50" s="27">
        <v>58.392638668755389</v>
      </c>
      <c r="Q50" s="19">
        <v>2033</v>
      </c>
      <c r="R50" s="27">
        <v>-6.5978225713506617</v>
      </c>
      <c r="S50" s="27">
        <v>-2.7442700000001423</v>
      </c>
      <c r="T50" s="27">
        <v>23.560903099122971</v>
      </c>
      <c r="U50" s="27">
        <v>-0.77614242459943328</v>
      </c>
      <c r="V50" s="27">
        <v>0</v>
      </c>
      <c r="W50" s="27">
        <v>-4.0859778667807385</v>
      </c>
      <c r="X50" s="27">
        <v>0</v>
      </c>
      <c r="Y50" s="27">
        <v>9.3566902363919944</v>
      </c>
      <c r="AA50" s="19">
        <v>2033</v>
      </c>
      <c r="AB50" s="27">
        <v>24.762563133759045</v>
      </c>
      <c r="AC50" s="27">
        <v>3.6193375507100427</v>
      </c>
      <c r="AD50" s="27">
        <v>17.319792281610678</v>
      </c>
      <c r="AE50" s="27">
        <v>-1.4060302236530529</v>
      </c>
      <c r="AF50" s="27">
        <v>0</v>
      </c>
      <c r="AG50" s="27">
        <v>0</v>
      </c>
      <c r="AH50" s="27">
        <v>0</v>
      </c>
      <c r="AI50" s="27">
        <v>44.295662742426707</v>
      </c>
    </row>
    <row r="51" spans="1:35" ht="16.5" thickTop="1" thickBot="1" x14ac:dyDescent="0.3">
      <c r="A51" s="19">
        <v>2034</v>
      </c>
      <c r="B51" s="27">
        <v>8.2670892067610584</v>
      </c>
      <c r="C51" s="27">
        <v>0.16534178413522116</v>
      </c>
      <c r="D51" s="27">
        <v>0</v>
      </c>
      <c r="E51" s="27">
        <v>8.4324309908962789</v>
      </c>
      <c r="G51" s="19">
        <v>2034</v>
      </c>
      <c r="H51" s="27">
        <v>6.1223542681400431</v>
      </c>
      <c r="I51" s="27">
        <v>1.6712966825298281</v>
      </c>
      <c r="J51" s="27">
        <v>18.544539218492417</v>
      </c>
      <c r="K51" s="27">
        <v>1.8451219865894881E-2</v>
      </c>
      <c r="L51" s="27">
        <v>0</v>
      </c>
      <c r="M51" s="27">
        <v>0</v>
      </c>
      <c r="N51" s="27">
        <v>0</v>
      </c>
      <c r="O51" s="27">
        <v>26.356641389028184</v>
      </c>
      <c r="Q51" s="19">
        <v>2034</v>
      </c>
      <c r="R51" s="27">
        <v>0.38284024567019515</v>
      </c>
      <c r="S51" s="27">
        <v>-1.1996799999997165</v>
      </c>
      <c r="T51" s="27">
        <v>30.677123673247927</v>
      </c>
      <c r="U51" s="27">
        <v>-5.6333683499076637</v>
      </c>
      <c r="V51" s="27">
        <v>0</v>
      </c>
      <c r="W51" s="27">
        <v>8.4041700823654342</v>
      </c>
      <c r="X51" s="27">
        <v>0</v>
      </c>
      <c r="Y51" s="27">
        <v>32.631085651376175</v>
      </c>
      <c r="AA51" s="19">
        <v>2034</v>
      </c>
      <c r="AB51" s="27">
        <v>14.438961265517037</v>
      </c>
      <c r="AC51" s="27">
        <v>0.9572053557799336</v>
      </c>
      <c r="AD51" s="27">
        <v>33.127957807950317</v>
      </c>
      <c r="AE51" s="27">
        <v>-0.98253503330593839</v>
      </c>
      <c r="AF51" s="27">
        <v>0</v>
      </c>
      <c r="AG51" s="27">
        <v>0</v>
      </c>
      <c r="AH51" s="27">
        <v>0</v>
      </c>
      <c r="AI51" s="27">
        <v>47.541589395941351</v>
      </c>
    </row>
    <row r="52" spans="1:35" ht="16.5" thickTop="1" thickBot="1" x14ac:dyDescent="0.3">
      <c r="A52" s="19" t="s">
        <v>44</v>
      </c>
      <c r="B52" s="27">
        <v>85.836918430522587</v>
      </c>
      <c r="C52" s="27">
        <v>1.7167383686104518</v>
      </c>
      <c r="D52" s="27">
        <v>0</v>
      </c>
      <c r="E52" s="27">
        <v>87.553656799133037</v>
      </c>
      <c r="G52" s="19" t="s">
        <v>45</v>
      </c>
      <c r="H52" s="27">
        <v>62.26074009581788</v>
      </c>
      <c r="I52" s="27">
        <v>16.996103756276796</v>
      </c>
      <c r="J52" s="27">
        <v>206.75042276323188</v>
      </c>
      <c r="K52" s="27">
        <v>0.20979083176357488</v>
      </c>
      <c r="L52" s="27">
        <v>0</v>
      </c>
      <c r="M52" s="27">
        <v>0</v>
      </c>
      <c r="N52" s="27">
        <v>0</v>
      </c>
      <c r="O52" s="27">
        <v>286.21705744709016</v>
      </c>
      <c r="Q52" s="19" t="s">
        <v>45</v>
      </c>
      <c r="R52" s="27">
        <v>3.8932600091324643</v>
      </c>
      <c r="S52" s="27">
        <v>-12.200039626394355</v>
      </c>
      <c r="T52" s="27">
        <v>342.01487639440921</v>
      </c>
      <c r="U52" s="27">
        <v>-64.0515391582435</v>
      </c>
      <c r="V52" s="27">
        <v>0</v>
      </c>
      <c r="W52" s="27">
        <v>92.853440204933804</v>
      </c>
      <c r="X52" s="27">
        <v>0</v>
      </c>
      <c r="Y52" s="27">
        <v>362.50999782383764</v>
      </c>
      <c r="AA52" s="19" t="s">
        <v>45</v>
      </c>
      <c r="AB52" s="27">
        <v>146.83573919988885</v>
      </c>
      <c r="AC52" s="27">
        <v>9.7342151833112638</v>
      </c>
      <c r="AD52" s="27">
        <v>369.33887660289059</v>
      </c>
      <c r="AE52" s="27">
        <v>-11.171447924432798</v>
      </c>
      <c r="AF52" s="27">
        <v>0</v>
      </c>
      <c r="AG52" s="27">
        <v>0</v>
      </c>
      <c r="AH52" s="27">
        <v>0</v>
      </c>
      <c r="AI52" s="27">
        <v>514.73738306165797</v>
      </c>
    </row>
    <row r="53" spans="1:35" ht="16.5" thickTop="1" thickBot="1" x14ac:dyDescent="0.3"/>
    <row r="54" spans="1:35" ht="16.5" thickTop="1" thickBot="1" x14ac:dyDescent="0.3">
      <c r="A54" s="1" t="str">
        <f>A5</f>
        <v>Low Discount rate</v>
      </c>
    </row>
    <row r="55" spans="1:35" ht="31.5" thickTop="1" thickBot="1" x14ac:dyDescent="0.3">
      <c r="G55" s="1" t="s">
        <v>29</v>
      </c>
      <c r="H55" s="1" t="s">
        <v>10</v>
      </c>
      <c r="Q55" s="1" t="s">
        <v>29</v>
      </c>
      <c r="R55" s="1" t="s">
        <v>30</v>
      </c>
      <c r="AA55" s="1" t="s">
        <v>29</v>
      </c>
      <c r="AB55" s="1" t="s">
        <v>31</v>
      </c>
    </row>
    <row r="56" spans="1:35" ht="51" customHeight="1" thickTop="1" thickBot="1" x14ac:dyDescent="0.3">
      <c r="A56" s="1" t="s">
        <v>32</v>
      </c>
      <c r="B56" s="25" t="s">
        <v>33</v>
      </c>
      <c r="C56" s="25" t="s">
        <v>15</v>
      </c>
      <c r="D56" s="25" t="s">
        <v>34</v>
      </c>
      <c r="E56" s="25" t="s">
        <v>35</v>
      </c>
      <c r="G56" s="1" t="s">
        <v>29</v>
      </c>
      <c r="H56" s="1" t="s">
        <v>36</v>
      </c>
      <c r="I56" s="1" t="s">
        <v>37</v>
      </c>
      <c r="J56" s="1" t="s">
        <v>38</v>
      </c>
      <c r="K56" s="1" t="s">
        <v>39</v>
      </c>
      <c r="L56" s="1" t="s">
        <v>40</v>
      </c>
      <c r="M56" s="1" t="s">
        <v>41</v>
      </c>
      <c r="N56" s="1" t="s">
        <v>42</v>
      </c>
      <c r="O56" s="1" t="s">
        <v>35</v>
      </c>
      <c r="Q56" s="1" t="s">
        <v>29</v>
      </c>
      <c r="R56" s="1" t="s">
        <v>36</v>
      </c>
      <c r="S56" s="1" t="s">
        <v>37</v>
      </c>
      <c r="T56" s="1" t="s">
        <v>38</v>
      </c>
      <c r="U56" s="1" t="s">
        <v>39</v>
      </c>
      <c r="V56" s="1" t="s">
        <v>40</v>
      </c>
      <c r="W56" s="1" t="s">
        <v>41</v>
      </c>
      <c r="X56" s="1" t="s">
        <v>42</v>
      </c>
      <c r="Y56" s="1" t="s">
        <v>35</v>
      </c>
      <c r="AA56" s="1" t="s">
        <v>29</v>
      </c>
      <c r="AB56" s="1" t="s">
        <v>36</v>
      </c>
      <c r="AC56" s="1" t="s">
        <v>37</v>
      </c>
      <c r="AD56" s="1" t="s">
        <v>38</v>
      </c>
      <c r="AE56" s="1" t="s">
        <v>39</v>
      </c>
      <c r="AF56" s="1" t="s">
        <v>40</v>
      </c>
      <c r="AG56" s="1" t="s">
        <v>41</v>
      </c>
      <c r="AH56" s="1" t="s">
        <v>42</v>
      </c>
      <c r="AI56" s="1" t="s">
        <v>35</v>
      </c>
    </row>
    <row r="57" spans="1:35" ht="16.5" thickTop="1" thickBot="1" x14ac:dyDescent="0.3">
      <c r="A57" s="19" t="s">
        <v>43</v>
      </c>
      <c r="B57" s="26">
        <f>NPV($B$5,B58:B73)</f>
        <v>85.95790586730169</v>
      </c>
      <c r="C57" s="26">
        <f t="shared" ref="C57:E57" si="9">NPV($B$5,C58:C73)</f>
        <v>1.719158117346034</v>
      </c>
      <c r="D57" s="26">
        <f t="shared" si="9"/>
        <v>5.3404158522330949</v>
      </c>
      <c r="E57" s="26">
        <f t="shared" si="9"/>
        <v>93.017479836880824</v>
      </c>
      <c r="G57" s="19" t="s">
        <v>43</v>
      </c>
      <c r="H57" s="26">
        <f>NPV($B$5,H58:H73)</f>
        <v>110.11399487250445</v>
      </c>
      <c r="I57" s="26">
        <f t="shared" ref="I57:O57" si="10">NPV($B$5,I58:I73)</f>
        <v>27.851537540765431</v>
      </c>
      <c r="J57" s="26">
        <f t="shared" si="10"/>
        <v>377.36395145307239</v>
      </c>
      <c r="K57" s="26">
        <f t="shared" si="10"/>
        <v>-1.7756532969880086</v>
      </c>
      <c r="L57" s="26">
        <f t="shared" si="10"/>
        <v>12.364339684003179</v>
      </c>
      <c r="M57" s="26">
        <f t="shared" si="10"/>
        <v>2.7653456435004209</v>
      </c>
      <c r="N57" s="26">
        <f t="shared" si="10"/>
        <v>0</v>
      </c>
      <c r="O57" s="26">
        <f t="shared" si="10"/>
        <v>528.6835158968579</v>
      </c>
      <c r="Q57" s="19" t="s">
        <v>43</v>
      </c>
      <c r="R57" s="26">
        <f>NPV($B$5,R58:R73)</f>
        <v>1.9243027697120481</v>
      </c>
      <c r="S57" s="26">
        <f t="shared" ref="S57:Y57" si="11">NPV($B$5,S58:S73)</f>
        <v>-19.515888015408429</v>
      </c>
      <c r="T57" s="26">
        <f t="shared" si="11"/>
        <v>452.06591287697074</v>
      </c>
      <c r="U57" s="26">
        <f t="shared" si="11"/>
        <v>-64.751049223460697</v>
      </c>
      <c r="V57" s="26">
        <f t="shared" si="11"/>
        <v>10.340999239378805</v>
      </c>
      <c r="W57" s="26">
        <f t="shared" si="11"/>
        <v>119.06289752131516</v>
      </c>
      <c r="X57" s="26">
        <f t="shared" si="11"/>
        <v>0</v>
      </c>
      <c r="Y57" s="26">
        <f t="shared" si="11"/>
        <v>499.12717516850768</v>
      </c>
      <c r="AA57" s="19" t="s">
        <v>43</v>
      </c>
      <c r="AB57" s="26">
        <f>NPV($B$5,AB58:AB73)</f>
        <v>213.28796620440417</v>
      </c>
      <c r="AC57" s="26">
        <f t="shared" ref="AC57:AI57" si="12">NPV($B$5,AC58:AC73)</f>
        <v>22.821391587967245</v>
      </c>
      <c r="AD57" s="26">
        <f t="shared" si="12"/>
        <v>535.88377931278569</v>
      </c>
      <c r="AE57" s="26">
        <f t="shared" si="12"/>
        <v>-17.866774347786503</v>
      </c>
      <c r="AF57" s="26">
        <f t="shared" si="12"/>
        <v>0</v>
      </c>
      <c r="AG57" s="26">
        <f t="shared" si="12"/>
        <v>0.20077423468735045</v>
      </c>
      <c r="AH57" s="26">
        <f t="shared" si="12"/>
        <v>0</v>
      </c>
      <c r="AI57" s="26">
        <f t="shared" si="12"/>
        <v>754.32713699205794</v>
      </c>
    </row>
    <row r="58" spans="1:35" ht="16.5" thickTop="1" thickBot="1" x14ac:dyDescent="0.3">
      <c r="A58" s="19">
        <v>2020</v>
      </c>
      <c r="B58" s="27">
        <v>0</v>
      </c>
      <c r="C58" s="27">
        <v>0</v>
      </c>
      <c r="D58" s="27">
        <v>0</v>
      </c>
      <c r="E58" s="27">
        <v>0</v>
      </c>
      <c r="G58" s="19">
        <v>2020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Q58" s="19">
        <v>2020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AA58" s="19">
        <v>2020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</row>
    <row r="59" spans="1:35" ht="16.5" thickTop="1" thickBot="1" x14ac:dyDescent="0.3">
      <c r="A59" s="19">
        <v>2021</v>
      </c>
      <c r="B59" s="27">
        <v>0</v>
      </c>
      <c r="C59" s="27">
        <v>0</v>
      </c>
      <c r="D59" s="27">
        <v>0</v>
      </c>
      <c r="E59" s="27">
        <v>0</v>
      </c>
      <c r="G59" s="19">
        <v>2021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Q59" s="19">
        <v>2021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AA59" s="19">
        <v>2021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</row>
    <row r="60" spans="1:35" ht="16.5" thickTop="1" thickBot="1" x14ac:dyDescent="0.3">
      <c r="A60" s="19">
        <v>2022</v>
      </c>
      <c r="B60" s="27">
        <v>0</v>
      </c>
      <c r="C60" s="27">
        <v>0</v>
      </c>
      <c r="D60" s="27">
        <v>5.869676526292178</v>
      </c>
      <c r="E60" s="27">
        <v>5.869676526292178</v>
      </c>
      <c r="G60" s="19">
        <v>2022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Q60" s="19">
        <v>2022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AA60" s="19">
        <v>2022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</row>
    <row r="61" spans="1:35" ht="16.5" thickTop="1" thickBot="1" x14ac:dyDescent="0.3">
      <c r="A61" s="19">
        <v>2023</v>
      </c>
      <c r="B61" s="27">
        <v>4.6592547504644966</v>
      </c>
      <c r="C61" s="27">
        <v>9.3185095009289953E-2</v>
      </c>
      <c r="D61" s="27">
        <v>0</v>
      </c>
      <c r="E61" s="27">
        <v>4.7524398454737868</v>
      </c>
      <c r="G61" s="19">
        <v>2023</v>
      </c>
      <c r="H61" s="27">
        <v>0</v>
      </c>
      <c r="I61" s="27">
        <v>0</v>
      </c>
      <c r="J61" s="27">
        <v>8.7387014306014628</v>
      </c>
      <c r="K61" s="27">
        <v>-0.75392508934392777</v>
      </c>
      <c r="L61" s="27">
        <v>1.5692596558066998</v>
      </c>
      <c r="M61" s="27">
        <v>1.1664970115746978</v>
      </c>
      <c r="N61" s="27">
        <v>0</v>
      </c>
      <c r="O61" s="27">
        <v>10.720533008638933</v>
      </c>
      <c r="Q61" s="19">
        <v>2023</v>
      </c>
      <c r="R61" s="27">
        <v>-14.427850000000007</v>
      </c>
      <c r="S61" s="27">
        <v>-4.5089600000001155</v>
      </c>
      <c r="T61" s="27">
        <v>35.807231355618441</v>
      </c>
      <c r="U61" s="27">
        <v>5.9572961100200992</v>
      </c>
      <c r="V61" s="27">
        <v>1.9783650530967782</v>
      </c>
      <c r="W61" s="27">
        <v>1.9282247860590145</v>
      </c>
      <c r="X61" s="27">
        <v>0</v>
      </c>
      <c r="Y61" s="27">
        <v>26.734307304794211</v>
      </c>
      <c r="AA61" s="19">
        <v>2023</v>
      </c>
      <c r="AB61" s="27">
        <v>12.450189382123991</v>
      </c>
      <c r="AC61" s="27">
        <v>0.83334486225976434</v>
      </c>
      <c r="AD61" s="27">
        <v>14.228711584083296</v>
      </c>
      <c r="AE61" s="27">
        <v>-8.5205104409607116E-2</v>
      </c>
      <c r="AF61" s="27">
        <v>0</v>
      </c>
      <c r="AG61" s="27">
        <v>0.56363680917405701</v>
      </c>
      <c r="AH61" s="27">
        <v>0</v>
      </c>
      <c r="AI61" s="27">
        <v>27.990677533231501</v>
      </c>
    </row>
    <row r="62" spans="1:35" ht="16.5" thickTop="1" thickBot="1" x14ac:dyDescent="0.3">
      <c r="A62" s="19">
        <v>2024</v>
      </c>
      <c r="B62" s="27">
        <v>4.6592547504644966</v>
      </c>
      <c r="C62" s="27">
        <v>9.3185095009289953E-2</v>
      </c>
      <c r="D62" s="27">
        <v>0</v>
      </c>
      <c r="E62" s="27">
        <v>4.7524398454737868</v>
      </c>
      <c r="G62" s="19">
        <v>2024</v>
      </c>
      <c r="H62" s="27">
        <v>0</v>
      </c>
      <c r="I62" s="27">
        <v>0</v>
      </c>
      <c r="J62" s="27">
        <v>7.5351588334574249</v>
      </c>
      <c r="K62" s="27">
        <v>0.75029841230268868</v>
      </c>
      <c r="L62" s="27">
        <v>5.1977899835146362</v>
      </c>
      <c r="M62" s="27">
        <v>0.77789185919596593</v>
      </c>
      <c r="N62" s="27">
        <v>0</v>
      </c>
      <c r="O62" s="27">
        <v>14.261139088470715</v>
      </c>
      <c r="Q62" s="19">
        <v>2024</v>
      </c>
      <c r="R62" s="27">
        <v>-1.0892799999999738</v>
      </c>
      <c r="S62" s="27">
        <v>-0.28193000000010215</v>
      </c>
      <c r="T62" s="27">
        <v>1.248520525017963</v>
      </c>
      <c r="U62" s="27">
        <v>-2.3277234237913974E-2</v>
      </c>
      <c r="V62" s="27">
        <v>2.5764711452455353</v>
      </c>
      <c r="W62" s="27">
        <v>-0.49338024595467489</v>
      </c>
      <c r="X62" s="27">
        <v>0</v>
      </c>
      <c r="Y62" s="27">
        <v>1.9371241900708331</v>
      </c>
      <c r="AA62" s="19">
        <v>2024</v>
      </c>
      <c r="AB62" s="27">
        <v>0.26788355407660447</v>
      </c>
      <c r="AC62" s="27">
        <v>9.6134217669714417E-2</v>
      </c>
      <c r="AD62" s="27">
        <v>7.7018317885113392</v>
      </c>
      <c r="AE62" s="27">
        <v>0.54924283675263352</v>
      </c>
      <c r="AF62" s="27">
        <v>0</v>
      </c>
      <c r="AG62" s="27">
        <v>-0.14462344572845745</v>
      </c>
      <c r="AH62" s="27">
        <v>0</v>
      </c>
      <c r="AI62" s="27">
        <v>8.4704689512818323</v>
      </c>
    </row>
    <row r="63" spans="1:35" ht="16.5" thickTop="1" thickBot="1" x14ac:dyDescent="0.3">
      <c r="A63" s="19">
        <v>2025</v>
      </c>
      <c r="B63" s="27">
        <v>4.6592547504644966</v>
      </c>
      <c r="C63" s="27">
        <v>9.3185095009289953E-2</v>
      </c>
      <c r="D63" s="27">
        <v>0</v>
      </c>
      <c r="E63" s="27">
        <v>4.7524398454737868</v>
      </c>
      <c r="G63" s="19">
        <v>2025</v>
      </c>
      <c r="H63" s="27">
        <v>0</v>
      </c>
      <c r="I63" s="27">
        <v>0</v>
      </c>
      <c r="J63" s="27">
        <v>12.293048628470505</v>
      </c>
      <c r="K63" s="27">
        <v>0.95822349479380331</v>
      </c>
      <c r="L63" s="27">
        <v>1.7534343591202164</v>
      </c>
      <c r="M63" s="27">
        <v>1.5534051003274199</v>
      </c>
      <c r="N63" s="27">
        <v>0</v>
      </c>
      <c r="O63" s="27">
        <v>16.558111582711945</v>
      </c>
      <c r="Q63" s="19">
        <v>2025</v>
      </c>
      <c r="R63" s="27">
        <v>-2.3426399999999603</v>
      </c>
      <c r="S63" s="27">
        <v>-0.37770000000000437</v>
      </c>
      <c r="T63" s="27">
        <v>11.561470615462504</v>
      </c>
      <c r="U63" s="27">
        <v>0.55731567252412451</v>
      </c>
      <c r="V63" s="27">
        <v>1.2612188203124077</v>
      </c>
      <c r="W63" s="27">
        <v>-0.48794383674983816</v>
      </c>
      <c r="X63" s="27">
        <v>0</v>
      </c>
      <c r="Y63" s="27">
        <v>10.171721271549233</v>
      </c>
      <c r="AA63" s="19">
        <v>2025</v>
      </c>
      <c r="AB63" s="27">
        <v>0.26788355408299935</v>
      </c>
      <c r="AC63" s="27">
        <v>9.5871555879966763E-2</v>
      </c>
      <c r="AD63" s="27">
        <v>10.464833426236122</v>
      </c>
      <c r="AE63" s="27">
        <v>0.38160942815975935</v>
      </c>
      <c r="AF63" s="27">
        <v>0</v>
      </c>
      <c r="AG63" s="27">
        <v>-4.6740635378449746E-2</v>
      </c>
      <c r="AH63" s="27">
        <v>0</v>
      </c>
      <c r="AI63" s="27">
        <v>11.163457328980398</v>
      </c>
    </row>
    <row r="64" spans="1:35" ht="16.5" thickTop="1" thickBot="1" x14ac:dyDescent="0.3">
      <c r="A64" s="19">
        <v>2026</v>
      </c>
      <c r="B64" s="27">
        <v>4.6592547504644966</v>
      </c>
      <c r="C64" s="27">
        <v>9.3185095009289953E-2</v>
      </c>
      <c r="D64" s="27">
        <v>0</v>
      </c>
      <c r="E64" s="27">
        <v>4.7524398454737868</v>
      </c>
      <c r="G64" s="19">
        <v>2026</v>
      </c>
      <c r="H64" s="27">
        <v>-1.3950969279790115E-3</v>
      </c>
      <c r="I64" s="27">
        <v>1.4004089498484973E-3</v>
      </c>
      <c r="J64" s="27">
        <v>9.2786792835673992</v>
      </c>
      <c r="K64" s="27">
        <v>0.51689881742970267</v>
      </c>
      <c r="L64" s="27">
        <v>6.3138620969187151</v>
      </c>
      <c r="M64" s="27">
        <v>-0.76537513233491161</v>
      </c>
      <c r="N64" s="27">
        <v>0</v>
      </c>
      <c r="O64" s="27">
        <v>15.344070377602774</v>
      </c>
      <c r="Q64" s="19">
        <v>2026</v>
      </c>
      <c r="R64" s="27">
        <v>-0.44297000000005937</v>
      </c>
      <c r="S64" s="27">
        <v>5.0119999999878928E-2</v>
      </c>
      <c r="T64" s="27">
        <v>6.2060441359466179</v>
      </c>
      <c r="U64" s="27">
        <v>0.56559327578948726</v>
      </c>
      <c r="V64" s="27">
        <v>6.3789873300682798</v>
      </c>
      <c r="W64" s="27">
        <v>0.36256336782509158</v>
      </c>
      <c r="X64" s="27">
        <v>0</v>
      </c>
      <c r="Y64" s="27">
        <v>13.120338109629296</v>
      </c>
      <c r="AA64" s="19">
        <v>2026</v>
      </c>
      <c r="AB64" s="27">
        <v>0.26788355408200459</v>
      </c>
      <c r="AC64" s="27">
        <v>9.5871555879966763E-2</v>
      </c>
      <c r="AD64" s="27">
        <v>13.203124878284843</v>
      </c>
      <c r="AE64" s="27">
        <v>0.15661043073504138</v>
      </c>
      <c r="AF64" s="27">
        <v>0</v>
      </c>
      <c r="AG64" s="27">
        <v>-0.16692924021846864</v>
      </c>
      <c r="AH64" s="27">
        <v>0</v>
      </c>
      <c r="AI64" s="27">
        <v>13.556561178763387</v>
      </c>
    </row>
    <row r="65" spans="1:35" ht="16.5" thickTop="1" thickBot="1" x14ac:dyDescent="0.3">
      <c r="A65" s="19">
        <v>2027</v>
      </c>
      <c r="B65" s="27">
        <v>4.6592547504644966</v>
      </c>
      <c r="C65" s="27">
        <v>9.3185095009289953E-2</v>
      </c>
      <c r="D65" s="27">
        <v>0</v>
      </c>
      <c r="E65" s="27">
        <v>4.7524398454737868</v>
      </c>
      <c r="G65" s="19">
        <v>2027</v>
      </c>
      <c r="H65" s="27">
        <v>5.075118029402006</v>
      </c>
      <c r="I65" s="27">
        <v>1.0935449024800619</v>
      </c>
      <c r="J65" s="27">
        <v>18.662461464097131</v>
      </c>
      <c r="K65" s="27">
        <v>-0.43229598494198729</v>
      </c>
      <c r="L65" s="27">
        <v>0</v>
      </c>
      <c r="M65" s="27">
        <v>0</v>
      </c>
      <c r="N65" s="27">
        <v>0</v>
      </c>
      <c r="O65" s="27">
        <v>24.398828411037211</v>
      </c>
      <c r="Q65" s="19">
        <v>2027</v>
      </c>
      <c r="R65" s="27">
        <v>1.8599400000000514</v>
      </c>
      <c r="S65" s="27">
        <v>0.64633999999978187</v>
      </c>
      <c r="T65" s="27">
        <v>24.155175234318019</v>
      </c>
      <c r="U65" s="27">
        <v>0.76821762826396889</v>
      </c>
      <c r="V65" s="27">
        <v>0</v>
      </c>
      <c r="W65" s="27">
        <v>0</v>
      </c>
      <c r="X65" s="27">
        <v>0</v>
      </c>
      <c r="Y65" s="27">
        <v>27.429672862581821</v>
      </c>
      <c r="AA65" s="19">
        <v>2027</v>
      </c>
      <c r="AB65" s="27">
        <v>0.18290367326500245</v>
      </c>
      <c r="AC65" s="27">
        <v>0.15926881142968341</v>
      </c>
      <c r="AD65" s="27">
        <v>26.130972638262701</v>
      </c>
      <c r="AE65" s="27">
        <v>-0.64019812317937697</v>
      </c>
      <c r="AF65" s="27">
        <v>0</v>
      </c>
      <c r="AG65" s="27">
        <v>0</v>
      </c>
      <c r="AH65" s="27">
        <v>0</v>
      </c>
      <c r="AI65" s="27">
        <v>25.832946999778009</v>
      </c>
    </row>
    <row r="66" spans="1:35" ht="16.5" thickTop="1" thickBot="1" x14ac:dyDescent="0.3">
      <c r="A66" s="19">
        <v>2028</v>
      </c>
      <c r="B66" s="27">
        <v>4.6592547504644966</v>
      </c>
      <c r="C66" s="27">
        <v>9.3185095009289953E-2</v>
      </c>
      <c r="D66" s="27">
        <v>0</v>
      </c>
      <c r="E66" s="27">
        <v>4.7524398454737868</v>
      </c>
      <c r="G66" s="19">
        <v>2028</v>
      </c>
      <c r="H66" s="27">
        <v>10.035512428024049</v>
      </c>
      <c r="I66" s="27">
        <v>2.2499836779797988</v>
      </c>
      <c r="J66" s="27">
        <v>15.888354539258849</v>
      </c>
      <c r="K66" s="27">
        <v>-0.96155363422115614</v>
      </c>
      <c r="L66" s="27">
        <v>0</v>
      </c>
      <c r="M66" s="27">
        <v>0</v>
      </c>
      <c r="N66" s="27">
        <v>0</v>
      </c>
      <c r="O66" s="27">
        <v>27.212297011041539</v>
      </c>
      <c r="Q66" s="19">
        <v>2028</v>
      </c>
      <c r="R66" s="27">
        <v>20.984051066249776</v>
      </c>
      <c r="S66" s="27">
        <v>1.6843199999998433</v>
      </c>
      <c r="T66" s="27">
        <v>3.2702217478886286</v>
      </c>
      <c r="U66" s="27">
        <v>-0.18051049541379882</v>
      </c>
      <c r="V66" s="27">
        <v>0</v>
      </c>
      <c r="W66" s="27">
        <v>0.29471755573827052</v>
      </c>
      <c r="X66" s="27">
        <v>0</v>
      </c>
      <c r="Y66" s="27">
        <v>26.052799874462718</v>
      </c>
      <c r="AA66" s="19">
        <v>2028</v>
      </c>
      <c r="AB66" s="27">
        <v>12.439042717415987</v>
      </c>
      <c r="AC66" s="27">
        <v>2.8324692475603115</v>
      </c>
      <c r="AD66" s="27">
        <v>16.845461546451915</v>
      </c>
      <c r="AE66" s="27">
        <v>-1.8282274697654071</v>
      </c>
      <c r="AF66" s="27">
        <v>0</v>
      </c>
      <c r="AG66" s="27">
        <v>0</v>
      </c>
      <c r="AH66" s="27">
        <v>0</v>
      </c>
      <c r="AI66" s="27">
        <v>30.288746041662804</v>
      </c>
    </row>
    <row r="67" spans="1:35" ht="16.5" thickTop="1" thickBot="1" x14ac:dyDescent="0.3">
      <c r="A67" s="19">
        <v>2029</v>
      </c>
      <c r="B67" s="27">
        <v>4.6592547504644966</v>
      </c>
      <c r="C67" s="27">
        <v>9.3185095009289953E-2</v>
      </c>
      <c r="D67" s="27">
        <v>0</v>
      </c>
      <c r="E67" s="27">
        <v>4.7524398454737868</v>
      </c>
      <c r="G67" s="19">
        <v>2029</v>
      </c>
      <c r="H67" s="27">
        <v>13.008471491989894</v>
      </c>
      <c r="I67" s="27">
        <v>2.7858491341703484</v>
      </c>
      <c r="J67" s="27">
        <v>16.675235433633098</v>
      </c>
      <c r="K67" s="27">
        <v>-1.4493633501449785</v>
      </c>
      <c r="L67" s="27">
        <v>0</v>
      </c>
      <c r="M67" s="27">
        <v>0</v>
      </c>
      <c r="N67" s="27">
        <v>0</v>
      </c>
      <c r="O67" s="27">
        <v>31.020192709648363</v>
      </c>
      <c r="Q67" s="19">
        <v>2029</v>
      </c>
      <c r="R67" s="27">
        <v>2.6504928898398248</v>
      </c>
      <c r="S67" s="27">
        <v>1.0213300000000345</v>
      </c>
      <c r="T67" s="27">
        <v>17.403978186376925</v>
      </c>
      <c r="U67" s="27">
        <v>0.69205570496993329</v>
      </c>
      <c r="V67" s="27">
        <v>0</v>
      </c>
      <c r="W67" s="27">
        <v>1.0383920539636855</v>
      </c>
      <c r="X67" s="27">
        <v>0</v>
      </c>
      <c r="Y67" s="27">
        <v>22.806248835150406</v>
      </c>
      <c r="AA67" s="19">
        <v>2029</v>
      </c>
      <c r="AB67" s="27">
        <v>12.439042717419964</v>
      </c>
      <c r="AC67" s="27">
        <v>2.8247302605500408</v>
      </c>
      <c r="AD67" s="27">
        <v>19.594595831890452</v>
      </c>
      <c r="AE67" s="27">
        <v>-1.4976366851022382</v>
      </c>
      <c r="AF67" s="27">
        <v>0</v>
      </c>
      <c r="AG67" s="27">
        <v>0</v>
      </c>
      <c r="AH67" s="27">
        <v>0</v>
      </c>
      <c r="AI67" s="27">
        <v>33.360732124758222</v>
      </c>
    </row>
    <row r="68" spans="1:35" ht="16.5" thickTop="1" thickBot="1" x14ac:dyDescent="0.3">
      <c r="A68" s="19">
        <v>2030</v>
      </c>
      <c r="B68" s="27">
        <v>4.6592547504644966</v>
      </c>
      <c r="C68" s="27">
        <v>9.3185095009289953E-2</v>
      </c>
      <c r="D68" s="27">
        <v>0</v>
      </c>
      <c r="E68" s="27">
        <v>4.7524398454737868</v>
      </c>
      <c r="G68" s="19">
        <v>2030</v>
      </c>
      <c r="H68" s="27">
        <v>15.177658022430023</v>
      </c>
      <c r="I68" s="27">
        <v>3.3302668250598799</v>
      </c>
      <c r="J68" s="27">
        <v>15.640205768725902</v>
      </c>
      <c r="K68" s="27">
        <v>-1.4568650377540355</v>
      </c>
      <c r="L68" s="27">
        <v>2.4572855604314218E-2</v>
      </c>
      <c r="M68" s="27">
        <v>0.34302978858610417</v>
      </c>
      <c r="N68" s="27">
        <v>0</v>
      </c>
      <c r="O68" s="27">
        <v>33.058868222652187</v>
      </c>
      <c r="Q68" s="19">
        <v>2030</v>
      </c>
      <c r="R68" s="27">
        <v>-2.5611748884198278</v>
      </c>
      <c r="S68" s="27">
        <v>-0.73806000000013228</v>
      </c>
      <c r="T68" s="27">
        <v>13.926543042469952</v>
      </c>
      <c r="U68" s="27">
        <v>2.3722618901944159</v>
      </c>
      <c r="V68" s="27">
        <v>0</v>
      </c>
      <c r="W68" s="27">
        <v>-0.78807453379844383</v>
      </c>
      <c r="X68" s="27">
        <v>0</v>
      </c>
      <c r="Y68" s="27">
        <v>12.211495510445964</v>
      </c>
      <c r="AA68" s="19">
        <v>2030</v>
      </c>
      <c r="AB68" s="27">
        <v>12.450019877442971</v>
      </c>
      <c r="AC68" s="27">
        <v>2.8272175174597578</v>
      </c>
      <c r="AD68" s="27">
        <v>27.857089989796542</v>
      </c>
      <c r="AE68" s="27">
        <v>-0.99772255776603702</v>
      </c>
      <c r="AF68" s="27">
        <v>0</v>
      </c>
      <c r="AG68" s="27">
        <v>0</v>
      </c>
      <c r="AH68" s="27">
        <v>0</v>
      </c>
      <c r="AI68" s="27">
        <v>42.13660482693323</v>
      </c>
    </row>
    <row r="69" spans="1:35" ht="16.5" thickTop="1" thickBot="1" x14ac:dyDescent="0.3">
      <c r="A69" s="19">
        <v>2031</v>
      </c>
      <c r="B69" s="27">
        <v>4.6592547504644966</v>
      </c>
      <c r="C69" s="27">
        <v>9.3185095009289953E-2</v>
      </c>
      <c r="D69" s="27">
        <v>0</v>
      </c>
      <c r="E69" s="27">
        <v>4.7524398454737868</v>
      </c>
      <c r="G69" s="19">
        <v>2031</v>
      </c>
      <c r="H69" s="27">
        <v>11.665195477350153</v>
      </c>
      <c r="I69" s="27">
        <v>2.9510362550099671</v>
      </c>
      <c r="J69" s="27">
        <v>23.149157530990237</v>
      </c>
      <c r="K69" s="27">
        <v>-0.42859517179407464</v>
      </c>
      <c r="L69" s="27">
        <v>1.0365905845410438E-2</v>
      </c>
      <c r="M69" s="27">
        <v>0.28083843770533301</v>
      </c>
      <c r="N69" s="27">
        <v>0</v>
      </c>
      <c r="O69" s="27">
        <v>37.627998435107031</v>
      </c>
      <c r="Q69" s="19">
        <v>2031</v>
      </c>
      <c r="R69" s="27">
        <v>1.173566795790066</v>
      </c>
      <c r="S69" s="27">
        <v>-2.7108399999997346</v>
      </c>
      <c r="T69" s="27">
        <v>5.0935741824172851</v>
      </c>
      <c r="U69" s="27">
        <v>-3.6684051663505883</v>
      </c>
      <c r="V69" s="27">
        <v>0</v>
      </c>
      <c r="W69" s="27">
        <v>23.174345303819912</v>
      </c>
      <c r="X69" s="27">
        <v>0</v>
      </c>
      <c r="Y69" s="27">
        <v>23.06224111567694</v>
      </c>
      <c r="AA69" s="19">
        <v>2031</v>
      </c>
      <c r="AB69" s="27">
        <v>12.450019877442971</v>
      </c>
      <c r="AC69" s="27">
        <v>2.8272175174602125</v>
      </c>
      <c r="AD69" s="27">
        <v>26.700570824069747</v>
      </c>
      <c r="AE69" s="27">
        <v>-1.8095413250638908</v>
      </c>
      <c r="AF69" s="27">
        <v>0</v>
      </c>
      <c r="AG69" s="27">
        <v>0</v>
      </c>
      <c r="AH69" s="27">
        <v>0</v>
      </c>
      <c r="AI69" s="27">
        <v>40.168266893909042</v>
      </c>
    </row>
    <row r="70" spans="1:35" ht="16.5" thickTop="1" thickBot="1" x14ac:dyDescent="0.3">
      <c r="A70" s="19">
        <v>2032</v>
      </c>
      <c r="B70" s="27">
        <v>4.6592547504644966</v>
      </c>
      <c r="C70" s="27">
        <v>9.3185095009289953E-2</v>
      </c>
      <c r="D70" s="27">
        <v>0</v>
      </c>
      <c r="E70" s="27">
        <v>4.7524398454737868</v>
      </c>
      <c r="G70" s="19">
        <v>2032</v>
      </c>
      <c r="H70" s="27">
        <v>8.7156591978798588</v>
      </c>
      <c r="I70" s="27">
        <v>2.1041826225900877</v>
      </c>
      <c r="J70" s="27">
        <v>49.494187562708916</v>
      </c>
      <c r="K70" s="27">
        <v>9.0554655827051023E-2</v>
      </c>
      <c r="L70" s="27">
        <v>0</v>
      </c>
      <c r="M70" s="27">
        <v>-5.2099914896665753E-2</v>
      </c>
      <c r="N70" s="27">
        <v>0</v>
      </c>
      <c r="O70" s="27">
        <v>60.352484124109246</v>
      </c>
      <c r="Q70" s="19">
        <v>2032</v>
      </c>
      <c r="R70" s="27">
        <v>0.27831605934989057</v>
      </c>
      <c r="S70" s="27">
        <v>-2.4697200000000521</v>
      </c>
      <c r="T70" s="27">
        <v>-21.198444710439325</v>
      </c>
      <c r="U70" s="27">
        <v>-4.1325465227644376</v>
      </c>
      <c r="V70" s="27">
        <v>0.35395735125637523</v>
      </c>
      <c r="W70" s="27">
        <v>12.229835260889047</v>
      </c>
      <c r="X70" s="27">
        <v>0</v>
      </c>
      <c r="Y70" s="27">
        <v>-14.9386025617085</v>
      </c>
      <c r="AA70" s="19">
        <v>2032</v>
      </c>
      <c r="AB70" s="27">
        <v>12.45001987743899</v>
      </c>
      <c r="AC70" s="27">
        <v>2.8349633188799999</v>
      </c>
      <c r="AD70" s="27">
        <v>24.195012307167154</v>
      </c>
      <c r="AE70" s="27">
        <v>-1.5995546136823726</v>
      </c>
      <c r="AF70" s="27">
        <v>0</v>
      </c>
      <c r="AG70" s="27">
        <v>0</v>
      </c>
      <c r="AH70" s="27">
        <v>0</v>
      </c>
      <c r="AI70" s="27">
        <v>37.880440889803772</v>
      </c>
    </row>
    <row r="71" spans="1:35" ht="16.5" thickTop="1" thickBot="1" x14ac:dyDescent="0.3">
      <c r="A71" s="19">
        <v>2033</v>
      </c>
      <c r="B71" s="27">
        <v>4.6592547504644966</v>
      </c>
      <c r="C71" s="27">
        <v>9.3185095009289953E-2</v>
      </c>
      <c r="D71" s="27">
        <v>0</v>
      </c>
      <c r="E71" s="27">
        <v>4.7524398454737868</v>
      </c>
      <c r="G71" s="19">
        <v>2033</v>
      </c>
      <c r="H71" s="27">
        <v>7.1445502861702153</v>
      </c>
      <c r="I71" s="27">
        <v>1.7364190779403543</v>
      </c>
      <c r="J71" s="27">
        <v>49.200878856738719</v>
      </c>
      <c r="K71" s="27">
        <v>0.31079044790609922</v>
      </c>
      <c r="L71" s="27">
        <v>0</v>
      </c>
      <c r="M71" s="27">
        <v>0</v>
      </c>
      <c r="N71" s="27">
        <v>0</v>
      </c>
      <c r="O71" s="27">
        <v>58.392638668755389</v>
      </c>
      <c r="Q71" s="19">
        <v>2033</v>
      </c>
      <c r="R71" s="27">
        <v>-6.5978225713506617</v>
      </c>
      <c r="S71" s="27">
        <v>-2.7442700000001423</v>
      </c>
      <c r="T71" s="27">
        <v>23.560903099122971</v>
      </c>
      <c r="U71" s="27">
        <v>-0.77614242459943328</v>
      </c>
      <c r="V71" s="27">
        <v>0</v>
      </c>
      <c r="W71" s="27">
        <v>-4.0859778667807385</v>
      </c>
      <c r="X71" s="27">
        <v>0</v>
      </c>
      <c r="Y71" s="27">
        <v>9.3566902363919944</v>
      </c>
      <c r="AA71" s="19">
        <v>2033</v>
      </c>
      <c r="AB71" s="27">
        <v>24.762563133759045</v>
      </c>
      <c r="AC71" s="27">
        <v>3.6193375507100427</v>
      </c>
      <c r="AD71" s="27">
        <v>17.319792281610678</v>
      </c>
      <c r="AE71" s="27">
        <v>-1.4060302236530529</v>
      </c>
      <c r="AF71" s="27">
        <v>0</v>
      </c>
      <c r="AG71" s="27">
        <v>0</v>
      </c>
      <c r="AH71" s="27">
        <v>0</v>
      </c>
      <c r="AI71" s="27">
        <v>44.295662742426707</v>
      </c>
    </row>
    <row r="72" spans="1:35" ht="16.5" thickTop="1" thickBot="1" x14ac:dyDescent="0.3">
      <c r="A72" s="19">
        <v>2034</v>
      </c>
      <c r="B72" s="27">
        <v>4.6592547504644966</v>
      </c>
      <c r="C72" s="27">
        <v>9.3185095009289953E-2</v>
      </c>
      <c r="D72" s="27">
        <v>0</v>
      </c>
      <c r="E72" s="27">
        <v>4.7524398454737868</v>
      </c>
      <c r="G72" s="19">
        <v>2034</v>
      </c>
      <c r="H72" s="27">
        <v>6.1223542681400431</v>
      </c>
      <c r="I72" s="27">
        <v>1.6712966825298281</v>
      </c>
      <c r="J72" s="27">
        <v>18.544539218492417</v>
      </c>
      <c r="K72" s="27">
        <v>1.8451219865894881E-2</v>
      </c>
      <c r="L72" s="27">
        <v>0</v>
      </c>
      <c r="M72" s="27">
        <v>0</v>
      </c>
      <c r="N72" s="27">
        <v>0</v>
      </c>
      <c r="O72" s="27">
        <v>26.356641389028184</v>
      </c>
      <c r="Q72" s="19">
        <v>2034</v>
      </c>
      <c r="R72" s="27">
        <v>0.38284024567019515</v>
      </c>
      <c r="S72" s="27">
        <v>-1.1996799999997165</v>
      </c>
      <c r="T72" s="27">
        <v>30.677123673247927</v>
      </c>
      <c r="U72" s="27">
        <v>-5.6333683499076637</v>
      </c>
      <c r="V72" s="27">
        <v>0</v>
      </c>
      <c r="W72" s="27">
        <v>8.4041700823654342</v>
      </c>
      <c r="X72" s="27">
        <v>0</v>
      </c>
      <c r="Y72" s="27">
        <v>32.631085651376175</v>
      </c>
      <c r="AA72" s="19">
        <v>2034</v>
      </c>
      <c r="AB72" s="27">
        <v>14.438961265517037</v>
      </c>
      <c r="AC72" s="27">
        <v>0.9572053557799336</v>
      </c>
      <c r="AD72" s="27">
        <v>33.127957807950317</v>
      </c>
      <c r="AE72" s="27">
        <v>-0.98253503330593839</v>
      </c>
      <c r="AF72" s="27">
        <v>0</v>
      </c>
      <c r="AG72" s="27">
        <v>0</v>
      </c>
      <c r="AH72" s="27">
        <v>0</v>
      </c>
      <c r="AI72" s="27">
        <v>47.541589395941351</v>
      </c>
    </row>
    <row r="73" spans="1:35" ht="16.5" thickTop="1" thickBot="1" x14ac:dyDescent="0.3">
      <c r="A73" s="19" t="s">
        <v>44</v>
      </c>
      <c r="B73" s="27">
        <v>73.264799111614252</v>
      </c>
      <c r="C73" s="27">
        <v>1.4652959822322851</v>
      </c>
      <c r="D73" s="27">
        <v>0</v>
      </c>
      <c r="E73" s="27">
        <v>74.730095093846543</v>
      </c>
      <c r="G73" s="19" t="s">
        <v>45</v>
      </c>
      <c r="H73" s="27">
        <v>93.012622022104054</v>
      </c>
      <c r="I73" s="27">
        <v>25.39083493222439</v>
      </c>
      <c r="J73" s="27">
        <v>337.61021528157568</v>
      </c>
      <c r="K73" s="27">
        <v>0.34846512853328926</v>
      </c>
      <c r="L73" s="27">
        <v>0</v>
      </c>
      <c r="M73" s="27">
        <v>0</v>
      </c>
      <c r="N73" s="27">
        <v>0</v>
      </c>
      <c r="O73" s="27">
        <v>456.36213736443739</v>
      </c>
      <c r="Q73" s="19" t="s">
        <v>45</v>
      </c>
      <c r="R73" s="27">
        <v>5.816222568281602</v>
      </c>
      <c r="S73" s="27">
        <v>-18.225894402767185</v>
      </c>
      <c r="T73" s="27">
        <v>558.4884156742462</v>
      </c>
      <c r="U73" s="27">
        <v>-106.39038721523201</v>
      </c>
      <c r="V73" s="27">
        <v>0</v>
      </c>
      <c r="W73" s="27">
        <v>150.4063137740294</v>
      </c>
      <c r="X73" s="27">
        <v>0</v>
      </c>
      <c r="Y73" s="27">
        <v>590.09467039855804</v>
      </c>
      <c r="AA73" s="19" t="s">
        <v>45</v>
      </c>
      <c r="AB73" s="27">
        <v>219.36098235447901</v>
      </c>
      <c r="AC73" s="27">
        <v>14.542147686226651</v>
      </c>
      <c r="AD73" s="27">
        <v>603.10676019537652</v>
      </c>
      <c r="AE73" s="27">
        <v>-18.555911162397724</v>
      </c>
      <c r="AF73" s="27">
        <v>0</v>
      </c>
      <c r="AG73" s="27">
        <v>0</v>
      </c>
      <c r="AH73" s="27">
        <v>0</v>
      </c>
      <c r="AI73" s="27">
        <v>818.45397907368442</v>
      </c>
    </row>
    <row r="74" spans="1:35" ht="16.5" thickTop="1" thickBot="1" x14ac:dyDescent="0.3"/>
    <row r="75" spans="1:35" ht="16.5" thickTop="1" thickBot="1" x14ac:dyDescent="0.3">
      <c r="A75" s="1" t="str">
        <f>A6</f>
        <v>High Cost</v>
      </c>
    </row>
    <row r="76" spans="1:35" ht="31.5" thickTop="1" thickBot="1" x14ac:dyDescent="0.3">
      <c r="G76" s="1" t="s">
        <v>29</v>
      </c>
      <c r="H76" s="1" t="s">
        <v>10</v>
      </c>
      <c r="Q76" s="1" t="s">
        <v>29</v>
      </c>
      <c r="R76" s="1" t="s">
        <v>30</v>
      </c>
      <c r="AA76" s="1" t="s">
        <v>29</v>
      </c>
      <c r="AB76" s="1" t="s">
        <v>31</v>
      </c>
    </row>
    <row r="77" spans="1:35" ht="51" customHeight="1" thickTop="1" thickBot="1" x14ac:dyDescent="0.3">
      <c r="A77" s="1" t="s">
        <v>32</v>
      </c>
      <c r="B77" s="25" t="s">
        <v>33</v>
      </c>
      <c r="C77" s="25" t="s">
        <v>15</v>
      </c>
      <c r="D77" s="25" t="s">
        <v>34</v>
      </c>
      <c r="E77" s="25" t="s">
        <v>35</v>
      </c>
      <c r="G77" s="1" t="s">
        <v>29</v>
      </c>
      <c r="H77" s="1" t="s">
        <v>36</v>
      </c>
      <c r="I77" s="1" t="s">
        <v>37</v>
      </c>
      <c r="J77" s="1" t="s">
        <v>38</v>
      </c>
      <c r="K77" s="1" t="s">
        <v>39</v>
      </c>
      <c r="L77" s="1" t="s">
        <v>40</v>
      </c>
      <c r="M77" s="1" t="s">
        <v>41</v>
      </c>
      <c r="N77" s="1" t="s">
        <v>42</v>
      </c>
      <c r="O77" s="1" t="s">
        <v>35</v>
      </c>
      <c r="Q77" s="1" t="s">
        <v>29</v>
      </c>
      <c r="R77" s="1" t="s">
        <v>36</v>
      </c>
      <c r="S77" s="1" t="s">
        <v>37</v>
      </c>
      <c r="T77" s="1" t="s">
        <v>38</v>
      </c>
      <c r="U77" s="1" t="s">
        <v>39</v>
      </c>
      <c r="V77" s="1" t="s">
        <v>40</v>
      </c>
      <c r="W77" s="1" t="s">
        <v>41</v>
      </c>
      <c r="X77" s="1" t="s">
        <v>42</v>
      </c>
      <c r="Y77" s="1" t="s">
        <v>35</v>
      </c>
      <c r="AA77" s="1" t="s">
        <v>29</v>
      </c>
      <c r="AB77" s="1" t="s">
        <v>36</v>
      </c>
      <c r="AC77" s="1" t="s">
        <v>37</v>
      </c>
      <c r="AD77" s="1" t="s">
        <v>38</v>
      </c>
      <c r="AE77" s="1" t="s">
        <v>39</v>
      </c>
      <c r="AF77" s="1" t="s">
        <v>40</v>
      </c>
      <c r="AG77" s="1" t="s">
        <v>41</v>
      </c>
      <c r="AH77" s="1" t="s">
        <v>42</v>
      </c>
      <c r="AI77" s="1" t="s">
        <v>35</v>
      </c>
    </row>
    <row r="78" spans="1:35" ht="16.5" thickTop="1" thickBot="1" x14ac:dyDescent="0.3">
      <c r="A78" s="19" t="s">
        <v>43</v>
      </c>
      <c r="B78" s="26">
        <f>NPV($B$6,B79:B94)</f>
        <v>100.77762693525463</v>
      </c>
      <c r="C78" s="26">
        <f t="shared" ref="C78:E78" si="13">NPV($B$6,C79:C94)</f>
        <v>2.0155525387050925</v>
      </c>
      <c r="D78" s="26">
        <f t="shared" si="13"/>
        <v>4.9422679558022438</v>
      </c>
      <c r="E78" s="26">
        <f t="shared" si="13"/>
        <v>107.73544742976195</v>
      </c>
      <c r="G78" s="19" t="s">
        <v>43</v>
      </c>
      <c r="H78" s="26">
        <f>NPV($B$6,H79:H94)</f>
        <v>70.376731347357165</v>
      </c>
      <c r="I78" s="26">
        <f t="shared" ref="I78:O78" si="14">NPV($B$6,I79:I94)</f>
        <v>17.528278526551816</v>
      </c>
      <c r="J78" s="26">
        <f t="shared" si="14"/>
        <v>234.96364918678765</v>
      </c>
      <c r="K78" s="26">
        <f t="shared" si="14"/>
        <v>-1.3701024926790908</v>
      </c>
      <c r="L78" s="26">
        <f t="shared" si="14"/>
        <v>10.63849206730456</v>
      </c>
      <c r="M78" s="26">
        <f t="shared" si="14"/>
        <v>2.3994411847101733</v>
      </c>
      <c r="N78" s="26">
        <f t="shared" si="14"/>
        <v>0</v>
      </c>
      <c r="O78" s="26">
        <f t="shared" si="14"/>
        <v>334.53648982003227</v>
      </c>
      <c r="Q78" s="19" t="s">
        <v>43</v>
      </c>
      <c r="R78" s="26">
        <f>NPV($B$6,R79:R94)</f>
        <v>-0.61243422168176742</v>
      </c>
      <c r="S78" s="26">
        <f t="shared" ref="S78:Y78" si="15">NPV($B$6,S79:S94)</f>
        <v>-12.579846620898381</v>
      </c>
      <c r="T78" s="26">
        <f t="shared" si="15"/>
        <v>263.29096305997081</v>
      </c>
      <c r="U78" s="26">
        <f t="shared" si="15"/>
        <v>-31.288193217368534</v>
      </c>
      <c r="V78" s="26">
        <f t="shared" si="15"/>
        <v>8.8400435373369373</v>
      </c>
      <c r="W78" s="26">
        <f t="shared" si="15"/>
        <v>66.852820881233612</v>
      </c>
      <c r="X78" s="26">
        <f t="shared" si="15"/>
        <v>0</v>
      </c>
      <c r="Y78" s="26">
        <f t="shared" si="15"/>
        <v>294.50335341859261</v>
      </c>
      <c r="AA78" s="19" t="s">
        <v>43</v>
      </c>
      <c r="AB78" s="26">
        <f>NPV($B$6,AB79:AB94)</f>
        <v>131.71565061938412</v>
      </c>
      <c r="AC78" s="26">
        <f t="shared" ref="AC78:AI78" si="16">NPV($B$6,AC79:AC94)</f>
        <v>15.23572866165331</v>
      </c>
      <c r="AD78" s="26">
        <f t="shared" si="16"/>
        <v>317.19899603181102</v>
      </c>
      <c r="AE78" s="26">
        <f t="shared" si="16"/>
        <v>-10.495146676677079</v>
      </c>
      <c r="AF78" s="26">
        <f t="shared" si="16"/>
        <v>0</v>
      </c>
      <c r="AG78" s="26">
        <f t="shared" si="16"/>
        <v>0.19466876835876984</v>
      </c>
      <c r="AH78" s="26">
        <f t="shared" si="16"/>
        <v>0</v>
      </c>
      <c r="AI78" s="26">
        <f t="shared" si="16"/>
        <v>453.84989740453011</v>
      </c>
    </row>
    <row r="79" spans="1:35" ht="16.5" thickTop="1" thickBot="1" x14ac:dyDescent="0.3">
      <c r="A79" s="19">
        <v>2020</v>
      </c>
      <c r="B79" s="27">
        <v>0</v>
      </c>
      <c r="C79" s="27">
        <v>0</v>
      </c>
      <c r="D79" s="27">
        <v>0</v>
      </c>
      <c r="E79" s="27">
        <v>0</v>
      </c>
      <c r="G79" s="19">
        <v>2020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Q79" s="19">
        <v>2020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AA79" s="19">
        <v>2020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</row>
    <row r="80" spans="1:35" ht="16.5" thickTop="1" thickBot="1" x14ac:dyDescent="0.3">
      <c r="A80" s="19">
        <v>2021</v>
      </c>
      <c r="B80" s="27">
        <v>0</v>
      </c>
      <c r="C80" s="27">
        <v>0</v>
      </c>
      <c r="D80" s="27">
        <v>0</v>
      </c>
      <c r="E80" s="27">
        <v>0</v>
      </c>
      <c r="G80" s="19">
        <v>2021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Q80" s="19">
        <v>2021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AA80" s="19">
        <v>2021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</row>
    <row r="81" spans="1:35" ht="16.5" thickTop="1" thickBot="1" x14ac:dyDescent="0.3">
      <c r="A81" s="19">
        <v>2022</v>
      </c>
      <c r="B81" s="27">
        <v>0</v>
      </c>
      <c r="C81" s="27">
        <v>0</v>
      </c>
      <c r="D81" s="27">
        <v>5.869676526292178</v>
      </c>
      <c r="E81" s="27">
        <v>5.869676526292178</v>
      </c>
      <c r="G81" s="19">
        <v>2022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Q81" s="19">
        <v>2022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AA81" s="19">
        <v>2022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</row>
    <row r="82" spans="1:35" ht="16.5" thickTop="1" thickBot="1" x14ac:dyDescent="0.3">
      <c r="A82" s="19">
        <v>2023</v>
      </c>
      <c r="B82" s="27">
        <v>8.3071279833273373</v>
      </c>
      <c r="C82" s="27">
        <v>0.16614255966654673</v>
      </c>
      <c r="D82" s="27">
        <v>0</v>
      </c>
      <c r="E82" s="27">
        <v>8.4732705429938839</v>
      </c>
      <c r="G82" s="19">
        <v>2023</v>
      </c>
      <c r="H82" s="27">
        <v>0</v>
      </c>
      <c r="I82" s="27">
        <v>0</v>
      </c>
      <c r="J82" s="27">
        <v>8.7387014306014628</v>
      </c>
      <c r="K82" s="27">
        <v>-0.75392508934392777</v>
      </c>
      <c r="L82" s="27">
        <v>1.5692596558066998</v>
      </c>
      <c r="M82" s="27">
        <v>1.1664970115746978</v>
      </c>
      <c r="N82" s="27">
        <v>0</v>
      </c>
      <c r="O82" s="27">
        <v>10.720533008638933</v>
      </c>
      <c r="Q82" s="19">
        <v>2023</v>
      </c>
      <c r="R82" s="27">
        <v>-14.427850000000007</v>
      </c>
      <c r="S82" s="27">
        <v>-4.5089600000001155</v>
      </c>
      <c r="T82" s="27">
        <v>35.807231355618441</v>
      </c>
      <c r="U82" s="27">
        <v>5.9572961100200992</v>
      </c>
      <c r="V82" s="27">
        <v>1.9783650530967782</v>
      </c>
      <c r="W82" s="27">
        <v>1.9282247860590145</v>
      </c>
      <c r="X82" s="27">
        <v>0</v>
      </c>
      <c r="Y82" s="27">
        <v>26.734307304794211</v>
      </c>
      <c r="AA82" s="19">
        <v>2023</v>
      </c>
      <c r="AB82" s="27">
        <v>12.450189382123991</v>
      </c>
      <c r="AC82" s="27">
        <v>0.83334486225976434</v>
      </c>
      <c r="AD82" s="27">
        <v>14.228711584083296</v>
      </c>
      <c r="AE82" s="27">
        <v>-8.5205104409607116E-2</v>
      </c>
      <c r="AF82" s="27">
        <v>0</v>
      </c>
      <c r="AG82" s="27">
        <v>0.56363680917405701</v>
      </c>
      <c r="AH82" s="27">
        <v>0</v>
      </c>
      <c r="AI82" s="27">
        <v>27.990677533231501</v>
      </c>
    </row>
    <row r="83" spans="1:35" ht="16.5" thickTop="1" thickBot="1" x14ac:dyDescent="0.3">
      <c r="A83" s="19">
        <v>2024</v>
      </c>
      <c r="B83" s="27">
        <v>8.3071279833273373</v>
      </c>
      <c r="C83" s="27">
        <v>0.16614255966654673</v>
      </c>
      <c r="D83" s="27">
        <v>0</v>
      </c>
      <c r="E83" s="27">
        <v>8.4732705429938839</v>
      </c>
      <c r="G83" s="19">
        <v>2024</v>
      </c>
      <c r="H83" s="27">
        <v>0</v>
      </c>
      <c r="I83" s="27">
        <v>0</v>
      </c>
      <c r="J83" s="27">
        <v>7.5351588334574249</v>
      </c>
      <c r="K83" s="27">
        <v>0.75029841230268868</v>
      </c>
      <c r="L83" s="27">
        <v>5.1977899835146362</v>
      </c>
      <c r="M83" s="27">
        <v>0.77789185919596593</v>
      </c>
      <c r="N83" s="27">
        <v>0</v>
      </c>
      <c r="O83" s="27">
        <v>14.261139088470715</v>
      </c>
      <c r="Q83" s="19">
        <v>2024</v>
      </c>
      <c r="R83" s="27">
        <v>-1.0892799999999738</v>
      </c>
      <c r="S83" s="27">
        <v>-0.28193000000010215</v>
      </c>
      <c r="T83" s="27">
        <v>1.248520525017963</v>
      </c>
      <c r="U83" s="27">
        <v>-2.3277234237913974E-2</v>
      </c>
      <c r="V83" s="27">
        <v>2.5764711452455353</v>
      </c>
      <c r="W83" s="27">
        <v>-0.49338024595467489</v>
      </c>
      <c r="X83" s="27">
        <v>0</v>
      </c>
      <c r="Y83" s="27">
        <v>1.9371241900708331</v>
      </c>
      <c r="AA83" s="19">
        <v>2024</v>
      </c>
      <c r="AB83" s="27">
        <v>0.26788355407660447</v>
      </c>
      <c r="AC83" s="27">
        <v>9.6134217669714417E-2</v>
      </c>
      <c r="AD83" s="27">
        <v>7.7018317885113392</v>
      </c>
      <c r="AE83" s="27">
        <v>0.54924283675263352</v>
      </c>
      <c r="AF83" s="27">
        <v>0</v>
      </c>
      <c r="AG83" s="27">
        <v>-0.14462344572845745</v>
      </c>
      <c r="AH83" s="27">
        <v>0</v>
      </c>
      <c r="AI83" s="27">
        <v>8.4704689512818323</v>
      </c>
    </row>
    <row r="84" spans="1:35" ht="16.5" thickTop="1" thickBot="1" x14ac:dyDescent="0.3">
      <c r="A84" s="19">
        <v>2025</v>
      </c>
      <c r="B84" s="27">
        <v>8.3071279833273373</v>
      </c>
      <c r="C84" s="27">
        <v>0.16614255966654673</v>
      </c>
      <c r="D84" s="27">
        <v>0</v>
      </c>
      <c r="E84" s="27">
        <v>8.4732705429938839</v>
      </c>
      <c r="G84" s="19">
        <v>2025</v>
      </c>
      <c r="H84" s="27">
        <v>0</v>
      </c>
      <c r="I84" s="27">
        <v>0</v>
      </c>
      <c r="J84" s="27">
        <v>12.293048628470505</v>
      </c>
      <c r="K84" s="27">
        <v>0.95822349479380331</v>
      </c>
      <c r="L84" s="27">
        <v>1.7534343591202164</v>
      </c>
      <c r="M84" s="27">
        <v>1.5534051003274199</v>
      </c>
      <c r="N84" s="27">
        <v>0</v>
      </c>
      <c r="O84" s="27">
        <v>16.558111582711945</v>
      </c>
      <c r="Q84" s="19">
        <v>2025</v>
      </c>
      <c r="R84" s="27">
        <v>-2.3426399999999603</v>
      </c>
      <c r="S84" s="27">
        <v>-0.37770000000000437</v>
      </c>
      <c r="T84" s="27">
        <v>11.561470615462504</v>
      </c>
      <c r="U84" s="27">
        <v>0.55731567252412451</v>
      </c>
      <c r="V84" s="27">
        <v>1.2612188203124077</v>
      </c>
      <c r="W84" s="27">
        <v>-0.48794383674983816</v>
      </c>
      <c r="X84" s="27">
        <v>0</v>
      </c>
      <c r="Y84" s="27">
        <v>10.171721271549233</v>
      </c>
      <c r="AA84" s="19">
        <v>2025</v>
      </c>
      <c r="AB84" s="27">
        <v>0.26788355408299935</v>
      </c>
      <c r="AC84" s="27">
        <v>9.5871555879966763E-2</v>
      </c>
      <c r="AD84" s="27">
        <v>10.464833426236122</v>
      </c>
      <c r="AE84" s="27">
        <v>0.38160942815975935</v>
      </c>
      <c r="AF84" s="27">
        <v>0</v>
      </c>
      <c r="AG84" s="27">
        <v>-4.6740635378449746E-2</v>
      </c>
      <c r="AH84" s="27">
        <v>0</v>
      </c>
      <c r="AI84" s="27">
        <v>11.163457328980398</v>
      </c>
    </row>
    <row r="85" spans="1:35" ht="16.5" thickTop="1" thickBot="1" x14ac:dyDescent="0.3">
      <c r="A85" s="19">
        <v>2026</v>
      </c>
      <c r="B85" s="27">
        <v>8.3071279833273373</v>
      </c>
      <c r="C85" s="27">
        <v>0.16614255966654673</v>
      </c>
      <c r="D85" s="27">
        <v>0</v>
      </c>
      <c r="E85" s="27">
        <v>8.4732705429938839</v>
      </c>
      <c r="G85" s="19">
        <v>2026</v>
      </c>
      <c r="H85" s="27">
        <v>-1.3950969279790115E-3</v>
      </c>
      <c r="I85" s="27">
        <v>1.4004089498484973E-3</v>
      </c>
      <c r="J85" s="27">
        <v>9.2786792835673992</v>
      </c>
      <c r="K85" s="27">
        <v>0.51689881742970267</v>
      </c>
      <c r="L85" s="27">
        <v>6.3138620969187151</v>
      </c>
      <c r="M85" s="27">
        <v>-0.76537513233491161</v>
      </c>
      <c r="N85" s="27">
        <v>0</v>
      </c>
      <c r="O85" s="27">
        <v>15.344070377602774</v>
      </c>
      <c r="Q85" s="19">
        <v>2026</v>
      </c>
      <c r="R85" s="27">
        <v>-0.44297000000005937</v>
      </c>
      <c r="S85" s="27">
        <v>5.0119999999878928E-2</v>
      </c>
      <c r="T85" s="27">
        <v>6.2060441359466179</v>
      </c>
      <c r="U85" s="27">
        <v>0.56559327578948726</v>
      </c>
      <c r="V85" s="27">
        <v>6.3789873300682798</v>
      </c>
      <c r="W85" s="27">
        <v>0.36256336782509158</v>
      </c>
      <c r="X85" s="27">
        <v>0</v>
      </c>
      <c r="Y85" s="27">
        <v>13.120338109629296</v>
      </c>
      <c r="AA85" s="19">
        <v>2026</v>
      </c>
      <c r="AB85" s="27">
        <v>0.26788355408200459</v>
      </c>
      <c r="AC85" s="27">
        <v>9.5871555879966763E-2</v>
      </c>
      <c r="AD85" s="27">
        <v>13.203124878284843</v>
      </c>
      <c r="AE85" s="27">
        <v>0.15661043073504138</v>
      </c>
      <c r="AF85" s="27">
        <v>0</v>
      </c>
      <c r="AG85" s="27">
        <v>-0.16692924021846864</v>
      </c>
      <c r="AH85" s="27">
        <v>0</v>
      </c>
      <c r="AI85" s="27">
        <v>13.556561178763387</v>
      </c>
    </row>
    <row r="86" spans="1:35" ht="16.5" thickTop="1" thickBot="1" x14ac:dyDescent="0.3">
      <c r="A86" s="19">
        <v>2027</v>
      </c>
      <c r="B86" s="27">
        <v>8.3071279833273373</v>
      </c>
      <c r="C86" s="27">
        <v>0.16614255966654673</v>
      </c>
      <c r="D86" s="27">
        <v>0</v>
      </c>
      <c r="E86" s="27">
        <v>8.4732705429938839</v>
      </c>
      <c r="G86" s="19">
        <v>2027</v>
      </c>
      <c r="H86" s="27">
        <v>5.075118029402006</v>
      </c>
      <c r="I86" s="27">
        <v>1.0935449024800619</v>
      </c>
      <c r="J86" s="27">
        <v>18.662461464097131</v>
      </c>
      <c r="K86" s="27">
        <v>-0.43229598494198729</v>
      </c>
      <c r="L86" s="27">
        <v>0</v>
      </c>
      <c r="M86" s="27">
        <v>0</v>
      </c>
      <c r="N86" s="27">
        <v>0</v>
      </c>
      <c r="O86" s="27">
        <v>24.398828411037211</v>
      </c>
      <c r="Q86" s="19">
        <v>2027</v>
      </c>
      <c r="R86" s="27">
        <v>1.8599400000000514</v>
      </c>
      <c r="S86" s="27">
        <v>0.64633999999978187</v>
      </c>
      <c r="T86" s="27">
        <v>24.155175234318019</v>
      </c>
      <c r="U86" s="27">
        <v>0.76821762826396889</v>
      </c>
      <c r="V86" s="27">
        <v>0</v>
      </c>
      <c r="W86" s="27">
        <v>0</v>
      </c>
      <c r="X86" s="27">
        <v>0</v>
      </c>
      <c r="Y86" s="27">
        <v>27.429672862581821</v>
      </c>
      <c r="AA86" s="19">
        <v>2027</v>
      </c>
      <c r="AB86" s="27">
        <v>0.18290367326500245</v>
      </c>
      <c r="AC86" s="27">
        <v>0.15926881142968341</v>
      </c>
      <c r="AD86" s="27">
        <v>26.130972638262701</v>
      </c>
      <c r="AE86" s="27">
        <v>-0.64019812317937697</v>
      </c>
      <c r="AF86" s="27">
        <v>0</v>
      </c>
      <c r="AG86" s="27">
        <v>0</v>
      </c>
      <c r="AH86" s="27">
        <v>0</v>
      </c>
      <c r="AI86" s="27">
        <v>25.832946999778009</v>
      </c>
    </row>
    <row r="87" spans="1:35" ht="16.5" thickTop="1" thickBot="1" x14ac:dyDescent="0.3">
      <c r="A87" s="19">
        <v>2028</v>
      </c>
      <c r="B87" s="27">
        <v>8.3071279833273373</v>
      </c>
      <c r="C87" s="27">
        <v>0.16614255966654673</v>
      </c>
      <c r="D87" s="27">
        <v>0</v>
      </c>
      <c r="E87" s="27">
        <v>8.4732705429938839</v>
      </c>
      <c r="G87" s="19">
        <v>2028</v>
      </c>
      <c r="H87" s="27">
        <v>10.035512428024049</v>
      </c>
      <c r="I87" s="27">
        <v>2.2499836779797988</v>
      </c>
      <c r="J87" s="27">
        <v>15.888354539258849</v>
      </c>
      <c r="K87" s="27">
        <v>-0.96155363422115614</v>
      </c>
      <c r="L87" s="27">
        <v>0</v>
      </c>
      <c r="M87" s="27">
        <v>0</v>
      </c>
      <c r="N87" s="27">
        <v>0</v>
      </c>
      <c r="O87" s="27">
        <v>27.212297011041539</v>
      </c>
      <c r="Q87" s="19">
        <v>2028</v>
      </c>
      <c r="R87" s="27">
        <v>20.984051066249776</v>
      </c>
      <c r="S87" s="27">
        <v>1.6843199999998433</v>
      </c>
      <c r="T87" s="27">
        <v>3.2702217478886286</v>
      </c>
      <c r="U87" s="27">
        <v>-0.18051049541379882</v>
      </c>
      <c r="V87" s="27">
        <v>0</v>
      </c>
      <c r="W87" s="27">
        <v>0.29471755573827052</v>
      </c>
      <c r="X87" s="27">
        <v>0</v>
      </c>
      <c r="Y87" s="27">
        <v>26.052799874462718</v>
      </c>
      <c r="AA87" s="19">
        <v>2028</v>
      </c>
      <c r="AB87" s="27">
        <v>12.439042717415987</v>
      </c>
      <c r="AC87" s="27">
        <v>2.8324692475603115</v>
      </c>
      <c r="AD87" s="27">
        <v>16.845461546451915</v>
      </c>
      <c r="AE87" s="27">
        <v>-1.8282274697654071</v>
      </c>
      <c r="AF87" s="27">
        <v>0</v>
      </c>
      <c r="AG87" s="27">
        <v>0</v>
      </c>
      <c r="AH87" s="27">
        <v>0</v>
      </c>
      <c r="AI87" s="27">
        <v>30.288746041662804</v>
      </c>
    </row>
    <row r="88" spans="1:35" ht="16.5" thickTop="1" thickBot="1" x14ac:dyDescent="0.3">
      <c r="A88" s="19">
        <v>2029</v>
      </c>
      <c r="B88" s="27">
        <v>8.3071279833273373</v>
      </c>
      <c r="C88" s="27">
        <v>0.16614255966654673</v>
      </c>
      <c r="D88" s="27">
        <v>0</v>
      </c>
      <c r="E88" s="27">
        <v>8.4732705429938839</v>
      </c>
      <c r="G88" s="19">
        <v>2029</v>
      </c>
      <c r="H88" s="27">
        <v>13.008471491989894</v>
      </c>
      <c r="I88" s="27">
        <v>2.7858491341703484</v>
      </c>
      <c r="J88" s="27">
        <v>16.675235433633098</v>
      </c>
      <c r="K88" s="27">
        <v>-1.4493633501449785</v>
      </c>
      <c r="L88" s="27">
        <v>0</v>
      </c>
      <c r="M88" s="27">
        <v>0</v>
      </c>
      <c r="N88" s="27">
        <v>0</v>
      </c>
      <c r="O88" s="27">
        <v>31.020192709648363</v>
      </c>
      <c r="Q88" s="19">
        <v>2029</v>
      </c>
      <c r="R88" s="27">
        <v>2.6504928898398248</v>
      </c>
      <c r="S88" s="27">
        <v>1.0213300000000345</v>
      </c>
      <c r="T88" s="27">
        <v>17.403978186376925</v>
      </c>
      <c r="U88" s="27">
        <v>0.69205570496993329</v>
      </c>
      <c r="V88" s="27">
        <v>0</v>
      </c>
      <c r="W88" s="27">
        <v>1.0383920539636855</v>
      </c>
      <c r="X88" s="27">
        <v>0</v>
      </c>
      <c r="Y88" s="27">
        <v>22.806248835150406</v>
      </c>
      <c r="AA88" s="19">
        <v>2029</v>
      </c>
      <c r="AB88" s="27">
        <v>12.439042717419964</v>
      </c>
      <c r="AC88" s="27">
        <v>2.8247302605500408</v>
      </c>
      <c r="AD88" s="27">
        <v>19.594595831890452</v>
      </c>
      <c r="AE88" s="27">
        <v>-1.4976366851022382</v>
      </c>
      <c r="AF88" s="27">
        <v>0</v>
      </c>
      <c r="AG88" s="27">
        <v>0</v>
      </c>
      <c r="AH88" s="27">
        <v>0</v>
      </c>
      <c r="AI88" s="27">
        <v>33.360732124758222</v>
      </c>
    </row>
    <row r="89" spans="1:35" ht="16.5" thickTop="1" thickBot="1" x14ac:dyDescent="0.3">
      <c r="A89" s="19">
        <v>2030</v>
      </c>
      <c r="B89" s="27">
        <v>8.3071279833273373</v>
      </c>
      <c r="C89" s="27">
        <v>0.16614255966654673</v>
      </c>
      <c r="D89" s="27">
        <v>0</v>
      </c>
      <c r="E89" s="27">
        <v>8.4732705429938839</v>
      </c>
      <c r="G89" s="19">
        <v>2030</v>
      </c>
      <c r="H89" s="27">
        <v>15.177658022430023</v>
      </c>
      <c r="I89" s="27">
        <v>3.3302668250598799</v>
      </c>
      <c r="J89" s="27">
        <v>15.640205768725902</v>
      </c>
      <c r="K89" s="27">
        <v>-1.4568650377540355</v>
      </c>
      <c r="L89" s="27">
        <v>2.4572855604314218E-2</v>
      </c>
      <c r="M89" s="27">
        <v>0.34302978858610417</v>
      </c>
      <c r="N89" s="27">
        <v>0</v>
      </c>
      <c r="O89" s="27">
        <v>33.058868222652187</v>
      </c>
      <c r="Q89" s="19">
        <v>2030</v>
      </c>
      <c r="R89" s="27">
        <v>-2.5611748884198278</v>
      </c>
      <c r="S89" s="27">
        <v>-0.73806000000013228</v>
      </c>
      <c r="T89" s="27">
        <v>13.926543042469952</v>
      </c>
      <c r="U89" s="27">
        <v>2.3722618901944159</v>
      </c>
      <c r="V89" s="27">
        <v>0</v>
      </c>
      <c r="W89" s="27">
        <v>-0.78807453379844383</v>
      </c>
      <c r="X89" s="27">
        <v>0</v>
      </c>
      <c r="Y89" s="27">
        <v>12.211495510445964</v>
      </c>
      <c r="AA89" s="19">
        <v>2030</v>
      </c>
      <c r="AB89" s="27">
        <v>12.450019877442971</v>
      </c>
      <c r="AC89" s="27">
        <v>2.8272175174597578</v>
      </c>
      <c r="AD89" s="27">
        <v>27.857089989796542</v>
      </c>
      <c r="AE89" s="27">
        <v>-0.99772255776603702</v>
      </c>
      <c r="AF89" s="27">
        <v>0</v>
      </c>
      <c r="AG89" s="27">
        <v>0</v>
      </c>
      <c r="AH89" s="27">
        <v>0</v>
      </c>
      <c r="AI89" s="27">
        <v>42.13660482693323</v>
      </c>
    </row>
    <row r="90" spans="1:35" ht="16.5" thickTop="1" thickBot="1" x14ac:dyDescent="0.3">
      <c r="A90" s="19">
        <v>2031</v>
      </c>
      <c r="B90" s="27">
        <v>8.3071279833273373</v>
      </c>
      <c r="C90" s="27">
        <v>0.16614255966654673</v>
      </c>
      <c r="D90" s="27">
        <v>0</v>
      </c>
      <c r="E90" s="27">
        <v>8.4732705429938839</v>
      </c>
      <c r="G90" s="19">
        <v>2031</v>
      </c>
      <c r="H90" s="27">
        <v>11.665195477350153</v>
      </c>
      <c r="I90" s="27">
        <v>2.9510362550099671</v>
      </c>
      <c r="J90" s="27">
        <v>23.149157530990237</v>
      </c>
      <c r="K90" s="27">
        <v>-0.42859517179407464</v>
      </c>
      <c r="L90" s="27">
        <v>1.0365905845410438E-2</v>
      </c>
      <c r="M90" s="27">
        <v>0.28083843770533301</v>
      </c>
      <c r="N90" s="27">
        <v>0</v>
      </c>
      <c r="O90" s="27">
        <v>37.627998435107031</v>
      </c>
      <c r="Q90" s="19">
        <v>2031</v>
      </c>
      <c r="R90" s="27">
        <v>1.173566795790066</v>
      </c>
      <c r="S90" s="27">
        <v>-2.7108399999997346</v>
      </c>
      <c r="T90" s="27">
        <v>5.0935741824172851</v>
      </c>
      <c r="U90" s="27">
        <v>-3.6684051663505883</v>
      </c>
      <c r="V90" s="27">
        <v>0</v>
      </c>
      <c r="W90" s="27">
        <v>23.174345303819912</v>
      </c>
      <c r="X90" s="27">
        <v>0</v>
      </c>
      <c r="Y90" s="27">
        <v>23.06224111567694</v>
      </c>
      <c r="AA90" s="19">
        <v>2031</v>
      </c>
      <c r="AB90" s="27">
        <v>12.450019877442971</v>
      </c>
      <c r="AC90" s="27">
        <v>2.8272175174602125</v>
      </c>
      <c r="AD90" s="27">
        <v>26.700570824069747</v>
      </c>
      <c r="AE90" s="27">
        <v>-1.8095413250638908</v>
      </c>
      <c r="AF90" s="27">
        <v>0</v>
      </c>
      <c r="AG90" s="27">
        <v>0</v>
      </c>
      <c r="AH90" s="27">
        <v>0</v>
      </c>
      <c r="AI90" s="27">
        <v>40.168266893909042</v>
      </c>
    </row>
    <row r="91" spans="1:35" ht="16.5" thickTop="1" thickBot="1" x14ac:dyDescent="0.3">
      <c r="A91" s="19">
        <v>2032</v>
      </c>
      <c r="B91" s="27">
        <v>8.3071279833273373</v>
      </c>
      <c r="C91" s="27">
        <v>0.16614255966654673</v>
      </c>
      <c r="D91" s="27">
        <v>0</v>
      </c>
      <c r="E91" s="27">
        <v>8.4732705429938839</v>
      </c>
      <c r="G91" s="19">
        <v>2032</v>
      </c>
      <c r="H91" s="27">
        <v>8.7156591978798588</v>
      </c>
      <c r="I91" s="27">
        <v>2.1041826225900877</v>
      </c>
      <c r="J91" s="27">
        <v>49.494187562708916</v>
      </c>
      <c r="K91" s="27">
        <v>9.0554655827051023E-2</v>
      </c>
      <c r="L91" s="27">
        <v>0</v>
      </c>
      <c r="M91" s="27">
        <v>-5.2099914896665753E-2</v>
      </c>
      <c r="N91" s="27">
        <v>0</v>
      </c>
      <c r="O91" s="27">
        <v>60.352484124109246</v>
      </c>
      <c r="Q91" s="19">
        <v>2032</v>
      </c>
      <c r="R91" s="27">
        <v>0.27831605934989057</v>
      </c>
      <c r="S91" s="27">
        <v>-2.4697200000000521</v>
      </c>
      <c r="T91" s="27">
        <v>-21.198444710439325</v>
      </c>
      <c r="U91" s="27">
        <v>-4.1325465227644376</v>
      </c>
      <c r="V91" s="27">
        <v>0.35395735125637523</v>
      </c>
      <c r="W91" s="27">
        <v>12.229835260889047</v>
      </c>
      <c r="X91" s="27">
        <v>0</v>
      </c>
      <c r="Y91" s="27">
        <v>-14.9386025617085</v>
      </c>
      <c r="AA91" s="19">
        <v>2032</v>
      </c>
      <c r="AB91" s="27">
        <v>12.45001987743899</v>
      </c>
      <c r="AC91" s="27">
        <v>2.8349633188799999</v>
      </c>
      <c r="AD91" s="27">
        <v>24.195012307167154</v>
      </c>
      <c r="AE91" s="27">
        <v>-1.5995546136823726</v>
      </c>
      <c r="AF91" s="27">
        <v>0</v>
      </c>
      <c r="AG91" s="27">
        <v>0</v>
      </c>
      <c r="AH91" s="27">
        <v>0</v>
      </c>
      <c r="AI91" s="27">
        <v>37.880440889803772</v>
      </c>
    </row>
    <row r="92" spans="1:35" ht="16.5" thickTop="1" thickBot="1" x14ac:dyDescent="0.3">
      <c r="A92" s="19">
        <v>2033</v>
      </c>
      <c r="B92" s="27">
        <v>8.3071279833273373</v>
      </c>
      <c r="C92" s="27">
        <v>0.16614255966654673</v>
      </c>
      <c r="D92" s="27">
        <v>0</v>
      </c>
      <c r="E92" s="27">
        <v>8.4732705429938839</v>
      </c>
      <c r="G92" s="19">
        <v>2033</v>
      </c>
      <c r="H92" s="27">
        <v>7.1445502861702153</v>
      </c>
      <c r="I92" s="27">
        <v>1.7364190779403543</v>
      </c>
      <c r="J92" s="27">
        <v>49.200878856738719</v>
      </c>
      <c r="K92" s="27">
        <v>0.31079044790609922</v>
      </c>
      <c r="L92" s="27">
        <v>0</v>
      </c>
      <c r="M92" s="27">
        <v>0</v>
      </c>
      <c r="N92" s="27">
        <v>0</v>
      </c>
      <c r="O92" s="27">
        <v>58.392638668755389</v>
      </c>
      <c r="Q92" s="19">
        <v>2033</v>
      </c>
      <c r="R92" s="27">
        <v>-6.5978225713506617</v>
      </c>
      <c r="S92" s="27">
        <v>-2.7442700000001423</v>
      </c>
      <c r="T92" s="27">
        <v>23.560903099122971</v>
      </c>
      <c r="U92" s="27">
        <v>-0.77614242459943328</v>
      </c>
      <c r="V92" s="27">
        <v>0</v>
      </c>
      <c r="W92" s="27">
        <v>-4.0859778667807385</v>
      </c>
      <c r="X92" s="27">
        <v>0</v>
      </c>
      <c r="Y92" s="27">
        <v>9.3566902363919944</v>
      </c>
      <c r="AA92" s="19">
        <v>2033</v>
      </c>
      <c r="AB92" s="27">
        <v>24.762563133759045</v>
      </c>
      <c r="AC92" s="27">
        <v>3.6193375507100427</v>
      </c>
      <c r="AD92" s="27">
        <v>17.319792281610678</v>
      </c>
      <c r="AE92" s="27">
        <v>-1.4060302236530529</v>
      </c>
      <c r="AF92" s="27">
        <v>0</v>
      </c>
      <c r="AG92" s="27">
        <v>0</v>
      </c>
      <c r="AH92" s="27">
        <v>0</v>
      </c>
      <c r="AI92" s="27">
        <v>44.295662742426707</v>
      </c>
    </row>
    <row r="93" spans="1:35" ht="16.5" thickTop="1" thickBot="1" x14ac:dyDescent="0.3">
      <c r="A93" s="19">
        <v>2034</v>
      </c>
      <c r="B93" s="27">
        <v>8.3071279833273373</v>
      </c>
      <c r="C93" s="27">
        <v>0.16614255966654673</v>
      </c>
      <c r="D93" s="27">
        <v>0</v>
      </c>
      <c r="E93" s="27">
        <v>8.4732705429938839</v>
      </c>
      <c r="G93" s="19">
        <v>2034</v>
      </c>
      <c r="H93" s="27">
        <v>6.1223542681400431</v>
      </c>
      <c r="I93" s="27">
        <v>1.6712966825298281</v>
      </c>
      <c r="J93" s="27">
        <v>18.544539218492417</v>
      </c>
      <c r="K93" s="27">
        <v>1.8451219865894881E-2</v>
      </c>
      <c r="L93" s="27">
        <v>0</v>
      </c>
      <c r="M93" s="27">
        <v>0</v>
      </c>
      <c r="N93" s="27">
        <v>0</v>
      </c>
      <c r="O93" s="27">
        <v>26.356641389028184</v>
      </c>
      <c r="Q93" s="19">
        <v>2034</v>
      </c>
      <c r="R93" s="27">
        <v>0.38284024567019515</v>
      </c>
      <c r="S93" s="27">
        <v>-1.1996799999997165</v>
      </c>
      <c r="T93" s="27">
        <v>30.677123673247927</v>
      </c>
      <c r="U93" s="27">
        <v>-5.6333683499076637</v>
      </c>
      <c r="V93" s="27">
        <v>0</v>
      </c>
      <c r="W93" s="27">
        <v>8.4041700823654342</v>
      </c>
      <c r="X93" s="27">
        <v>0</v>
      </c>
      <c r="Y93" s="27">
        <v>32.631085651376175</v>
      </c>
      <c r="AA93" s="19">
        <v>2034</v>
      </c>
      <c r="AB93" s="27">
        <v>14.438961265517037</v>
      </c>
      <c r="AC93" s="27">
        <v>0.9572053557799336</v>
      </c>
      <c r="AD93" s="27">
        <v>33.127957807950317</v>
      </c>
      <c r="AE93" s="27">
        <v>-0.98253503330593839</v>
      </c>
      <c r="AF93" s="27">
        <v>0</v>
      </c>
      <c r="AG93" s="27">
        <v>0</v>
      </c>
      <c r="AH93" s="27">
        <v>0</v>
      </c>
      <c r="AI93" s="27">
        <v>47.541589395941351</v>
      </c>
    </row>
    <row r="94" spans="1:35" ht="16.5" thickTop="1" thickBot="1" x14ac:dyDescent="0.3">
      <c r="A94" s="19" t="s">
        <v>44</v>
      </c>
      <c r="B94" s="27">
        <v>104.62805359841771</v>
      </c>
      <c r="C94" s="27">
        <v>2.0925610719683543</v>
      </c>
      <c r="D94" s="27">
        <v>0</v>
      </c>
      <c r="E94" s="27">
        <v>106.72061467038606</v>
      </c>
      <c r="G94" s="19" t="s">
        <v>45</v>
      </c>
      <c r="H94" s="27">
        <v>75.003152048527312</v>
      </c>
      <c r="I94" s="27">
        <v>20.474561534327183</v>
      </c>
      <c r="J94" s="27">
        <v>258.73043553463776</v>
      </c>
      <c r="K94" s="27">
        <v>0.26451615542437584</v>
      </c>
      <c r="L94" s="27">
        <v>0</v>
      </c>
      <c r="M94" s="27">
        <v>0</v>
      </c>
      <c r="N94" s="27">
        <v>0</v>
      </c>
      <c r="O94" s="27">
        <v>354.47266527291663</v>
      </c>
      <c r="Q94" s="19" t="s">
        <v>45</v>
      </c>
      <c r="R94" s="27">
        <v>4.6900626619603489</v>
      </c>
      <c r="S94" s="27">
        <v>-14.696924991387608</v>
      </c>
      <c r="T94" s="27">
        <v>428.00230706269497</v>
      </c>
      <c r="U94" s="27">
        <v>-80.759806063622818</v>
      </c>
      <c r="V94" s="27">
        <v>0</v>
      </c>
      <c r="W94" s="27">
        <v>115.78869366843372</v>
      </c>
      <c r="X94" s="27">
        <v>0</v>
      </c>
      <c r="Y94" s="27">
        <v>453.02433233807864</v>
      </c>
      <c r="AA94" s="19" t="s">
        <v>45</v>
      </c>
      <c r="AB94" s="27">
        <v>176.88744554623327</v>
      </c>
      <c r="AC94" s="27">
        <v>11.726439813329801</v>
      </c>
      <c r="AD94" s="27">
        <v>462.1959516511991</v>
      </c>
      <c r="AE94" s="27">
        <v>-14.085593877738066</v>
      </c>
      <c r="AF94" s="27">
        <v>0</v>
      </c>
      <c r="AG94" s="27">
        <v>0</v>
      </c>
      <c r="AH94" s="27">
        <v>0</v>
      </c>
      <c r="AI94" s="27">
        <v>636.72424313302406</v>
      </c>
    </row>
    <row r="95" spans="1:35" ht="16.5" thickTop="1" thickBot="1" x14ac:dyDescent="0.3">
      <c r="E95" s="12"/>
    </row>
    <row r="96" spans="1:35" ht="16.5" thickTop="1" thickBot="1" x14ac:dyDescent="0.3">
      <c r="A96" s="1" t="str">
        <f>A7</f>
        <v>Low Cost</v>
      </c>
    </row>
    <row r="97" spans="1:35" ht="31.5" thickTop="1" thickBot="1" x14ac:dyDescent="0.3">
      <c r="G97" s="1" t="s">
        <v>29</v>
      </c>
      <c r="H97" s="1" t="s">
        <v>10</v>
      </c>
      <c r="Q97" s="1" t="s">
        <v>29</v>
      </c>
      <c r="R97" s="1" t="s">
        <v>30</v>
      </c>
      <c r="AA97" s="1" t="s">
        <v>29</v>
      </c>
      <c r="AB97" s="1" t="s">
        <v>31</v>
      </c>
    </row>
    <row r="98" spans="1:35" ht="51" customHeight="1" thickTop="1" thickBot="1" x14ac:dyDescent="0.3">
      <c r="A98" s="1" t="s">
        <v>32</v>
      </c>
      <c r="B98" s="25" t="s">
        <v>33</v>
      </c>
      <c r="C98" s="25" t="s">
        <v>15</v>
      </c>
      <c r="D98" s="25" t="s">
        <v>34</v>
      </c>
      <c r="E98" s="25" t="s">
        <v>35</v>
      </c>
      <c r="G98" s="1" t="s">
        <v>29</v>
      </c>
      <c r="H98" s="1" t="s">
        <v>36</v>
      </c>
      <c r="I98" s="1" t="s">
        <v>37</v>
      </c>
      <c r="J98" s="1" t="s">
        <v>38</v>
      </c>
      <c r="K98" s="1" t="s">
        <v>39</v>
      </c>
      <c r="L98" s="1" t="s">
        <v>40</v>
      </c>
      <c r="M98" s="1" t="s">
        <v>41</v>
      </c>
      <c r="N98" s="1" t="s">
        <v>42</v>
      </c>
      <c r="O98" s="1" t="s">
        <v>35</v>
      </c>
      <c r="Q98" s="1" t="s">
        <v>29</v>
      </c>
      <c r="R98" s="1" t="s">
        <v>36</v>
      </c>
      <c r="S98" s="1" t="s">
        <v>37</v>
      </c>
      <c r="T98" s="1" t="s">
        <v>38</v>
      </c>
      <c r="U98" s="1" t="s">
        <v>39</v>
      </c>
      <c r="V98" s="1" t="s">
        <v>40</v>
      </c>
      <c r="W98" s="1" t="s">
        <v>41</v>
      </c>
      <c r="X98" s="1" t="s">
        <v>42</v>
      </c>
      <c r="Y98" s="1" t="s">
        <v>35</v>
      </c>
      <c r="AA98" s="1" t="s">
        <v>29</v>
      </c>
      <c r="AB98" s="1" t="s">
        <v>36</v>
      </c>
      <c r="AC98" s="1" t="s">
        <v>37</v>
      </c>
      <c r="AD98" s="1" t="s">
        <v>38</v>
      </c>
      <c r="AE98" s="1" t="s">
        <v>39</v>
      </c>
      <c r="AF98" s="1" t="s">
        <v>40</v>
      </c>
      <c r="AG98" s="1" t="s">
        <v>41</v>
      </c>
      <c r="AH98" s="1" t="s">
        <v>42</v>
      </c>
      <c r="AI98" s="1" t="s">
        <v>35</v>
      </c>
    </row>
    <row r="99" spans="1:35" ht="16.5" thickTop="1" thickBot="1" x14ac:dyDescent="0.3">
      <c r="A99" s="19" t="s">
        <v>43</v>
      </c>
      <c r="B99" s="26">
        <f>NPV($B$7,B100:B115)</f>
        <v>54.26487604206018</v>
      </c>
      <c r="C99" s="26">
        <f t="shared" ref="C99:E99" si="17">NPV($B$7,C100:C115)</f>
        <v>1.0852975208412035</v>
      </c>
      <c r="D99" s="26">
        <f t="shared" si="17"/>
        <v>4.9422679558022438</v>
      </c>
      <c r="E99" s="26">
        <f t="shared" si="17"/>
        <v>60.292441518703626</v>
      </c>
      <c r="G99" s="19" t="s">
        <v>43</v>
      </c>
      <c r="H99" s="26">
        <f>NPV($B$7,H100:H115)</f>
        <v>70.376731347357165</v>
      </c>
      <c r="I99" s="26">
        <f t="shared" ref="I99:O99" si="18">NPV($B$7,I100:I115)</f>
        <v>17.528278526551816</v>
      </c>
      <c r="J99" s="26">
        <f t="shared" si="18"/>
        <v>234.96364918678765</v>
      </c>
      <c r="K99" s="26">
        <f t="shared" si="18"/>
        <v>-1.3701024926790908</v>
      </c>
      <c r="L99" s="26">
        <f t="shared" si="18"/>
        <v>10.63849206730456</v>
      </c>
      <c r="M99" s="26">
        <f t="shared" si="18"/>
        <v>2.3994411847101733</v>
      </c>
      <c r="N99" s="26">
        <f t="shared" si="18"/>
        <v>0</v>
      </c>
      <c r="O99" s="26">
        <f t="shared" si="18"/>
        <v>334.53648982003227</v>
      </c>
      <c r="Q99" s="19" t="s">
        <v>43</v>
      </c>
      <c r="R99" s="26">
        <f>NPV($B$7,R100:R115)</f>
        <v>-0.61243422168176742</v>
      </c>
      <c r="S99" s="26">
        <f t="shared" ref="S99:Y99" si="19">NPV($B$7,S100:S115)</f>
        <v>-12.579846620898381</v>
      </c>
      <c r="T99" s="26">
        <f t="shared" si="19"/>
        <v>263.29096305997081</v>
      </c>
      <c r="U99" s="26">
        <f t="shared" si="19"/>
        <v>-31.288193217368534</v>
      </c>
      <c r="V99" s="26">
        <f t="shared" si="19"/>
        <v>8.8400435373369373</v>
      </c>
      <c r="W99" s="26">
        <f t="shared" si="19"/>
        <v>66.852820881233612</v>
      </c>
      <c r="X99" s="26">
        <f t="shared" si="19"/>
        <v>0</v>
      </c>
      <c r="Y99" s="26">
        <f t="shared" si="19"/>
        <v>294.50335341859261</v>
      </c>
      <c r="AA99" s="19" t="s">
        <v>43</v>
      </c>
      <c r="AB99" s="26">
        <f>NPV($B$7,AB100:AB115)</f>
        <v>131.71565061938412</v>
      </c>
      <c r="AC99" s="26">
        <f t="shared" ref="AC99:AI99" si="20">NPV($B$7,AC100:AC115)</f>
        <v>15.23572866165331</v>
      </c>
      <c r="AD99" s="26">
        <f t="shared" si="20"/>
        <v>317.19899603181102</v>
      </c>
      <c r="AE99" s="26">
        <f t="shared" si="20"/>
        <v>-10.495146676677079</v>
      </c>
      <c r="AF99" s="26">
        <f t="shared" si="20"/>
        <v>0</v>
      </c>
      <c r="AG99" s="26">
        <f t="shared" si="20"/>
        <v>0.19466876835876984</v>
      </c>
      <c r="AH99" s="26">
        <f t="shared" si="20"/>
        <v>0</v>
      </c>
      <c r="AI99" s="26">
        <f t="shared" si="20"/>
        <v>453.84989740453011</v>
      </c>
    </row>
    <row r="100" spans="1:35" ht="16.5" thickTop="1" thickBot="1" x14ac:dyDescent="0.3">
      <c r="A100" s="19">
        <v>2020</v>
      </c>
      <c r="B100" s="27">
        <v>0</v>
      </c>
      <c r="C100" s="27">
        <v>0</v>
      </c>
      <c r="D100" s="27">
        <v>0</v>
      </c>
      <c r="E100" s="27">
        <v>0</v>
      </c>
      <c r="G100" s="19">
        <v>2020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Q100" s="19">
        <v>2020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AA100" s="19">
        <v>2020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</row>
    <row r="101" spans="1:35" ht="16.5" thickTop="1" thickBot="1" x14ac:dyDescent="0.3">
      <c r="A101" s="19">
        <v>2021</v>
      </c>
      <c r="B101" s="27">
        <v>0</v>
      </c>
      <c r="C101" s="27">
        <v>0</v>
      </c>
      <c r="D101" s="27">
        <v>0</v>
      </c>
      <c r="E101" s="27">
        <v>0</v>
      </c>
      <c r="G101" s="19">
        <v>2021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Q101" s="19">
        <v>2021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AA101" s="19">
        <v>2021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</row>
    <row r="102" spans="1:35" ht="16.5" thickTop="1" thickBot="1" x14ac:dyDescent="0.3">
      <c r="A102" s="19">
        <v>2022</v>
      </c>
      <c r="B102" s="27">
        <v>0</v>
      </c>
      <c r="C102" s="27">
        <v>0</v>
      </c>
      <c r="D102" s="27">
        <v>5.869676526292178</v>
      </c>
      <c r="E102" s="27">
        <v>5.869676526292178</v>
      </c>
      <c r="G102" s="19">
        <v>2022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Q102" s="19">
        <v>2022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AA102" s="19">
        <v>2022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</row>
    <row r="103" spans="1:35" ht="16.5" thickTop="1" thickBot="1" x14ac:dyDescent="0.3">
      <c r="A103" s="19">
        <v>2023</v>
      </c>
      <c r="B103" s="27">
        <v>4.4730689140993345</v>
      </c>
      <c r="C103" s="27">
        <v>8.9461378281986678E-2</v>
      </c>
      <c r="D103" s="27">
        <v>0</v>
      </c>
      <c r="E103" s="27">
        <v>4.5625302923813216</v>
      </c>
      <c r="G103" s="19">
        <v>2023</v>
      </c>
      <c r="H103" s="27">
        <v>0</v>
      </c>
      <c r="I103" s="27">
        <v>0</v>
      </c>
      <c r="J103" s="27">
        <v>8.7387014306014628</v>
      </c>
      <c r="K103" s="27">
        <v>-0.75392508934392777</v>
      </c>
      <c r="L103" s="27">
        <v>1.5692596558066998</v>
      </c>
      <c r="M103" s="27">
        <v>1.1664970115746978</v>
      </c>
      <c r="N103" s="27">
        <v>0</v>
      </c>
      <c r="O103" s="27">
        <v>10.720533008638933</v>
      </c>
      <c r="Q103" s="19">
        <v>2023</v>
      </c>
      <c r="R103" s="27">
        <v>-14.427850000000007</v>
      </c>
      <c r="S103" s="27">
        <v>-4.5089600000001155</v>
      </c>
      <c r="T103" s="27">
        <v>35.807231355618441</v>
      </c>
      <c r="U103" s="27">
        <v>5.9572961100200992</v>
      </c>
      <c r="V103" s="27">
        <v>1.9783650530967782</v>
      </c>
      <c r="W103" s="27">
        <v>1.9282247860590145</v>
      </c>
      <c r="X103" s="27">
        <v>0</v>
      </c>
      <c r="Y103" s="27">
        <v>26.734307304794211</v>
      </c>
      <c r="AA103" s="19">
        <v>2023</v>
      </c>
      <c r="AB103" s="27">
        <v>12.450189382123991</v>
      </c>
      <c r="AC103" s="27">
        <v>0.83334486225976434</v>
      </c>
      <c r="AD103" s="27">
        <v>14.228711584083296</v>
      </c>
      <c r="AE103" s="27">
        <v>-8.5205104409607116E-2</v>
      </c>
      <c r="AF103" s="27">
        <v>0</v>
      </c>
      <c r="AG103" s="27">
        <v>0.56363680917405701</v>
      </c>
      <c r="AH103" s="27">
        <v>0</v>
      </c>
      <c r="AI103" s="27">
        <v>27.990677533231501</v>
      </c>
    </row>
    <row r="104" spans="1:35" ht="16.5" thickTop="1" thickBot="1" x14ac:dyDescent="0.3">
      <c r="A104" s="19">
        <v>2024</v>
      </c>
      <c r="B104" s="27">
        <v>4.4730689140993345</v>
      </c>
      <c r="C104" s="27">
        <v>8.9461378281986678E-2</v>
      </c>
      <c r="D104" s="27">
        <v>0</v>
      </c>
      <c r="E104" s="27">
        <v>4.5625302923813216</v>
      </c>
      <c r="G104" s="19">
        <v>2024</v>
      </c>
      <c r="H104" s="27">
        <v>0</v>
      </c>
      <c r="I104" s="27">
        <v>0</v>
      </c>
      <c r="J104" s="27">
        <v>7.5351588334574249</v>
      </c>
      <c r="K104" s="27">
        <v>0.75029841230268868</v>
      </c>
      <c r="L104" s="27">
        <v>5.1977899835146362</v>
      </c>
      <c r="M104" s="27">
        <v>0.77789185919596593</v>
      </c>
      <c r="N104" s="27">
        <v>0</v>
      </c>
      <c r="O104" s="27">
        <v>14.261139088470715</v>
      </c>
      <c r="Q104" s="19">
        <v>2024</v>
      </c>
      <c r="R104" s="27">
        <v>-1.0892799999999738</v>
      </c>
      <c r="S104" s="27">
        <v>-0.28193000000010215</v>
      </c>
      <c r="T104" s="27">
        <v>1.248520525017963</v>
      </c>
      <c r="U104" s="27">
        <v>-2.3277234237913974E-2</v>
      </c>
      <c r="V104" s="27">
        <v>2.5764711452455353</v>
      </c>
      <c r="W104" s="27">
        <v>-0.49338024595467489</v>
      </c>
      <c r="X104" s="27">
        <v>0</v>
      </c>
      <c r="Y104" s="27">
        <v>1.9371241900708331</v>
      </c>
      <c r="AA104" s="19">
        <v>2024</v>
      </c>
      <c r="AB104" s="27">
        <v>0.26788355407660447</v>
      </c>
      <c r="AC104" s="27">
        <v>9.6134217669714417E-2</v>
      </c>
      <c r="AD104" s="27">
        <v>7.7018317885113392</v>
      </c>
      <c r="AE104" s="27">
        <v>0.54924283675263352</v>
      </c>
      <c r="AF104" s="27">
        <v>0</v>
      </c>
      <c r="AG104" s="27">
        <v>-0.14462344572845745</v>
      </c>
      <c r="AH104" s="27">
        <v>0</v>
      </c>
      <c r="AI104" s="27">
        <v>8.4704689512818323</v>
      </c>
    </row>
    <row r="105" spans="1:35" ht="16.5" thickTop="1" thickBot="1" x14ac:dyDescent="0.3">
      <c r="A105" s="19">
        <v>2025</v>
      </c>
      <c r="B105" s="27">
        <v>4.4730689140993345</v>
      </c>
      <c r="C105" s="27">
        <v>8.9461378281986678E-2</v>
      </c>
      <c r="D105" s="27">
        <v>0</v>
      </c>
      <c r="E105" s="27">
        <v>4.5625302923813216</v>
      </c>
      <c r="G105" s="19">
        <v>2025</v>
      </c>
      <c r="H105" s="27">
        <v>0</v>
      </c>
      <c r="I105" s="27">
        <v>0</v>
      </c>
      <c r="J105" s="27">
        <v>12.293048628470505</v>
      </c>
      <c r="K105" s="27">
        <v>0.95822349479380331</v>
      </c>
      <c r="L105" s="27">
        <v>1.7534343591202164</v>
      </c>
      <c r="M105" s="27">
        <v>1.5534051003274199</v>
      </c>
      <c r="N105" s="27">
        <v>0</v>
      </c>
      <c r="O105" s="27">
        <v>16.558111582711945</v>
      </c>
      <c r="Q105" s="19">
        <v>2025</v>
      </c>
      <c r="R105" s="27">
        <v>-2.3426399999999603</v>
      </c>
      <c r="S105" s="27">
        <v>-0.37770000000000437</v>
      </c>
      <c r="T105" s="27">
        <v>11.561470615462504</v>
      </c>
      <c r="U105" s="27">
        <v>0.55731567252412451</v>
      </c>
      <c r="V105" s="27">
        <v>1.2612188203124077</v>
      </c>
      <c r="W105" s="27">
        <v>-0.48794383674983816</v>
      </c>
      <c r="X105" s="27">
        <v>0</v>
      </c>
      <c r="Y105" s="27">
        <v>10.171721271549233</v>
      </c>
      <c r="AA105" s="19">
        <v>2025</v>
      </c>
      <c r="AB105" s="27">
        <v>0.26788355408299935</v>
      </c>
      <c r="AC105" s="27">
        <v>9.5871555879966763E-2</v>
      </c>
      <c r="AD105" s="27">
        <v>10.464833426236122</v>
      </c>
      <c r="AE105" s="27">
        <v>0.38160942815975935</v>
      </c>
      <c r="AF105" s="27">
        <v>0</v>
      </c>
      <c r="AG105" s="27">
        <v>-4.6740635378449746E-2</v>
      </c>
      <c r="AH105" s="27">
        <v>0</v>
      </c>
      <c r="AI105" s="27">
        <v>11.163457328980398</v>
      </c>
    </row>
    <row r="106" spans="1:35" ht="16.5" thickTop="1" thickBot="1" x14ac:dyDescent="0.3">
      <c r="A106" s="19">
        <v>2026</v>
      </c>
      <c r="B106" s="27">
        <v>4.4730689140993345</v>
      </c>
      <c r="C106" s="27">
        <v>8.9461378281986678E-2</v>
      </c>
      <c r="D106" s="27">
        <v>0</v>
      </c>
      <c r="E106" s="27">
        <v>4.5625302923813216</v>
      </c>
      <c r="G106" s="19">
        <v>2026</v>
      </c>
      <c r="H106" s="27">
        <v>-1.3950969279790115E-3</v>
      </c>
      <c r="I106" s="27">
        <v>1.4004089498484973E-3</v>
      </c>
      <c r="J106" s="27">
        <v>9.2786792835673992</v>
      </c>
      <c r="K106" s="27">
        <v>0.51689881742970267</v>
      </c>
      <c r="L106" s="27">
        <v>6.3138620969187151</v>
      </c>
      <c r="M106" s="27">
        <v>-0.76537513233491161</v>
      </c>
      <c r="N106" s="27">
        <v>0</v>
      </c>
      <c r="O106" s="27">
        <v>15.344070377602774</v>
      </c>
      <c r="Q106" s="19">
        <v>2026</v>
      </c>
      <c r="R106" s="27">
        <v>-0.44297000000005937</v>
      </c>
      <c r="S106" s="27">
        <v>5.0119999999878928E-2</v>
      </c>
      <c r="T106" s="27">
        <v>6.2060441359466179</v>
      </c>
      <c r="U106" s="27">
        <v>0.56559327578948726</v>
      </c>
      <c r="V106" s="27">
        <v>6.3789873300682798</v>
      </c>
      <c r="W106" s="27">
        <v>0.36256336782509158</v>
      </c>
      <c r="X106" s="27">
        <v>0</v>
      </c>
      <c r="Y106" s="27">
        <v>13.120338109629296</v>
      </c>
      <c r="AA106" s="19">
        <v>2026</v>
      </c>
      <c r="AB106" s="27">
        <v>0.26788355408200459</v>
      </c>
      <c r="AC106" s="27">
        <v>9.5871555879966763E-2</v>
      </c>
      <c r="AD106" s="27">
        <v>13.203124878284843</v>
      </c>
      <c r="AE106" s="27">
        <v>0.15661043073504138</v>
      </c>
      <c r="AF106" s="27">
        <v>0</v>
      </c>
      <c r="AG106" s="27">
        <v>-0.16692924021846864</v>
      </c>
      <c r="AH106" s="27">
        <v>0</v>
      </c>
      <c r="AI106" s="27">
        <v>13.556561178763387</v>
      </c>
    </row>
    <row r="107" spans="1:35" ht="16.5" thickTop="1" thickBot="1" x14ac:dyDescent="0.3">
      <c r="A107" s="19">
        <v>2027</v>
      </c>
      <c r="B107" s="27">
        <v>4.4730689140993345</v>
      </c>
      <c r="C107" s="27">
        <v>8.9461378281986678E-2</v>
      </c>
      <c r="D107" s="27">
        <v>0</v>
      </c>
      <c r="E107" s="27">
        <v>4.5625302923813216</v>
      </c>
      <c r="G107" s="19">
        <v>2027</v>
      </c>
      <c r="H107" s="27">
        <v>5.075118029402006</v>
      </c>
      <c r="I107" s="27">
        <v>1.0935449024800619</v>
      </c>
      <c r="J107" s="27">
        <v>18.662461464097131</v>
      </c>
      <c r="K107" s="27">
        <v>-0.43229598494198729</v>
      </c>
      <c r="L107" s="27">
        <v>0</v>
      </c>
      <c r="M107" s="27">
        <v>0</v>
      </c>
      <c r="N107" s="27">
        <v>0</v>
      </c>
      <c r="O107" s="27">
        <v>24.398828411037211</v>
      </c>
      <c r="Q107" s="19">
        <v>2027</v>
      </c>
      <c r="R107" s="27">
        <v>1.8599400000000514</v>
      </c>
      <c r="S107" s="27">
        <v>0.64633999999978187</v>
      </c>
      <c r="T107" s="27">
        <v>24.155175234318019</v>
      </c>
      <c r="U107" s="27">
        <v>0.76821762826396889</v>
      </c>
      <c r="V107" s="27">
        <v>0</v>
      </c>
      <c r="W107" s="27">
        <v>0</v>
      </c>
      <c r="X107" s="27">
        <v>0</v>
      </c>
      <c r="Y107" s="27">
        <v>27.429672862581821</v>
      </c>
      <c r="AA107" s="19">
        <v>2027</v>
      </c>
      <c r="AB107" s="27">
        <v>0.18290367326500245</v>
      </c>
      <c r="AC107" s="27">
        <v>0.15926881142968341</v>
      </c>
      <c r="AD107" s="27">
        <v>26.130972638262701</v>
      </c>
      <c r="AE107" s="27">
        <v>-0.64019812317937697</v>
      </c>
      <c r="AF107" s="27">
        <v>0</v>
      </c>
      <c r="AG107" s="27">
        <v>0</v>
      </c>
      <c r="AH107" s="27">
        <v>0</v>
      </c>
      <c r="AI107" s="27">
        <v>25.832946999778009</v>
      </c>
    </row>
    <row r="108" spans="1:35" ht="16.5" thickTop="1" thickBot="1" x14ac:dyDescent="0.3">
      <c r="A108" s="19">
        <v>2028</v>
      </c>
      <c r="B108" s="27">
        <v>4.4730689140993345</v>
      </c>
      <c r="C108" s="27">
        <v>8.9461378281986678E-2</v>
      </c>
      <c r="D108" s="27">
        <v>0</v>
      </c>
      <c r="E108" s="27">
        <v>4.5625302923813216</v>
      </c>
      <c r="G108" s="19">
        <v>2028</v>
      </c>
      <c r="H108" s="27">
        <v>10.035512428024049</v>
      </c>
      <c r="I108" s="27">
        <v>2.2499836779797988</v>
      </c>
      <c r="J108" s="27">
        <v>15.888354539258849</v>
      </c>
      <c r="K108" s="27">
        <v>-0.96155363422115614</v>
      </c>
      <c r="L108" s="27">
        <v>0</v>
      </c>
      <c r="M108" s="27">
        <v>0</v>
      </c>
      <c r="N108" s="27">
        <v>0</v>
      </c>
      <c r="O108" s="27">
        <v>27.212297011041539</v>
      </c>
      <c r="Q108" s="19">
        <v>2028</v>
      </c>
      <c r="R108" s="27">
        <v>20.984051066249776</v>
      </c>
      <c r="S108" s="27">
        <v>1.6843199999998433</v>
      </c>
      <c r="T108" s="27">
        <v>3.2702217478886286</v>
      </c>
      <c r="U108" s="27">
        <v>-0.18051049541379882</v>
      </c>
      <c r="V108" s="27">
        <v>0</v>
      </c>
      <c r="W108" s="27">
        <v>0.29471755573827052</v>
      </c>
      <c r="X108" s="27">
        <v>0</v>
      </c>
      <c r="Y108" s="27">
        <v>26.052799874462718</v>
      </c>
      <c r="AA108" s="19">
        <v>2028</v>
      </c>
      <c r="AB108" s="27">
        <v>12.439042717415987</v>
      </c>
      <c r="AC108" s="27">
        <v>2.8324692475603115</v>
      </c>
      <c r="AD108" s="27">
        <v>16.845461546451915</v>
      </c>
      <c r="AE108" s="27">
        <v>-1.8282274697654071</v>
      </c>
      <c r="AF108" s="27">
        <v>0</v>
      </c>
      <c r="AG108" s="27">
        <v>0</v>
      </c>
      <c r="AH108" s="27">
        <v>0</v>
      </c>
      <c r="AI108" s="27">
        <v>30.288746041662804</v>
      </c>
    </row>
    <row r="109" spans="1:35" ht="16.5" thickTop="1" thickBot="1" x14ac:dyDescent="0.3">
      <c r="A109" s="19">
        <v>2029</v>
      </c>
      <c r="B109" s="27">
        <v>4.4730689140993345</v>
      </c>
      <c r="C109" s="27">
        <v>8.9461378281986678E-2</v>
      </c>
      <c r="D109" s="27">
        <v>0</v>
      </c>
      <c r="E109" s="27">
        <v>4.5625302923813216</v>
      </c>
      <c r="G109" s="19">
        <v>2029</v>
      </c>
      <c r="H109" s="27">
        <v>13.008471491989894</v>
      </c>
      <c r="I109" s="27">
        <v>2.7858491341703484</v>
      </c>
      <c r="J109" s="27">
        <v>16.675235433633098</v>
      </c>
      <c r="K109" s="27">
        <v>-1.4493633501449785</v>
      </c>
      <c r="L109" s="27">
        <v>0</v>
      </c>
      <c r="M109" s="27">
        <v>0</v>
      </c>
      <c r="N109" s="27">
        <v>0</v>
      </c>
      <c r="O109" s="27">
        <v>31.020192709648363</v>
      </c>
      <c r="Q109" s="19">
        <v>2029</v>
      </c>
      <c r="R109" s="27">
        <v>2.6504928898398248</v>
      </c>
      <c r="S109" s="27">
        <v>1.0213300000000345</v>
      </c>
      <c r="T109" s="27">
        <v>17.403978186376925</v>
      </c>
      <c r="U109" s="27">
        <v>0.69205570496993329</v>
      </c>
      <c r="V109" s="27">
        <v>0</v>
      </c>
      <c r="W109" s="27">
        <v>1.0383920539636855</v>
      </c>
      <c r="X109" s="27">
        <v>0</v>
      </c>
      <c r="Y109" s="27">
        <v>22.806248835150406</v>
      </c>
      <c r="AA109" s="19">
        <v>2029</v>
      </c>
      <c r="AB109" s="27">
        <v>12.439042717419964</v>
      </c>
      <c r="AC109" s="27">
        <v>2.8247302605500408</v>
      </c>
      <c r="AD109" s="27">
        <v>19.594595831890452</v>
      </c>
      <c r="AE109" s="27">
        <v>-1.4976366851022382</v>
      </c>
      <c r="AF109" s="27">
        <v>0</v>
      </c>
      <c r="AG109" s="27">
        <v>0</v>
      </c>
      <c r="AH109" s="27">
        <v>0</v>
      </c>
      <c r="AI109" s="27">
        <v>33.360732124758222</v>
      </c>
    </row>
    <row r="110" spans="1:35" ht="16.5" thickTop="1" thickBot="1" x14ac:dyDescent="0.3">
      <c r="A110" s="19">
        <v>2030</v>
      </c>
      <c r="B110" s="27">
        <v>4.4730689140993345</v>
      </c>
      <c r="C110" s="27">
        <v>8.9461378281986678E-2</v>
      </c>
      <c r="D110" s="27">
        <v>0</v>
      </c>
      <c r="E110" s="27">
        <v>4.5625302923813216</v>
      </c>
      <c r="G110" s="19">
        <v>2030</v>
      </c>
      <c r="H110" s="27">
        <v>15.177658022430023</v>
      </c>
      <c r="I110" s="27">
        <v>3.3302668250598799</v>
      </c>
      <c r="J110" s="27">
        <v>15.640205768725902</v>
      </c>
      <c r="K110" s="27">
        <v>-1.4568650377540355</v>
      </c>
      <c r="L110" s="27">
        <v>2.4572855604314218E-2</v>
      </c>
      <c r="M110" s="27">
        <v>0.34302978858610417</v>
      </c>
      <c r="N110" s="27">
        <v>0</v>
      </c>
      <c r="O110" s="27">
        <v>33.058868222652187</v>
      </c>
      <c r="Q110" s="19">
        <v>2030</v>
      </c>
      <c r="R110" s="27">
        <v>-2.5611748884198278</v>
      </c>
      <c r="S110" s="27">
        <v>-0.73806000000013228</v>
      </c>
      <c r="T110" s="27">
        <v>13.926543042469952</v>
      </c>
      <c r="U110" s="27">
        <v>2.3722618901944159</v>
      </c>
      <c r="V110" s="27">
        <v>0</v>
      </c>
      <c r="W110" s="27">
        <v>-0.78807453379844383</v>
      </c>
      <c r="X110" s="27">
        <v>0</v>
      </c>
      <c r="Y110" s="27">
        <v>12.211495510445964</v>
      </c>
      <c r="AA110" s="19">
        <v>2030</v>
      </c>
      <c r="AB110" s="27">
        <v>12.450019877442971</v>
      </c>
      <c r="AC110" s="27">
        <v>2.8272175174597578</v>
      </c>
      <c r="AD110" s="27">
        <v>27.857089989796542</v>
      </c>
      <c r="AE110" s="27">
        <v>-0.99772255776603702</v>
      </c>
      <c r="AF110" s="27">
        <v>0</v>
      </c>
      <c r="AG110" s="27">
        <v>0</v>
      </c>
      <c r="AH110" s="27">
        <v>0</v>
      </c>
      <c r="AI110" s="27">
        <v>42.13660482693323</v>
      </c>
    </row>
    <row r="111" spans="1:35" ht="16.5" thickTop="1" thickBot="1" x14ac:dyDescent="0.3">
      <c r="A111" s="19">
        <v>2031</v>
      </c>
      <c r="B111" s="27">
        <v>4.4730689140993345</v>
      </c>
      <c r="C111" s="27">
        <v>8.9461378281986678E-2</v>
      </c>
      <c r="D111" s="27">
        <v>0</v>
      </c>
      <c r="E111" s="27">
        <v>4.5625302923813216</v>
      </c>
      <c r="G111" s="19">
        <v>2031</v>
      </c>
      <c r="H111" s="27">
        <v>11.665195477350153</v>
      </c>
      <c r="I111" s="27">
        <v>2.9510362550099671</v>
      </c>
      <c r="J111" s="27">
        <v>23.149157530990237</v>
      </c>
      <c r="K111" s="27">
        <v>-0.42859517179407464</v>
      </c>
      <c r="L111" s="27">
        <v>1.0365905845410438E-2</v>
      </c>
      <c r="M111" s="27">
        <v>0.28083843770533301</v>
      </c>
      <c r="N111" s="27">
        <v>0</v>
      </c>
      <c r="O111" s="27">
        <v>37.627998435107031</v>
      </c>
      <c r="Q111" s="19">
        <v>2031</v>
      </c>
      <c r="R111" s="27">
        <v>1.173566795790066</v>
      </c>
      <c r="S111" s="27">
        <v>-2.7108399999997346</v>
      </c>
      <c r="T111" s="27">
        <v>5.0935741824172851</v>
      </c>
      <c r="U111" s="27">
        <v>-3.6684051663505883</v>
      </c>
      <c r="V111" s="27">
        <v>0</v>
      </c>
      <c r="W111" s="27">
        <v>23.174345303819912</v>
      </c>
      <c r="X111" s="27">
        <v>0</v>
      </c>
      <c r="Y111" s="27">
        <v>23.06224111567694</v>
      </c>
      <c r="AA111" s="19">
        <v>2031</v>
      </c>
      <c r="AB111" s="27">
        <v>12.450019877442971</v>
      </c>
      <c r="AC111" s="27">
        <v>2.8272175174602125</v>
      </c>
      <c r="AD111" s="27">
        <v>26.700570824069747</v>
      </c>
      <c r="AE111" s="27">
        <v>-1.8095413250638908</v>
      </c>
      <c r="AF111" s="27">
        <v>0</v>
      </c>
      <c r="AG111" s="27">
        <v>0</v>
      </c>
      <c r="AH111" s="27">
        <v>0</v>
      </c>
      <c r="AI111" s="27">
        <v>40.168266893909042</v>
      </c>
    </row>
    <row r="112" spans="1:35" ht="16.5" thickTop="1" thickBot="1" x14ac:dyDescent="0.3">
      <c r="A112" s="19">
        <v>2032</v>
      </c>
      <c r="B112" s="27">
        <v>4.4730689140993345</v>
      </c>
      <c r="C112" s="27">
        <v>8.9461378281986678E-2</v>
      </c>
      <c r="D112" s="27">
        <v>0</v>
      </c>
      <c r="E112" s="27">
        <v>4.5625302923813216</v>
      </c>
      <c r="G112" s="19">
        <v>2032</v>
      </c>
      <c r="H112" s="27">
        <v>8.7156591978798588</v>
      </c>
      <c r="I112" s="27">
        <v>2.1041826225900877</v>
      </c>
      <c r="J112" s="27">
        <v>49.494187562708916</v>
      </c>
      <c r="K112" s="27">
        <v>9.0554655827051023E-2</v>
      </c>
      <c r="L112" s="27">
        <v>0</v>
      </c>
      <c r="M112" s="27">
        <v>-5.2099914896665753E-2</v>
      </c>
      <c r="N112" s="27">
        <v>0</v>
      </c>
      <c r="O112" s="27">
        <v>60.352484124109246</v>
      </c>
      <c r="Q112" s="19">
        <v>2032</v>
      </c>
      <c r="R112" s="27">
        <v>0.27831605934989057</v>
      </c>
      <c r="S112" s="27">
        <v>-2.4697200000000521</v>
      </c>
      <c r="T112" s="27">
        <v>-21.198444710439325</v>
      </c>
      <c r="U112" s="27">
        <v>-4.1325465227644376</v>
      </c>
      <c r="V112" s="27">
        <v>0.35395735125637523</v>
      </c>
      <c r="W112" s="27">
        <v>12.229835260889047</v>
      </c>
      <c r="X112" s="27">
        <v>0</v>
      </c>
      <c r="Y112" s="27">
        <v>-14.9386025617085</v>
      </c>
      <c r="AA112" s="19">
        <v>2032</v>
      </c>
      <c r="AB112" s="27">
        <v>12.45001987743899</v>
      </c>
      <c r="AC112" s="27">
        <v>2.8349633188799999</v>
      </c>
      <c r="AD112" s="27">
        <v>24.195012307167154</v>
      </c>
      <c r="AE112" s="27">
        <v>-1.5995546136823726</v>
      </c>
      <c r="AF112" s="27">
        <v>0</v>
      </c>
      <c r="AG112" s="27">
        <v>0</v>
      </c>
      <c r="AH112" s="27">
        <v>0</v>
      </c>
      <c r="AI112" s="27">
        <v>37.880440889803772</v>
      </c>
    </row>
    <row r="113" spans="1:35" ht="16.5" thickTop="1" thickBot="1" x14ac:dyDescent="0.3">
      <c r="A113" s="19">
        <v>2033</v>
      </c>
      <c r="B113" s="27">
        <v>4.4730689140993345</v>
      </c>
      <c r="C113" s="27">
        <v>8.9461378281986678E-2</v>
      </c>
      <c r="D113" s="27">
        <v>0</v>
      </c>
      <c r="E113" s="27">
        <v>4.5625302923813216</v>
      </c>
      <c r="G113" s="19">
        <v>2033</v>
      </c>
      <c r="H113" s="27">
        <v>7.1445502861702153</v>
      </c>
      <c r="I113" s="27">
        <v>1.7364190779403543</v>
      </c>
      <c r="J113" s="27">
        <v>49.200878856738719</v>
      </c>
      <c r="K113" s="27">
        <v>0.31079044790609922</v>
      </c>
      <c r="L113" s="27">
        <v>0</v>
      </c>
      <c r="M113" s="27">
        <v>0</v>
      </c>
      <c r="N113" s="27">
        <v>0</v>
      </c>
      <c r="O113" s="27">
        <v>58.392638668755389</v>
      </c>
      <c r="Q113" s="19">
        <v>2033</v>
      </c>
      <c r="R113" s="27">
        <v>-6.5978225713506617</v>
      </c>
      <c r="S113" s="27">
        <v>-2.7442700000001423</v>
      </c>
      <c r="T113" s="27">
        <v>23.560903099122971</v>
      </c>
      <c r="U113" s="27">
        <v>-0.77614242459943328</v>
      </c>
      <c r="V113" s="27">
        <v>0</v>
      </c>
      <c r="W113" s="27">
        <v>-4.0859778667807385</v>
      </c>
      <c r="X113" s="27">
        <v>0</v>
      </c>
      <c r="Y113" s="27">
        <v>9.3566902363919944</v>
      </c>
      <c r="AA113" s="19">
        <v>2033</v>
      </c>
      <c r="AB113" s="27">
        <v>24.762563133759045</v>
      </c>
      <c r="AC113" s="27">
        <v>3.6193375507100427</v>
      </c>
      <c r="AD113" s="27">
        <v>17.319792281610678</v>
      </c>
      <c r="AE113" s="27">
        <v>-1.4060302236530529</v>
      </c>
      <c r="AF113" s="27">
        <v>0</v>
      </c>
      <c r="AG113" s="27">
        <v>0</v>
      </c>
      <c r="AH113" s="27">
        <v>0</v>
      </c>
      <c r="AI113" s="27">
        <v>44.295662742426707</v>
      </c>
    </row>
    <row r="114" spans="1:35" ht="16.5" thickTop="1" thickBot="1" x14ac:dyDescent="0.3">
      <c r="A114" s="19">
        <v>2034</v>
      </c>
      <c r="B114" s="27">
        <v>4.4730689140993345</v>
      </c>
      <c r="C114" s="27">
        <v>8.9461378281986678E-2</v>
      </c>
      <c r="D114" s="27">
        <v>0</v>
      </c>
      <c r="E114" s="27">
        <v>4.5625302923813216</v>
      </c>
      <c r="G114" s="19">
        <v>2034</v>
      </c>
      <c r="H114" s="27">
        <v>6.1223542681400431</v>
      </c>
      <c r="I114" s="27">
        <v>1.6712966825298281</v>
      </c>
      <c r="J114" s="27">
        <v>18.544539218492417</v>
      </c>
      <c r="K114" s="27">
        <v>1.8451219865894881E-2</v>
      </c>
      <c r="L114" s="27">
        <v>0</v>
      </c>
      <c r="M114" s="27">
        <v>0</v>
      </c>
      <c r="N114" s="27">
        <v>0</v>
      </c>
      <c r="O114" s="27">
        <v>26.356641389028184</v>
      </c>
      <c r="Q114" s="19">
        <v>2034</v>
      </c>
      <c r="R114" s="27">
        <v>0.38284024567019515</v>
      </c>
      <c r="S114" s="27">
        <v>-1.1996799999997165</v>
      </c>
      <c r="T114" s="27">
        <v>30.677123673247927</v>
      </c>
      <c r="U114" s="27">
        <v>-5.6333683499076637</v>
      </c>
      <c r="V114" s="27">
        <v>0</v>
      </c>
      <c r="W114" s="27">
        <v>8.4041700823654342</v>
      </c>
      <c r="X114" s="27">
        <v>0</v>
      </c>
      <c r="Y114" s="27">
        <v>32.631085651376175</v>
      </c>
      <c r="AA114" s="19">
        <v>2034</v>
      </c>
      <c r="AB114" s="27">
        <v>14.438961265517037</v>
      </c>
      <c r="AC114" s="27">
        <v>0.9572053557799336</v>
      </c>
      <c r="AD114" s="27">
        <v>33.127957807950317</v>
      </c>
      <c r="AE114" s="27">
        <v>-0.98253503330593839</v>
      </c>
      <c r="AF114" s="27">
        <v>0</v>
      </c>
      <c r="AG114" s="27">
        <v>0</v>
      </c>
      <c r="AH114" s="27">
        <v>0</v>
      </c>
      <c r="AI114" s="27">
        <v>47.541589395941351</v>
      </c>
    </row>
    <row r="115" spans="1:35" ht="16.5" thickTop="1" thickBot="1" x14ac:dyDescent="0.3">
      <c r="A115" s="19" t="s">
        <v>44</v>
      </c>
      <c r="B115" s="27">
        <v>56.3381827068403</v>
      </c>
      <c r="C115" s="27">
        <v>1.126763654136806</v>
      </c>
      <c r="D115" s="27">
        <v>0</v>
      </c>
      <c r="E115" s="27">
        <v>57.464946360977109</v>
      </c>
      <c r="G115" s="19" t="s">
        <v>45</v>
      </c>
      <c r="H115" s="27">
        <v>75.003152048527312</v>
      </c>
      <c r="I115" s="27">
        <v>20.474561534327183</v>
      </c>
      <c r="J115" s="27">
        <v>258.73043553463776</v>
      </c>
      <c r="K115" s="27">
        <v>0.26451615542437584</v>
      </c>
      <c r="L115" s="27">
        <v>0</v>
      </c>
      <c r="M115" s="27">
        <v>0</v>
      </c>
      <c r="N115" s="27">
        <v>0</v>
      </c>
      <c r="O115" s="27">
        <v>354.47266527291663</v>
      </c>
      <c r="Q115" s="19" t="s">
        <v>45</v>
      </c>
      <c r="R115" s="27">
        <v>4.6900626619603489</v>
      </c>
      <c r="S115" s="27">
        <v>-14.696924991387608</v>
      </c>
      <c r="T115" s="27">
        <v>428.00230706269497</v>
      </c>
      <c r="U115" s="27">
        <v>-80.759806063622818</v>
      </c>
      <c r="V115" s="27">
        <v>0</v>
      </c>
      <c r="W115" s="27">
        <v>115.78869366843372</v>
      </c>
      <c r="X115" s="27">
        <v>0</v>
      </c>
      <c r="Y115" s="27">
        <v>453.02433233807864</v>
      </c>
      <c r="AA115" s="19" t="s">
        <v>45</v>
      </c>
      <c r="AB115" s="27">
        <v>176.88744554623327</v>
      </c>
      <c r="AC115" s="27">
        <v>11.726439813329801</v>
      </c>
      <c r="AD115" s="27">
        <v>462.1959516511991</v>
      </c>
      <c r="AE115" s="27">
        <v>-14.085593877738066</v>
      </c>
      <c r="AF115" s="27">
        <v>0</v>
      </c>
      <c r="AG115" s="27">
        <v>0</v>
      </c>
      <c r="AH115" s="27">
        <v>0</v>
      </c>
      <c r="AI115" s="27">
        <v>636.72424313302406</v>
      </c>
    </row>
    <row r="116" spans="1:35" ht="16.5" thickTop="1" thickBot="1" x14ac:dyDescent="0.3"/>
    <row r="117" spans="1:35" ht="16.5" thickTop="1" thickBot="1" x14ac:dyDescent="0.3">
      <c r="A117" s="28" t="str">
        <f>A8</f>
        <v>High Cost and High Discount rate</v>
      </c>
    </row>
    <row r="118" spans="1:35" ht="31.5" thickTop="1" thickBot="1" x14ac:dyDescent="0.3">
      <c r="G118" s="1" t="s">
        <v>29</v>
      </c>
      <c r="H118" s="1" t="s">
        <v>10</v>
      </c>
      <c r="Q118" s="1" t="s">
        <v>29</v>
      </c>
      <c r="R118" s="1" t="s">
        <v>30</v>
      </c>
      <c r="AA118" s="1" t="s">
        <v>29</v>
      </c>
      <c r="AB118" s="1" t="s">
        <v>31</v>
      </c>
    </row>
    <row r="119" spans="1:35" ht="51" customHeight="1" thickTop="1" thickBot="1" x14ac:dyDescent="0.3">
      <c r="A119" s="1" t="s">
        <v>32</v>
      </c>
      <c r="B119" s="25" t="s">
        <v>33</v>
      </c>
      <c r="C119" s="25" t="s">
        <v>15</v>
      </c>
      <c r="D119" s="25" t="s">
        <v>34</v>
      </c>
      <c r="E119" s="25" t="s">
        <v>35</v>
      </c>
      <c r="G119" s="1" t="s">
        <v>29</v>
      </c>
      <c r="H119" s="1" t="s">
        <v>36</v>
      </c>
      <c r="I119" s="1" t="s">
        <v>37</v>
      </c>
      <c r="J119" s="1" t="s">
        <v>38</v>
      </c>
      <c r="K119" s="1" t="s">
        <v>39</v>
      </c>
      <c r="L119" s="1" t="s">
        <v>40</v>
      </c>
      <c r="M119" s="1" t="s">
        <v>41</v>
      </c>
      <c r="N119" s="1" t="s">
        <v>42</v>
      </c>
      <c r="O119" s="1" t="s">
        <v>35</v>
      </c>
      <c r="Q119" s="1" t="s">
        <v>29</v>
      </c>
      <c r="R119" s="1" t="s">
        <v>36</v>
      </c>
      <c r="S119" s="1" t="s">
        <v>37</v>
      </c>
      <c r="T119" s="1" t="s">
        <v>38</v>
      </c>
      <c r="U119" s="1" t="s">
        <v>39</v>
      </c>
      <c r="V119" s="1" t="s">
        <v>40</v>
      </c>
      <c r="W119" s="1" t="s">
        <v>41</v>
      </c>
      <c r="X119" s="1" t="s">
        <v>42</v>
      </c>
      <c r="Y119" s="1" t="s">
        <v>35</v>
      </c>
      <c r="AA119" s="1" t="s">
        <v>29</v>
      </c>
      <c r="AB119" s="1" t="s">
        <v>36</v>
      </c>
      <c r="AC119" s="1" t="s">
        <v>37</v>
      </c>
      <c r="AD119" s="1" t="s">
        <v>38</v>
      </c>
      <c r="AE119" s="1" t="s">
        <v>39</v>
      </c>
      <c r="AF119" s="1" t="s">
        <v>40</v>
      </c>
      <c r="AG119" s="1" t="s">
        <v>41</v>
      </c>
      <c r="AH119" s="1" t="s">
        <v>42</v>
      </c>
      <c r="AI119" s="1" t="s">
        <v>35</v>
      </c>
    </row>
    <row r="120" spans="1:35" ht="16.5" thickTop="1" thickBot="1" x14ac:dyDescent="0.3">
      <c r="A120" s="19" t="s">
        <v>43</v>
      </c>
      <c r="B120" s="26">
        <f>NPV($B$8,B121:B136)</f>
        <v>91.123137979476212</v>
      </c>
      <c r="C120" s="26">
        <f t="shared" ref="C120:E120" si="21">NPV($B$8,C121:C136)</f>
        <v>1.8224627595895244</v>
      </c>
      <c r="D120" s="26">
        <f t="shared" si="21"/>
        <v>4.5827344503687062</v>
      </c>
      <c r="E120" s="26">
        <f t="shared" si="21"/>
        <v>97.528335189434458</v>
      </c>
      <c r="G120" s="19" t="s">
        <v>43</v>
      </c>
      <c r="H120" s="26">
        <f>NPV($B$8,H121:H136)</f>
        <v>47.198852848431237</v>
      </c>
      <c r="I120" s="26">
        <f t="shared" ref="I120:O120" si="22">NPV($B$8,I121:I136)</f>
        <v>11.590020148227069</v>
      </c>
      <c r="J120" s="26">
        <f t="shared" si="22"/>
        <v>156.44387748844048</v>
      </c>
      <c r="K120" s="26">
        <f t="shared" si="22"/>
        <v>-1.0441383211614306</v>
      </c>
      <c r="L120" s="26">
        <f t="shared" si="22"/>
        <v>9.195594928061535</v>
      </c>
      <c r="M120" s="26">
        <f t="shared" si="22"/>
        <v>2.0958238380544874</v>
      </c>
      <c r="N120" s="26">
        <f t="shared" si="22"/>
        <v>0</v>
      </c>
      <c r="O120" s="26">
        <f t="shared" si="22"/>
        <v>225.48003093005343</v>
      </c>
      <c r="Q120" s="19" t="s">
        <v>43</v>
      </c>
      <c r="R120" s="26">
        <f>NPV($B$8,R121:R136)</f>
        <v>-2.0904949931278036</v>
      </c>
      <c r="S120" s="26">
        <f t="shared" ref="S120:Y120" si="23">NPV($B$8,S121:S136)</f>
        <v>-8.6688056509997828</v>
      </c>
      <c r="T120" s="26">
        <f t="shared" si="23"/>
        <v>166.71204839596334</v>
      </c>
      <c r="U120" s="26">
        <f t="shared" si="23"/>
        <v>-15.269598610902756</v>
      </c>
      <c r="V120" s="26">
        <f t="shared" si="23"/>
        <v>7.5982786785276275</v>
      </c>
      <c r="W120" s="26">
        <f t="shared" si="23"/>
        <v>39.993050186164041</v>
      </c>
      <c r="X120" s="26">
        <f t="shared" si="23"/>
        <v>0</v>
      </c>
      <c r="Y120" s="26">
        <f t="shared" si="23"/>
        <v>188.2744780056247</v>
      </c>
      <c r="AA120" s="19" t="s">
        <v>43</v>
      </c>
      <c r="AB120" s="26">
        <f>NPV($B$8,AB121:AB136)</f>
        <v>86.0315750778704</v>
      </c>
      <c r="AC120" s="26">
        <f t="shared" ref="AC120:AI120" si="24">NPV($B$8,AC121:AC136)</f>
        <v>10.622832860570869</v>
      </c>
      <c r="AD120" s="26">
        <f t="shared" si="24"/>
        <v>202.39654193561623</v>
      </c>
      <c r="AE120" s="26">
        <f t="shared" si="24"/>
        <v>-6.568922327635903</v>
      </c>
      <c r="AF120" s="26">
        <f t="shared" si="24"/>
        <v>0</v>
      </c>
      <c r="AG120" s="26">
        <f t="shared" si="24"/>
        <v>0.18728266554778528</v>
      </c>
      <c r="AH120" s="26">
        <f t="shared" si="24"/>
        <v>0</v>
      </c>
      <c r="AI120" s="26">
        <f t="shared" si="24"/>
        <v>292.66931021196939</v>
      </c>
    </row>
    <row r="121" spans="1:35" ht="16.5" thickTop="1" thickBot="1" x14ac:dyDescent="0.3">
      <c r="A121" s="19">
        <v>2020</v>
      </c>
      <c r="B121" s="27">
        <v>0</v>
      </c>
      <c r="C121" s="27">
        <v>0</v>
      </c>
      <c r="D121" s="27">
        <v>0</v>
      </c>
      <c r="E121" s="27">
        <v>0</v>
      </c>
      <c r="G121" s="19">
        <v>2020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Q121" s="19">
        <v>2020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AA121" s="19">
        <v>2020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</row>
    <row r="122" spans="1:35" ht="16.5" thickTop="1" thickBot="1" x14ac:dyDescent="0.3">
      <c r="A122" s="19">
        <v>2021</v>
      </c>
      <c r="B122" s="27">
        <v>0</v>
      </c>
      <c r="C122" s="27">
        <v>0</v>
      </c>
      <c r="D122" s="27">
        <v>0</v>
      </c>
      <c r="E122" s="27">
        <v>0</v>
      </c>
      <c r="G122" s="19">
        <v>2021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Q122" s="19">
        <v>2021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AA122" s="19">
        <v>2021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</row>
    <row r="123" spans="1:35" ht="16.5" thickTop="1" thickBot="1" x14ac:dyDescent="0.3">
      <c r="A123" s="19">
        <v>2022</v>
      </c>
      <c r="B123" s="27">
        <v>0</v>
      </c>
      <c r="C123" s="27">
        <v>0</v>
      </c>
      <c r="D123" s="27">
        <v>5.869676526292178</v>
      </c>
      <c r="E123" s="27">
        <v>5.869676526292178</v>
      </c>
      <c r="G123" s="19">
        <v>2022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Q123" s="19">
        <v>2022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AA123" s="19">
        <v>2022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</row>
    <row r="124" spans="1:35" ht="16.5" thickTop="1" thickBot="1" x14ac:dyDescent="0.3">
      <c r="A124" s="19">
        <v>2023</v>
      </c>
      <c r="B124" s="27">
        <v>10.747215968789376</v>
      </c>
      <c r="C124" s="27">
        <v>0.21494431937578756</v>
      </c>
      <c r="D124" s="27">
        <v>0</v>
      </c>
      <c r="E124" s="27">
        <v>10.962160288165164</v>
      </c>
      <c r="G124" s="19">
        <v>2023</v>
      </c>
      <c r="H124" s="27">
        <v>0</v>
      </c>
      <c r="I124" s="27">
        <v>0</v>
      </c>
      <c r="J124" s="27">
        <v>8.7387014306014628</v>
      </c>
      <c r="K124" s="27">
        <v>-0.75392508934392777</v>
      </c>
      <c r="L124" s="27">
        <v>1.5692596558066998</v>
      </c>
      <c r="M124" s="27">
        <v>1.1664970115746978</v>
      </c>
      <c r="N124" s="27">
        <v>0</v>
      </c>
      <c r="O124" s="27">
        <v>10.720533008638933</v>
      </c>
      <c r="Q124" s="19">
        <v>2023</v>
      </c>
      <c r="R124" s="27">
        <v>-14.427850000000007</v>
      </c>
      <c r="S124" s="27">
        <v>-4.5089600000001155</v>
      </c>
      <c r="T124" s="27">
        <v>35.807231355618441</v>
      </c>
      <c r="U124" s="27">
        <v>5.9572961100200992</v>
      </c>
      <c r="V124" s="27">
        <v>1.9783650530967782</v>
      </c>
      <c r="W124" s="27">
        <v>1.9282247860590145</v>
      </c>
      <c r="X124" s="27">
        <v>0</v>
      </c>
      <c r="Y124" s="27">
        <v>26.734307304794211</v>
      </c>
      <c r="AA124" s="19">
        <v>2023</v>
      </c>
      <c r="AB124" s="27">
        <v>12.450189382123991</v>
      </c>
      <c r="AC124" s="27">
        <v>0.83334486225976434</v>
      </c>
      <c r="AD124" s="27">
        <v>14.228711584083296</v>
      </c>
      <c r="AE124" s="27">
        <v>-8.5205104409607116E-2</v>
      </c>
      <c r="AF124" s="27">
        <v>0</v>
      </c>
      <c r="AG124" s="27">
        <v>0.56363680917405701</v>
      </c>
      <c r="AH124" s="27">
        <v>0</v>
      </c>
      <c r="AI124" s="27">
        <v>27.990677533231501</v>
      </c>
    </row>
    <row r="125" spans="1:35" ht="16.5" thickTop="1" thickBot="1" x14ac:dyDescent="0.3">
      <c r="A125" s="19">
        <v>2024</v>
      </c>
      <c r="B125" s="27">
        <v>10.747215968789376</v>
      </c>
      <c r="C125" s="27">
        <v>0.21494431937578756</v>
      </c>
      <c r="D125" s="27">
        <v>0</v>
      </c>
      <c r="E125" s="27">
        <v>10.962160288165164</v>
      </c>
      <c r="G125" s="19">
        <v>2024</v>
      </c>
      <c r="H125" s="27">
        <v>0</v>
      </c>
      <c r="I125" s="27">
        <v>0</v>
      </c>
      <c r="J125" s="27">
        <v>7.5351588334574249</v>
      </c>
      <c r="K125" s="27">
        <v>0.75029841230268868</v>
      </c>
      <c r="L125" s="27">
        <v>5.1977899835146362</v>
      </c>
      <c r="M125" s="27">
        <v>0.77789185919596593</v>
      </c>
      <c r="N125" s="27">
        <v>0</v>
      </c>
      <c r="O125" s="27">
        <v>14.261139088470715</v>
      </c>
      <c r="Q125" s="19">
        <v>2024</v>
      </c>
      <c r="R125" s="27">
        <v>-1.0892799999999738</v>
      </c>
      <c r="S125" s="27">
        <v>-0.28193000000010215</v>
      </c>
      <c r="T125" s="27">
        <v>1.248520525017963</v>
      </c>
      <c r="U125" s="27">
        <v>-2.3277234237913974E-2</v>
      </c>
      <c r="V125" s="27">
        <v>2.5764711452455353</v>
      </c>
      <c r="W125" s="27">
        <v>-0.49338024595467489</v>
      </c>
      <c r="X125" s="27">
        <v>0</v>
      </c>
      <c r="Y125" s="27">
        <v>1.9371241900708331</v>
      </c>
      <c r="AA125" s="19">
        <v>2024</v>
      </c>
      <c r="AB125" s="27">
        <v>0.26788355407660447</v>
      </c>
      <c r="AC125" s="27">
        <v>9.6134217669714417E-2</v>
      </c>
      <c r="AD125" s="27">
        <v>7.7018317885113392</v>
      </c>
      <c r="AE125" s="27">
        <v>0.54924283675263352</v>
      </c>
      <c r="AF125" s="27">
        <v>0</v>
      </c>
      <c r="AG125" s="27">
        <v>-0.14462344572845745</v>
      </c>
      <c r="AH125" s="27">
        <v>0</v>
      </c>
      <c r="AI125" s="27">
        <v>8.4704689512818323</v>
      </c>
    </row>
    <row r="126" spans="1:35" ht="16.5" thickTop="1" thickBot="1" x14ac:dyDescent="0.3">
      <c r="A126" s="19">
        <v>2025</v>
      </c>
      <c r="B126" s="27">
        <v>10.747215968789376</v>
      </c>
      <c r="C126" s="27">
        <v>0.21494431937578756</v>
      </c>
      <c r="D126" s="27">
        <v>0</v>
      </c>
      <c r="E126" s="27">
        <v>10.962160288165164</v>
      </c>
      <c r="G126" s="19">
        <v>2025</v>
      </c>
      <c r="H126" s="27">
        <v>0</v>
      </c>
      <c r="I126" s="27">
        <v>0</v>
      </c>
      <c r="J126" s="27">
        <v>12.293048628470505</v>
      </c>
      <c r="K126" s="27">
        <v>0.95822349479380331</v>
      </c>
      <c r="L126" s="27">
        <v>1.7534343591202164</v>
      </c>
      <c r="M126" s="27">
        <v>1.5534051003274199</v>
      </c>
      <c r="N126" s="27">
        <v>0</v>
      </c>
      <c r="O126" s="27">
        <v>16.558111582711945</v>
      </c>
      <c r="Q126" s="19">
        <v>2025</v>
      </c>
      <c r="R126" s="27">
        <v>-2.3426399999999603</v>
      </c>
      <c r="S126" s="27">
        <v>-0.37770000000000437</v>
      </c>
      <c r="T126" s="27">
        <v>11.561470615462504</v>
      </c>
      <c r="U126" s="27">
        <v>0.55731567252412451</v>
      </c>
      <c r="V126" s="27">
        <v>1.2612188203124077</v>
      </c>
      <c r="W126" s="27">
        <v>-0.48794383674983816</v>
      </c>
      <c r="X126" s="27">
        <v>0</v>
      </c>
      <c r="Y126" s="27">
        <v>10.171721271549233</v>
      </c>
      <c r="AA126" s="19">
        <v>2025</v>
      </c>
      <c r="AB126" s="27">
        <v>0.26788355408299935</v>
      </c>
      <c r="AC126" s="27">
        <v>9.5871555879966763E-2</v>
      </c>
      <c r="AD126" s="27">
        <v>10.464833426236122</v>
      </c>
      <c r="AE126" s="27">
        <v>0.38160942815975935</v>
      </c>
      <c r="AF126" s="27">
        <v>0</v>
      </c>
      <c r="AG126" s="27">
        <v>-4.6740635378449746E-2</v>
      </c>
      <c r="AH126" s="27">
        <v>0</v>
      </c>
      <c r="AI126" s="27">
        <v>11.163457328980398</v>
      </c>
    </row>
    <row r="127" spans="1:35" ht="16.5" thickTop="1" thickBot="1" x14ac:dyDescent="0.3">
      <c r="A127" s="19">
        <v>2026</v>
      </c>
      <c r="B127" s="27">
        <v>10.747215968789376</v>
      </c>
      <c r="C127" s="27">
        <v>0.21494431937578756</v>
      </c>
      <c r="D127" s="27">
        <v>0</v>
      </c>
      <c r="E127" s="27">
        <v>10.962160288165164</v>
      </c>
      <c r="G127" s="19">
        <v>2026</v>
      </c>
      <c r="H127" s="27">
        <v>-1.3950969279790115E-3</v>
      </c>
      <c r="I127" s="27">
        <v>1.4004089498484973E-3</v>
      </c>
      <c r="J127" s="27">
        <v>9.2786792835673992</v>
      </c>
      <c r="K127" s="27">
        <v>0.51689881742970267</v>
      </c>
      <c r="L127" s="27">
        <v>6.3138620969187151</v>
      </c>
      <c r="M127" s="27">
        <v>-0.76537513233491161</v>
      </c>
      <c r="N127" s="27">
        <v>0</v>
      </c>
      <c r="O127" s="27">
        <v>15.344070377602774</v>
      </c>
      <c r="Q127" s="19">
        <v>2026</v>
      </c>
      <c r="R127" s="27">
        <v>-0.44297000000005937</v>
      </c>
      <c r="S127" s="27">
        <v>5.0119999999878928E-2</v>
      </c>
      <c r="T127" s="27">
        <v>6.2060441359466179</v>
      </c>
      <c r="U127" s="27">
        <v>0.56559327578948726</v>
      </c>
      <c r="V127" s="27">
        <v>6.3789873300682798</v>
      </c>
      <c r="W127" s="27">
        <v>0.36256336782509158</v>
      </c>
      <c r="X127" s="27">
        <v>0</v>
      </c>
      <c r="Y127" s="27">
        <v>13.120338109629296</v>
      </c>
      <c r="AA127" s="19">
        <v>2026</v>
      </c>
      <c r="AB127" s="27">
        <v>0.26788355408200459</v>
      </c>
      <c r="AC127" s="27">
        <v>9.5871555879966763E-2</v>
      </c>
      <c r="AD127" s="27">
        <v>13.203124878284843</v>
      </c>
      <c r="AE127" s="27">
        <v>0.15661043073504138</v>
      </c>
      <c r="AF127" s="27">
        <v>0</v>
      </c>
      <c r="AG127" s="27">
        <v>-0.16692924021846864</v>
      </c>
      <c r="AH127" s="27">
        <v>0</v>
      </c>
      <c r="AI127" s="27">
        <v>13.556561178763387</v>
      </c>
    </row>
    <row r="128" spans="1:35" ht="16.5" thickTop="1" thickBot="1" x14ac:dyDescent="0.3">
      <c r="A128" s="19">
        <v>2027</v>
      </c>
      <c r="B128" s="27">
        <v>10.747215968789376</v>
      </c>
      <c r="C128" s="27">
        <v>0.21494431937578756</v>
      </c>
      <c r="D128" s="27">
        <v>0</v>
      </c>
      <c r="E128" s="27">
        <v>10.962160288165164</v>
      </c>
      <c r="G128" s="19">
        <v>2027</v>
      </c>
      <c r="H128" s="27">
        <v>5.075118029402006</v>
      </c>
      <c r="I128" s="27">
        <v>1.0935449024800619</v>
      </c>
      <c r="J128" s="27">
        <v>18.662461464097131</v>
      </c>
      <c r="K128" s="27">
        <v>-0.43229598494198729</v>
      </c>
      <c r="L128" s="27">
        <v>0</v>
      </c>
      <c r="M128" s="27">
        <v>0</v>
      </c>
      <c r="N128" s="27">
        <v>0</v>
      </c>
      <c r="O128" s="27">
        <v>24.398828411037211</v>
      </c>
      <c r="Q128" s="19">
        <v>2027</v>
      </c>
      <c r="R128" s="27">
        <v>1.8599400000000514</v>
      </c>
      <c r="S128" s="27">
        <v>0.64633999999978187</v>
      </c>
      <c r="T128" s="27">
        <v>24.155175234318019</v>
      </c>
      <c r="U128" s="27">
        <v>0.76821762826396889</v>
      </c>
      <c r="V128" s="27">
        <v>0</v>
      </c>
      <c r="W128" s="27">
        <v>0</v>
      </c>
      <c r="X128" s="27">
        <v>0</v>
      </c>
      <c r="Y128" s="27">
        <v>27.429672862581821</v>
      </c>
      <c r="AA128" s="19">
        <v>2027</v>
      </c>
      <c r="AB128" s="27">
        <v>0.18290367326500245</v>
      </c>
      <c r="AC128" s="27">
        <v>0.15926881142968341</v>
      </c>
      <c r="AD128" s="27">
        <v>26.130972638262701</v>
      </c>
      <c r="AE128" s="27">
        <v>-0.64019812317937697</v>
      </c>
      <c r="AF128" s="27">
        <v>0</v>
      </c>
      <c r="AG128" s="27">
        <v>0</v>
      </c>
      <c r="AH128" s="27">
        <v>0</v>
      </c>
      <c r="AI128" s="27">
        <v>25.832946999778009</v>
      </c>
    </row>
    <row r="129" spans="1:35" ht="16.5" thickTop="1" thickBot="1" x14ac:dyDescent="0.3">
      <c r="A129" s="19">
        <v>2028</v>
      </c>
      <c r="B129" s="27">
        <v>10.747215968789376</v>
      </c>
      <c r="C129" s="27">
        <v>0.21494431937578756</v>
      </c>
      <c r="D129" s="27">
        <v>0</v>
      </c>
      <c r="E129" s="27">
        <v>10.962160288165164</v>
      </c>
      <c r="G129" s="19">
        <v>2028</v>
      </c>
      <c r="H129" s="27">
        <v>10.035512428024049</v>
      </c>
      <c r="I129" s="27">
        <v>2.2499836779797988</v>
      </c>
      <c r="J129" s="27">
        <v>15.888354539258849</v>
      </c>
      <c r="K129" s="27">
        <v>-0.96155363422115614</v>
      </c>
      <c r="L129" s="27">
        <v>0</v>
      </c>
      <c r="M129" s="27">
        <v>0</v>
      </c>
      <c r="N129" s="27">
        <v>0</v>
      </c>
      <c r="O129" s="27">
        <v>27.212297011041539</v>
      </c>
      <c r="Q129" s="19">
        <v>2028</v>
      </c>
      <c r="R129" s="27">
        <v>20.984051066249776</v>
      </c>
      <c r="S129" s="27">
        <v>1.6843199999998433</v>
      </c>
      <c r="T129" s="27">
        <v>3.2702217478886286</v>
      </c>
      <c r="U129" s="27">
        <v>-0.18051049541379882</v>
      </c>
      <c r="V129" s="27">
        <v>0</v>
      </c>
      <c r="W129" s="27">
        <v>0.29471755573827052</v>
      </c>
      <c r="X129" s="27">
        <v>0</v>
      </c>
      <c r="Y129" s="27">
        <v>26.052799874462718</v>
      </c>
      <c r="AA129" s="19">
        <v>2028</v>
      </c>
      <c r="AB129" s="27">
        <v>12.439042717415987</v>
      </c>
      <c r="AC129" s="27">
        <v>2.8324692475603115</v>
      </c>
      <c r="AD129" s="27">
        <v>16.845461546451915</v>
      </c>
      <c r="AE129" s="27">
        <v>-1.8282274697654071</v>
      </c>
      <c r="AF129" s="27">
        <v>0</v>
      </c>
      <c r="AG129" s="27">
        <v>0</v>
      </c>
      <c r="AH129" s="27">
        <v>0</v>
      </c>
      <c r="AI129" s="27">
        <v>30.288746041662804</v>
      </c>
    </row>
    <row r="130" spans="1:35" ht="16.5" thickTop="1" thickBot="1" x14ac:dyDescent="0.3">
      <c r="A130" s="19">
        <v>2029</v>
      </c>
      <c r="B130" s="27">
        <v>10.747215968789376</v>
      </c>
      <c r="C130" s="27">
        <v>0.21494431937578756</v>
      </c>
      <c r="D130" s="27">
        <v>0</v>
      </c>
      <c r="E130" s="27">
        <v>10.962160288165164</v>
      </c>
      <c r="G130" s="19">
        <v>2029</v>
      </c>
      <c r="H130" s="27">
        <v>13.008471491989894</v>
      </c>
      <c r="I130" s="27">
        <v>2.7858491341703484</v>
      </c>
      <c r="J130" s="27">
        <v>16.675235433633098</v>
      </c>
      <c r="K130" s="27">
        <v>-1.4493633501449785</v>
      </c>
      <c r="L130" s="27">
        <v>0</v>
      </c>
      <c r="M130" s="27">
        <v>0</v>
      </c>
      <c r="N130" s="27">
        <v>0</v>
      </c>
      <c r="O130" s="27">
        <v>31.020192709648363</v>
      </c>
      <c r="Q130" s="19">
        <v>2029</v>
      </c>
      <c r="R130" s="27">
        <v>2.6504928898398248</v>
      </c>
      <c r="S130" s="27">
        <v>1.0213300000000345</v>
      </c>
      <c r="T130" s="27">
        <v>17.403978186376925</v>
      </c>
      <c r="U130" s="27">
        <v>0.69205570496993329</v>
      </c>
      <c r="V130" s="27">
        <v>0</v>
      </c>
      <c r="W130" s="27">
        <v>1.0383920539636855</v>
      </c>
      <c r="X130" s="27">
        <v>0</v>
      </c>
      <c r="Y130" s="27">
        <v>22.806248835150406</v>
      </c>
      <c r="AA130" s="19">
        <v>2029</v>
      </c>
      <c r="AB130" s="27">
        <v>12.439042717419964</v>
      </c>
      <c r="AC130" s="27">
        <v>2.8247302605500408</v>
      </c>
      <c r="AD130" s="27">
        <v>19.594595831890452</v>
      </c>
      <c r="AE130" s="27">
        <v>-1.4976366851022382</v>
      </c>
      <c r="AF130" s="27">
        <v>0</v>
      </c>
      <c r="AG130" s="27">
        <v>0</v>
      </c>
      <c r="AH130" s="27">
        <v>0</v>
      </c>
      <c r="AI130" s="27">
        <v>33.360732124758222</v>
      </c>
    </row>
    <row r="131" spans="1:35" ht="16.5" thickTop="1" thickBot="1" x14ac:dyDescent="0.3">
      <c r="A131" s="19">
        <v>2030</v>
      </c>
      <c r="B131" s="27">
        <v>10.747215968789376</v>
      </c>
      <c r="C131" s="27">
        <v>0.21494431937578756</v>
      </c>
      <c r="D131" s="27">
        <v>0</v>
      </c>
      <c r="E131" s="27">
        <v>10.962160288165164</v>
      </c>
      <c r="G131" s="19">
        <v>2030</v>
      </c>
      <c r="H131" s="27">
        <v>15.177658022430023</v>
      </c>
      <c r="I131" s="27">
        <v>3.3302668250598799</v>
      </c>
      <c r="J131" s="27">
        <v>15.640205768725902</v>
      </c>
      <c r="K131" s="27">
        <v>-1.4568650377540355</v>
      </c>
      <c r="L131" s="27">
        <v>2.4572855604314218E-2</v>
      </c>
      <c r="M131" s="27">
        <v>0.34302978858610417</v>
      </c>
      <c r="N131" s="27">
        <v>0</v>
      </c>
      <c r="O131" s="27">
        <v>33.058868222652187</v>
      </c>
      <c r="Q131" s="19">
        <v>2030</v>
      </c>
      <c r="R131" s="27">
        <v>-2.5611748884198278</v>
      </c>
      <c r="S131" s="27">
        <v>-0.73806000000013228</v>
      </c>
      <c r="T131" s="27">
        <v>13.926543042469952</v>
      </c>
      <c r="U131" s="27">
        <v>2.3722618901944159</v>
      </c>
      <c r="V131" s="27">
        <v>0</v>
      </c>
      <c r="W131" s="27">
        <v>-0.78807453379844383</v>
      </c>
      <c r="X131" s="27">
        <v>0</v>
      </c>
      <c r="Y131" s="27">
        <v>12.211495510445964</v>
      </c>
      <c r="AA131" s="19">
        <v>2030</v>
      </c>
      <c r="AB131" s="27">
        <v>12.450019877442971</v>
      </c>
      <c r="AC131" s="27">
        <v>2.8272175174597578</v>
      </c>
      <c r="AD131" s="27">
        <v>27.857089989796542</v>
      </c>
      <c r="AE131" s="27">
        <v>-0.99772255776603702</v>
      </c>
      <c r="AF131" s="27">
        <v>0</v>
      </c>
      <c r="AG131" s="27">
        <v>0</v>
      </c>
      <c r="AH131" s="27">
        <v>0</v>
      </c>
      <c r="AI131" s="27">
        <v>42.13660482693323</v>
      </c>
    </row>
    <row r="132" spans="1:35" ht="16.5" thickTop="1" thickBot="1" x14ac:dyDescent="0.3">
      <c r="A132" s="19">
        <v>2031</v>
      </c>
      <c r="B132" s="27">
        <v>10.747215968789376</v>
      </c>
      <c r="C132" s="27">
        <v>0.21494431937578756</v>
      </c>
      <c r="D132" s="27">
        <v>0</v>
      </c>
      <c r="E132" s="27">
        <v>10.962160288165164</v>
      </c>
      <c r="G132" s="19">
        <v>2031</v>
      </c>
      <c r="H132" s="27">
        <v>11.665195477350153</v>
      </c>
      <c r="I132" s="27">
        <v>2.9510362550099671</v>
      </c>
      <c r="J132" s="27">
        <v>23.149157530990237</v>
      </c>
      <c r="K132" s="27">
        <v>-0.42859517179407464</v>
      </c>
      <c r="L132" s="27">
        <v>1.0365905845410438E-2</v>
      </c>
      <c r="M132" s="27">
        <v>0.28083843770533301</v>
      </c>
      <c r="N132" s="27">
        <v>0</v>
      </c>
      <c r="O132" s="27">
        <v>37.627998435107031</v>
      </c>
      <c r="Q132" s="19">
        <v>2031</v>
      </c>
      <c r="R132" s="27">
        <v>1.173566795790066</v>
      </c>
      <c r="S132" s="27">
        <v>-2.7108399999997346</v>
      </c>
      <c r="T132" s="27">
        <v>5.0935741824172851</v>
      </c>
      <c r="U132" s="27">
        <v>-3.6684051663505883</v>
      </c>
      <c r="V132" s="27">
        <v>0</v>
      </c>
      <c r="W132" s="27">
        <v>23.174345303819912</v>
      </c>
      <c r="X132" s="27">
        <v>0</v>
      </c>
      <c r="Y132" s="27">
        <v>23.06224111567694</v>
      </c>
      <c r="AA132" s="19">
        <v>2031</v>
      </c>
      <c r="AB132" s="27">
        <v>12.450019877442971</v>
      </c>
      <c r="AC132" s="27">
        <v>2.8272175174602125</v>
      </c>
      <c r="AD132" s="27">
        <v>26.700570824069747</v>
      </c>
      <c r="AE132" s="27">
        <v>-1.8095413250638908</v>
      </c>
      <c r="AF132" s="27">
        <v>0</v>
      </c>
      <c r="AG132" s="27">
        <v>0</v>
      </c>
      <c r="AH132" s="27">
        <v>0</v>
      </c>
      <c r="AI132" s="27">
        <v>40.168266893909042</v>
      </c>
    </row>
    <row r="133" spans="1:35" ht="16.5" thickTop="1" thickBot="1" x14ac:dyDescent="0.3">
      <c r="A133" s="19">
        <v>2032</v>
      </c>
      <c r="B133" s="27">
        <v>10.747215968789376</v>
      </c>
      <c r="C133" s="27">
        <v>0.21494431937578756</v>
      </c>
      <c r="D133" s="27">
        <v>0</v>
      </c>
      <c r="E133" s="27">
        <v>10.962160288165164</v>
      </c>
      <c r="G133" s="19">
        <v>2032</v>
      </c>
      <c r="H133" s="27">
        <v>8.7156591978798588</v>
      </c>
      <c r="I133" s="27">
        <v>2.1041826225900877</v>
      </c>
      <c r="J133" s="27">
        <v>49.494187562708916</v>
      </c>
      <c r="K133" s="27">
        <v>9.0554655827051023E-2</v>
      </c>
      <c r="L133" s="27">
        <v>0</v>
      </c>
      <c r="M133" s="27">
        <v>-5.2099914896665753E-2</v>
      </c>
      <c r="N133" s="27">
        <v>0</v>
      </c>
      <c r="O133" s="27">
        <v>60.352484124109246</v>
      </c>
      <c r="Q133" s="19">
        <v>2032</v>
      </c>
      <c r="R133" s="27">
        <v>0.27831605934989057</v>
      </c>
      <c r="S133" s="27">
        <v>-2.4697200000000521</v>
      </c>
      <c r="T133" s="27">
        <v>-21.198444710439325</v>
      </c>
      <c r="U133" s="27">
        <v>-4.1325465227644376</v>
      </c>
      <c r="V133" s="27">
        <v>0.35395735125637523</v>
      </c>
      <c r="W133" s="27">
        <v>12.229835260889047</v>
      </c>
      <c r="X133" s="27">
        <v>0</v>
      </c>
      <c r="Y133" s="27">
        <v>-14.9386025617085</v>
      </c>
      <c r="AA133" s="19">
        <v>2032</v>
      </c>
      <c r="AB133" s="27">
        <v>12.45001987743899</v>
      </c>
      <c r="AC133" s="27">
        <v>2.8349633188799999</v>
      </c>
      <c r="AD133" s="27">
        <v>24.195012307167154</v>
      </c>
      <c r="AE133" s="27">
        <v>-1.5995546136823726</v>
      </c>
      <c r="AF133" s="27">
        <v>0</v>
      </c>
      <c r="AG133" s="27">
        <v>0</v>
      </c>
      <c r="AH133" s="27">
        <v>0</v>
      </c>
      <c r="AI133" s="27">
        <v>37.880440889803772</v>
      </c>
    </row>
    <row r="134" spans="1:35" ht="16.5" thickTop="1" thickBot="1" x14ac:dyDescent="0.3">
      <c r="A134" s="19">
        <v>2033</v>
      </c>
      <c r="B134" s="27">
        <v>10.747215968789376</v>
      </c>
      <c r="C134" s="27">
        <v>0.21494431937578756</v>
      </c>
      <c r="D134" s="27">
        <v>0</v>
      </c>
      <c r="E134" s="27">
        <v>10.962160288165164</v>
      </c>
      <c r="G134" s="19">
        <v>2033</v>
      </c>
      <c r="H134" s="27">
        <v>7.1445502861702153</v>
      </c>
      <c r="I134" s="27">
        <v>1.7364190779403543</v>
      </c>
      <c r="J134" s="27">
        <v>49.200878856738719</v>
      </c>
      <c r="K134" s="27">
        <v>0.31079044790609922</v>
      </c>
      <c r="L134" s="27">
        <v>0</v>
      </c>
      <c r="M134" s="27">
        <v>0</v>
      </c>
      <c r="N134" s="27">
        <v>0</v>
      </c>
      <c r="O134" s="27">
        <v>58.392638668755389</v>
      </c>
      <c r="Q134" s="19">
        <v>2033</v>
      </c>
      <c r="R134" s="27">
        <v>-6.5978225713506617</v>
      </c>
      <c r="S134" s="27">
        <v>-2.7442700000001423</v>
      </c>
      <c r="T134" s="27">
        <v>23.560903099122971</v>
      </c>
      <c r="U134" s="27">
        <v>-0.77614242459943328</v>
      </c>
      <c r="V134" s="27">
        <v>0</v>
      </c>
      <c r="W134" s="27">
        <v>-4.0859778667807385</v>
      </c>
      <c r="X134" s="27">
        <v>0</v>
      </c>
      <c r="Y134" s="27">
        <v>9.3566902363919944</v>
      </c>
      <c r="AA134" s="19">
        <v>2033</v>
      </c>
      <c r="AB134" s="27">
        <v>24.762563133759045</v>
      </c>
      <c r="AC134" s="27">
        <v>3.6193375507100427</v>
      </c>
      <c r="AD134" s="27">
        <v>17.319792281610678</v>
      </c>
      <c r="AE134" s="27">
        <v>-1.4060302236530529</v>
      </c>
      <c r="AF134" s="27">
        <v>0</v>
      </c>
      <c r="AG134" s="27">
        <v>0</v>
      </c>
      <c r="AH134" s="27">
        <v>0</v>
      </c>
      <c r="AI134" s="27">
        <v>44.295662742426707</v>
      </c>
    </row>
    <row r="135" spans="1:35" ht="16.5" thickTop="1" thickBot="1" x14ac:dyDescent="0.3">
      <c r="A135" s="19">
        <v>2034</v>
      </c>
      <c r="B135" s="27">
        <v>10.747215968789376</v>
      </c>
      <c r="C135" s="27">
        <v>0.21494431937578756</v>
      </c>
      <c r="D135" s="27">
        <v>0</v>
      </c>
      <c r="E135" s="27">
        <v>10.962160288165164</v>
      </c>
      <c r="G135" s="19">
        <v>2034</v>
      </c>
      <c r="H135" s="27">
        <v>6.1223542681400431</v>
      </c>
      <c r="I135" s="27">
        <v>1.6712966825298281</v>
      </c>
      <c r="J135" s="27">
        <v>18.544539218492417</v>
      </c>
      <c r="K135" s="27">
        <v>1.8451219865894881E-2</v>
      </c>
      <c r="L135" s="27">
        <v>0</v>
      </c>
      <c r="M135" s="27">
        <v>0</v>
      </c>
      <c r="N135" s="27">
        <v>0</v>
      </c>
      <c r="O135" s="27">
        <v>26.356641389028184</v>
      </c>
      <c r="Q135" s="19">
        <v>2034</v>
      </c>
      <c r="R135" s="27">
        <v>0.38284024567019515</v>
      </c>
      <c r="S135" s="27">
        <v>-1.1996799999997165</v>
      </c>
      <c r="T135" s="27">
        <v>30.677123673247927</v>
      </c>
      <c r="U135" s="27">
        <v>-5.6333683499076637</v>
      </c>
      <c r="V135" s="27">
        <v>0</v>
      </c>
      <c r="W135" s="27">
        <v>8.4041700823654342</v>
      </c>
      <c r="X135" s="27">
        <v>0</v>
      </c>
      <c r="Y135" s="27">
        <v>32.631085651376175</v>
      </c>
      <c r="AA135" s="19">
        <v>2034</v>
      </c>
      <c r="AB135" s="27">
        <v>14.438961265517037</v>
      </c>
      <c r="AC135" s="27">
        <v>0.9572053557799336</v>
      </c>
      <c r="AD135" s="27">
        <v>33.127957807950317</v>
      </c>
      <c r="AE135" s="27">
        <v>-0.98253503330593839</v>
      </c>
      <c r="AF135" s="27">
        <v>0</v>
      </c>
      <c r="AG135" s="27">
        <v>0</v>
      </c>
      <c r="AH135" s="27">
        <v>0</v>
      </c>
      <c r="AI135" s="27">
        <v>47.541589395941351</v>
      </c>
    </row>
    <row r="136" spans="1:35" ht="16.5" thickTop="1" thickBot="1" x14ac:dyDescent="0.3">
      <c r="A136" s="19" t="s">
        <v>44</v>
      </c>
      <c r="B136" s="27">
        <v>111.58799395967938</v>
      </c>
      <c r="C136" s="27">
        <v>2.2317598791935875</v>
      </c>
      <c r="D136" s="27">
        <v>0</v>
      </c>
      <c r="E136" s="27">
        <v>113.81975383887297</v>
      </c>
      <c r="G136" s="19" t="s">
        <v>45</v>
      </c>
      <c r="H136" s="27">
        <v>62.26074009581788</v>
      </c>
      <c r="I136" s="27">
        <v>16.996103756276796</v>
      </c>
      <c r="J136" s="27">
        <v>206.75042276323188</v>
      </c>
      <c r="K136" s="27">
        <v>0.20979083176357488</v>
      </c>
      <c r="L136" s="27">
        <v>0</v>
      </c>
      <c r="M136" s="27">
        <v>0</v>
      </c>
      <c r="N136" s="27">
        <v>0</v>
      </c>
      <c r="O136" s="27">
        <v>286.21705744709016</v>
      </c>
      <c r="Q136" s="19" t="s">
        <v>45</v>
      </c>
      <c r="R136" s="27">
        <v>3.8932600091324643</v>
      </c>
      <c r="S136" s="27">
        <v>-12.200039626394355</v>
      </c>
      <c r="T136" s="27">
        <v>342.01487639440921</v>
      </c>
      <c r="U136" s="27">
        <v>-64.0515391582435</v>
      </c>
      <c r="V136" s="27">
        <v>0</v>
      </c>
      <c r="W136" s="27">
        <v>92.853440204933804</v>
      </c>
      <c r="X136" s="27">
        <v>0</v>
      </c>
      <c r="Y136" s="27">
        <v>362.50999782383764</v>
      </c>
      <c r="AA136" s="19" t="s">
        <v>45</v>
      </c>
      <c r="AB136" s="27">
        <v>146.83573919988885</v>
      </c>
      <c r="AC136" s="27">
        <v>9.7342151833112638</v>
      </c>
      <c r="AD136" s="27">
        <v>369.33887660289059</v>
      </c>
      <c r="AE136" s="27">
        <v>-11.171447924432798</v>
      </c>
      <c r="AF136" s="27">
        <v>0</v>
      </c>
      <c r="AG136" s="27">
        <v>0</v>
      </c>
      <c r="AH136" s="27">
        <v>0</v>
      </c>
      <c r="AI136" s="27">
        <v>514.73738306165797</v>
      </c>
    </row>
    <row r="137" spans="1:35" ht="15.75" thickTop="1" x14ac:dyDescent="0.25"/>
  </sheetData>
  <pageMargins left="0.7" right="0.7" top="0.75" bottom="0.75" header="0.3" footer="0.3"/>
  <pageSetup paperSize="9" orientation="portrait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AI137"/>
  <sheetViews>
    <sheetView zoomScale="85" zoomScaleNormal="85" workbookViewId="0"/>
  </sheetViews>
  <sheetFormatPr defaultRowHeight="15" x14ac:dyDescent="0.25"/>
  <cols>
    <col min="1" max="1" width="23.5703125" customWidth="1"/>
    <col min="2" max="2" width="10.28515625" customWidth="1"/>
    <col min="3" max="3" width="12.5703125" customWidth="1"/>
    <col min="4" max="4" width="10.28515625" customWidth="1"/>
    <col min="5" max="5" width="10" bestFit="1" customWidth="1"/>
    <col min="6" max="11" width="10.28515625" customWidth="1"/>
    <col min="12" max="12" width="9.7109375" bestFit="1" customWidth="1"/>
    <col min="13" max="13" width="9.7109375" customWidth="1"/>
    <col min="17" max="17" width="11.5703125" customWidth="1"/>
    <col min="27" max="27" width="10.7109375" customWidth="1"/>
  </cols>
  <sheetData>
    <row r="1" spans="1:35" ht="46.5" thickTop="1" thickBot="1" x14ac:dyDescent="0.3">
      <c r="A1" s="13" t="s">
        <v>21</v>
      </c>
      <c r="D1" s="18" t="s">
        <v>50</v>
      </c>
      <c r="E1" s="18" t="s">
        <v>59</v>
      </c>
      <c r="F1" s="18" t="s">
        <v>49</v>
      </c>
      <c r="G1" s="18" t="s">
        <v>49</v>
      </c>
      <c r="H1" s="18" t="s">
        <v>49</v>
      </c>
      <c r="I1" s="18" t="s">
        <v>49</v>
      </c>
      <c r="J1" s="18" t="s">
        <v>49</v>
      </c>
      <c r="K1" s="18" t="s">
        <v>49</v>
      </c>
      <c r="L1" s="18" t="s">
        <v>49</v>
      </c>
      <c r="N1" s="18" t="s">
        <v>48</v>
      </c>
      <c r="O1" s="18" t="s">
        <v>48</v>
      </c>
      <c r="P1" s="18" t="s">
        <v>48</v>
      </c>
      <c r="Q1" s="18" t="s">
        <v>48</v>
      </c>
      <c r="R1" s="18" t="s">
        <v>48</v>
      </c>
      <c r="S1" s="18" t="s">
        <v>48</v>
      </c>
      <c r="T1" s="18" t="s">
        <v>48</v>
      </c>
    </row>
    <row r="2" spans="1:35" ht="46.5" thickTop="1" thickBot="1" x14ac:dyDescent="0.3">
      <c r="A2" s="18" t="s">
        <v>23</v>
      </c>
      <c r="B2" s="18" t="s">
        <v>0</v>
      </c>
      <c r="C2" s="18" t="s">
        <v>4</v>
      </c>
      <c r="D2" s="18" t="s">
        <v>51</v>
      </c>
      <c r="E2" s="18" t="s">
        <v>60</v>
      </c>
      <c r="F2" s="18" t="s">
        <v>10</v>
      </c>
      <c r="G2" s="18" t="s">
        <v>11</v>
      </c>
      <c r="H2" s="18" t="s">
        <v>12</v>
      </c>
      <c r="I2" s="18" t="s">
        <v>7</v>
      </c>
      <c r="J2" s="18" t="s">
        <v>8</v>
      </c>
      <c r="K2" s="18" t="s">
        <v>9</v>
      </c>
      <c r="L2" s="18" t="s">
        <v>47</v>
      </c>
      <c r="M2" s="16"/>
      <c r="N2" s="18" t="s">
        <v>10</v>
      </c>
      <c r="O2" s="18" t="s">
        <v>11</v>
      </c>
      <c r="P2" s="18" t="s">
        <v>12</v>
      </c>
      <c r="Q2" s="18" t="s">
        <v>7</v>
      </c>
      <c r="R2" s="18" t="s">
        <v>8</v>
      </c>
      <c r="S2" s="18" t="s">
        <v>9</v>
      </c>
      <c r="T2" s="18" t="s">
        <v>47</v>
      </c>
    </row>
    <row r="3" spans="1:35" ht="31.5" customHeight="1" thickTop="1" thickBot="1" x14ac:dyDescent="0.3">
      <c r="A3" s="19" t="s">
        <v>20</v>
      </c>
      <c r="B3" s="20">
        <f>DiscountRate</f>
        <v>5.8999999999999997E-2</v>
      </c>
      <c r="C3" s="21">
        <v>1</v>
      </c>
      <c r="D3" s="32">
        <f>SUM(Inputs!F19:F21)</f>
        <v>80.58</v>
      </c>
      <c r="E3" s="32">
        <f>E15</f>
        <v>67.867309984423045</v>
      </c>
      <c r="F3" s="22">
        <f>O15-E15</f>
        <v>266.66428284248241</v>
      </c>
      <c r="G3" s="22">
        <f>Y15-E15</f>
        <v>226.33718319692497</v>
      </c>
      <c r="H3" s="22">
        <f>AI15-E15</f>
        <v>385.925159219862</v>
      </c>
      <c r="I3" s="23">
        <f>$F3*Inputs!$C$10+$G3*Inputs!$C$11+$H3*Inputs!$C$12</f>
        <v>286.39772702543797</v>
      </c>
      <c r="J3" s="22">
        <f>$F3*Inputs!$D$10+$G3*Inputs!$D$11+$H3*Inputs!$D$12</f>
        <v>292.97554175308977</v>
      </c>
      <c r="K3" s="22">
        <f>$F3*Inputs!$E$10+$G3*Inputs!$E$11+$H3*Inputs!$E$12</f>
        <v>316.21294611978283</v>
      </c>
      <c r="L3" s="22">
        <f>$F3*Inputs!$F$10+$G3*Inputs!$F$11+$H3*Inputs!$F$12</f>
        <v>276.31595211404857</v>
      </c>
      <c r="M3" s="24"/>
      <c r="N3" s="22">
        <f>O15</f>
        <v>334.53159282690547</v>
      </c>
      <c r="O3" s="22">
        <f>Y15</f>
        <v>294.20449318134803</v>
      </c>
      <c r="P3" s="22">
        <f>AI15</f>
        <v>453.79246920428506</v>
      </c>
      <c r="Q3" s="23">
        <f>$N3*Inputs!$C$10+$O3*Inputs!$C$11+$P3*Inputs!$C$12</f>
        <v>354.26503700986098</v>
      </c>
      <c r="R3" s="22">
        <f>$N3*Inputs!$D$10+$O3*Inputs!$D$11+$P3*Inputs!$D$12</f>
        <v>360.84285173751283</v>
      </c>
      <c r="S3" s="22">
        <f>$N3*Inputs!$E$10+$O3*Inputs!$E$11+$P3*Inputs!$E$12</f>
        <v>384.08025610420589</v>
      </c>
      <c r="T3" s="22">
        <f>$N3*Inputs!$F$10+$O3*Inputs!$F$11+$P3*Inputs!$F$12</f>
        <v>344.18326209847163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5" ht="31.5" customHeight="1" thickTop="1" thickBot="1" x14ac:dyDescent="0.3">
      <c r="A4" s="19" t="s">
        <v>24</v>
      </c>
      <c r="B4" s="20">
        <f>Inputs!D6</f>
        <v>8.5999999999999993E-2</v>
      </c>
      <c r="C4" s="21">
        <f>C3</f>
        <v>1</v>
      </c>
      <c r="D4" s="32">
        <f>D3</f>
        <v>80.58</v>
      </c>
      <c r="E4" s="32">
        <f>E36</f>
        <v>60.860339409172269</v>
      </c>
      <c r="F4" s="22">
        <f>O36-E36</f>
        <v>164.61780687721838</v>
      </c>
      <c r="G4" s="22">
        <f>Y36-E36</f>
        <v>127.29912004576548</v>
      </c>
      <c r="H4" s="22">
        <f>AI36-E36</f>
        <v>231.78686913941888</v>
      </c>
      <c r="I4" s="22">
        <f>$F4*Inputs!$C$10+$G4*Inputs!$C$11+$H4*Inputs!$C$12</f>
        <v>172.08040073490528</v>
      </c>
      <c r="J4" s="22">
        <f>$F4*Inputs!$D$10+$G4*Inputs!$D$11+$H4*Inputs!$D$12</f>
        <v>174.56793202080092</v>
      </c>
      <c r="K4" s="22">
        <f>$F4*Inputs!$E$10+$G4*Inputs!$E$11+$H4*Inputs!$E$12</f>
        <v>188.87266630045542</v>
      </c>
      <c r="L4" s="22">
        <f>$F4*Inputs!$F$10+$G4*Inputs!$F$11+$H4*Inputs!$F$12</f>
        <v>162.75072902704204</v>
      </c>
      <c r="N4" s="22">
        <f>O36</f>
        <v>225.47814628639065</v>
      </c>
      <c r="O4" s="22">
        <f>Y36</f>
        <v>188.15945945493775</v>
      </c>
      <c r="P4" s="22">
        <f>AI36</f>
        <v>292.64720854859115</v>
      </c>
      <c r="Q4" s="22">
        <f>$N4*Inputs!$C$10+$O4*Inputs!$C$11+$P4*Inputs!$C$12</f>
        <v>232.94074014407755</v>
      </c>
      <c r="R4" s="22">
        <f>$N4*Inputs!$D$10+$O4*Inputs!$D$11+$P4*Inputs!$D$12</f>
        <v>235.42827142997317</v>
      </c>
      <c r="S4" s="22">
        <f>$N4*Inputs!$E$10+$O4*Inputs!$E$11+$P4*Inputs!$E$12</f>
        <v>249.73300570962766</v>
      </c>
      <c r="T4" s="22">
        <f>$N4*Inputs!$F$10+$O4*Inputs!$F$11+$P4*Inputs!$F$12</f>
        <v>223.61106843621434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5" ht="31.5" customHeight="1" thickTop="1" thickBot="1" x14ac:dyDescent="0.3">
      <c r="A5" s="19" t="s">
        <v>25</v>
      </c>
      <c r="B5" s="20">
        <f>Inputs!C6</f>
        <v>3.2000000000000001E-2</v>
      </c>
      <c r="C5" s="21">
        <f>C4</f>
        <v>1</v>
      </c>
      <c r="D5" s="32">
        <f t="shared" ref="D5:D8" si="0">D4</f>
        <v>80.58</v>
      </c>
      <c r="E5" s="32">
        <f>E57</f>
        <v>74.507204390036392</v>
      </c>
      <c r="F5" s="22">
        <f>O57-E57</f>
        <v>454.16319975518917</v>
      </c>
      <c r="G5" s="22">
        <f>Y57-E57</f>
        <v>423.81976928706047</v>
      </c>
      <c r="H5" s="22">
        <f>AI57-E57</f>
        <v>679.66616797977281</v>
      </c>
      <c r="I5" s="22">
        <f>$F5*Inputs!$C$10+$G5*Inputs!$C$11+$H5*Inputs!$C$12</f>
        <v>502.9530841943029</v>
      </c>
      <c r="J5" s="22">
        <f>$F5*Inputs!$D$10+$G5*Inputs!$D$11+$H5*Inputs!$D$12</f>
        <v>519.21637900734072</v>
      </c>
      <c r="K5" s="22">
        <f>$F5*Inputs!$E$10+$G5*Inputs!$E$11+$H5*Inputs!$E$12</f>
        <v>559.32882625044886</v>
      </c>
      <c r="L5" s="22">
        <f>$F5*Inputs!$F$10+$G5*Inputs!$F$11+$H5*Inputs!$F$12</f>
        <v>495.36722657727074</v>
      </c>
      <c r="N5" s="22">
        <f>O57</f>
        <v>528.67040414522558</v>
      </c>
      <c r="O5" s="22">
        <f>Y57</f>
        <v>498.32697367709687</v>
      </c>
      <c r="P5" s="22">
        <f>AI57</f>
        <v>754.17337236980916</v>
      </c>
      <c r="Q5" s="22">
        <f>$N5*Inputs!$C$10+$O5*Inputs!$C$11+$P5*Inputs!$C$12</f>
        <v>577.46028858433931</v>
      </c>
      <c r="R5" s="22">
        <f>$N5*Inputs!$D$10+$O5*Inputs!$D$11+$P5*Inputs!$D$12</f>
        <v>593.72358339737718</v>
      </c>
      <c r="S5" s="22">
        <f>$N5*Inputs!$E$10+$O5*Inputs!$E$11+$P5*Inputs!$E$12</f>
        <v>633.83603064048521</v>
      </c>
      <c r="T5" s="22">
        <f>$N5*Inputs!$F$10+$O5*Inputs!$F$11+$P5*Inputs!$F$12</f>
        <v>569.87443096730703</v>
      </c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5" ht="31.5" customHeight="1" thickTop="1" thickBot="1" x14ac:dyDescent="0.3">
      <c r="A6" s="19" t="s">
        <v>26</v>
      </c>
      <c r="B6" s="20">
        <f>B3</f>
        <v>5.8999999999999997E-2</v>
      </c>
      <c r="C6" s="21">
        <f>Inputs!D5</f>
        <v>1.3</v>
      </c>
      <c r="D6" s="32">
        <f t="shared" si="0"/>
        <v>80.58</v>
      </c>
      <c r="E6" s="32">
        <f>E78</f>
        <v>86.755801132431628</v>
      </c>
      <c r="F6" s="22">
        <f>O78-E78</f>
        <v>247.77579169447384</v>
      </c>
      <c r="G6" s="22">
        <f>Y78-E78</f>
        <v>207.4486920489164</v>
      </c>
      <c r="H6" s="22">
        <f>AI78-E78</f>
        <v>367.03666807185346</v>
      </c>
      <c r="I6" s="22">
        <f>$F6*Inputs!$C$10+$G6*Inputs!$C$11+$H6*Inputs!$C$12</f>
        <v>267.50923587742938</v>
      </c>
      <c r="J6" s="22">
        <f>$F6*Inputs!$D$10+$G6*Inputs!$D$11+$H6*Inputs!$D$12</f>
        <v>274.08705060508123</v>
      </c>
      <c r="K6" s="22">
        <f>$F6*Inputs!$E$10+$G6*Inputs!$E$11+$H6*Inputs!$E$12</f>
        <v>297.32445497177429</v>
      </c>
      <c r="L6" s="22">
        <f>$F6*Inputs!$F$10+$G6*Inputs!$F$11+$H6*Inputs!$F$12</f>
        <v>257.42746096604003</v>
      </c>
      <c r="N6" s="22">
        <f>O78</f>
        <v>334.53159282690547</v>
      </c>
      <c r="O6" s="22">
        <f>Y78</f>
        <v>294.20449318134803</v>
      </c>
      <c r="P6" s="22">
        <f>AI78</f>
        <v>453.79246920428506</v>
      </c>
      <c r="Q6" s="22">
        <f>$N6*Inputs!$C$10+$O6*Inputs!$C$11+$P6*Inputs!$C$12</f>
        <v>354.26503700986098</v>
      </c>
      <c r="R6" s="22">
        <f>$N6*Inputs!$D$10+$O6*Inputs!$D$11+$P6*Inputs!$D$12</f>
        <v>360.84285173751283</v>
      </c>
      <c r="S6" s="22">
        <f>$N6*Inputs!$E$10+$O6*Inputs!$E$11+$P6*Inputs!$E$12</f>
        <v>384.08025610420589</v>
      </c>
      <c r="T6" s="22">
        <f>$N6*Inputs!$F$10+$O6*Inputs!$F$11+$P6*Inputs!$F$12</f>
        <v>344.18326209847163</v>
      </c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5" ht="31.5" customHeight="1" thickTop="1" thickBot="1" x14ac:dyDescent="0.3">
      <c r="A7" s="19" t="s">
        <v>27</v>
      </c>
      <c r="B7" s="20">
        <f>B3</f>
        <v>5.8999999999999997E-2</v>
      </c>
      <c r="C7" s="21">
        <f>Inputs!C5</f>
        <v>0.7</v>
      </c>
      <c r="D7" s="32">
        <f t="shared" si="0"/>
        <v>80.58</v>
      </c>
      <c r="E7" s="32">
        <f>E99</f>
        <v>47.747107383339213</v>
      </c>
      <c r="F7" s="22">
        <f>O99-E99</f>
        <v>286.78448544356627</v>
      </c>
      <c r="G7" s="22">
        <f>Y99-E99</f>
        <v>246.45738579800883</v>
      </c>
      <c r="H7" s="22">
        <f>AI99-E99</f>
        <v>406.04536182094586</v>
      </c>
      <c r="I7" s="22">
        <f>$F7*Inputs!$C$10+$G7*Inputs!$C$11+$H7*Inputs!$C$12</f>
        <v>306.51792962652178</v>
      </c>
      <c r="J7" s="22">
        <f>$F7*Inputs!$D$10+$G7*Inputs!$D$11+$H7*Inputs!$D$12</f>
        <v>313.09574435417363</v>
      </c>
      <c r="K7" s="22">
        <f>$F7*Inputs!$E$10+$G7*Inputs!$E$11+$H7*Inputs!$E$12</f>
        <v>336.33314872086669</v>
      </c>
      <c r="L7" s="22">
        <f>$F7*Inputs!$F$10+$G7*Inputs!$F$11+$H7*Inputs!$F$12</f>
        <v>296.43615471513243</v>
      </c>
      <c r="N7" s="22">
        <f>O99</f>
        <v>334.53159282690547</v>
      </c>
      <c r="O7" s="22">
        <f>Y99</f>
        <v>294.20449318134803</v>
      </c>
      <c r="P7" s="22">
        <f>AI99</f>
        <v>453.79246920428506</v>
      </c>
      <c r="Q7" s="22">
        <f>$N7*Inputs!$C$10+$O7*Inputs!$C$11+$P7*Inputs!$C$12</f>
        <v>354.26503700986098</v>
      </c>
      <c r="R7" s="22">
        <f>$N7*Inputs!$D$10+$O7*Inputs!$D$11+$P7*Inputs!$D$12</f>
        <v>360.84285173751283</v>
      </c>
      <c r="S7" s="22">
        <f>$N7*Inputs!$E$10+$O7*Inputs!$E$11+$P7*Inputs!$E$12</f>
        <v>384.08025610420589</v>
      </c>
      <c r="T7" s="22">
        <f>$N7*Inputs!$F$10+$O7*Inputs!$F$11+$P7*Inputs!$F$12</f>
        <v>344.18326209847163</v>
      </c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5" ht="31.5" customHeight="1" thickTop="1" thickBot="1" x14ac:dyDescent="0.3">
      <c r="A8" s="19" t="s">
        <v>28</v>
      </c>
      <c r="B8" s="20">
        <f>B4</f>
        <v>8.5999999999999993E-2</v>
      </c>
      <c r="C8" s="21">
        <f>C6</f>
        <v>1.3</v>
      </c>
      <c r="D8" s="32">
        <f t="shared" si="0"/>
        <v>80.58</v>
      </c>
      <c r="E8" s="32">
        <f>E120</f>
        <v>78.496171344277073</v>
      </c>
      <c r="F8" s="22">
        <f>O120-E120</f>
        <v>146.9819749421136</v>
      </c>
      <c r="G8" s="22">
        <f>Y120-E120</f>
        <v>109.66328811066067</v>
      </c>
      <c r="H8" s="22">
        <f>AI120-E120</f>
        <v>214.15103720431409</v>
      </c>
      <c r="I8" s="22">
        <f>$F8*Inputs!$C$10+$G8*Inputs!$C$11+$H8*Inputs!$C$12</f>
        <v>154.44456879980049</v>
      </c>
      <c r="J8" s="22">
        <f>$F8*Inputs!$D$10+$G8*Inputs!$D$11+$H8*Inputs!$D$12</f>
        <v>156.93210008569611</v>
      </c>
      <c r="K8" s="22">
        <f>$F8*Inputs!$E$10+$G8*Inputs!$E$11+$H8*Inputs!$E$12</f>
        <v>171.2368343653506</v>
      </c>
      <c r="L8" s="22">
        <f>$F8*Inputs!$F$10+$G8*Inputs!$F$11+$H8*Inputs!$F$12</f>
        <v>145.11489709193725</v>
      </c>
      <c r="N8" s="22">
        <f>O120</f>
        <v>225.47814628639065</v>
      </c>
      <c r="O8" s="22">
        <f>Y120</f>
        <v>188.15945945493775</v>
      </c>
      <c r="P8" s="22">
        <f>AI120</f>
        <v>292.64720854859115</v>
      </c>
      <c r="Q8" s="22">
        <f>$N8*Inputs!$C$10+$O8*Inputs!$C$11+$P8*Inputs!$C$12</f>
        <v>232.94074014407755</v>
      </c>
      <c r="R8" s="22">
        <f>$N8*Inputs!$D$10+$O8*Inputs!$D$11+$P8*Inputs!$D$12</f>
        <v>235.42827142997317</v>
      </c>
      <c r="S8" s="22">
        <f>$N8*Inputs!$E$10+$O8*Inputs!$E$11+$P8*Inputs!$E$12</f>
        <v>249.73300570962766</v>
      </c>
      <c r="T8" s="22">
        <f>$N8*Inputs!$F$10+$O8*Inputs!$F$11+$P8*Inputs!$F$12</f>
        <v>223.61106843621434</v>
      </c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5" ht="15.75" thickTop="1" x14ac:dyDescent="0.25"/>
    <row r="11" spans="1:35" ht="15.75" thickBot="1" x14ac:dyDescent="0.3"/>
    <row r="12" spans="1:35" ht="16.5" thickTop="1" thickBot="1" x14ac:dyDescent="0.3">
      <c r="A12" s="1" t="s">
        <v>20</v>
      </c>
    </row>
    <row r="13" spans="1:35" ht="31.5" thickTop="1" thickBot="1" x14ac:dyDescent="0.3">
      <c r="G13" s="1" t="s">
        <v>29</v>
      </c>
      <c r="H13" s="1" t="s">
        <v>10</v>
      </c>
      <c r="J13" s="12"/>
      <c r="K13" s="12"/>
      <c r="Q13" s="1" t="s">
        <v>29</v>
      </c>
      <c r="R13" s="1" t="s">
        <v>30</v>
      </c>
      <c r="T13" s="12"/>
      <c r="U13" s="12"/>
      <c r="AA13" s="1" t="s">
        <v>29</v>
      </c>
      <c r="AB13" s="1" t="s">
        <v>31</v>
      </c>
      <c r="AD13" s="12"/>
      <c r="AE13" s="12"/>
    </row>
    <row r="14" spans="1:35" ht="51" customHeight="1" thickTop="1" thickBot="1" x14ac:dyDescent="0.3">
      <c r="A14" s="1" t="s">
        <v>32</v>
      </c>
      <c r="B14" s="25" t="s">
        <v>33</v>
      </c>
      <c r="C14" s="25" t="s">
        <v>15</v>
      </c>
      <c r="D14" s="25" t="s">
        <v>34</v>
      </c>
      <c r="E14" s="25" t="s">
        <v>35</v>
      </c>
      <c r="G14" s="1" t="s">
        <v>29</v>
      </c>
      <c r="H14" s="1" t="s">
        <v>36</v>
      </c>
      <c r="I14" s="1" t="s">
        <v>37</v>
      </c>
      <c r="J14" s="1" t="s">
        <v>38</v>
      </c>
      <c r="K14" s="1" t="s">
        <v>39</v>
      </c>
      <c r="L14" s="1" t="s">
        <v>40</v>
      </c>
      <c r="M14" s="1" t="s">
        <v>41</v>
      </c>
      <c r="N14" s="1" t="s">
        <v>42</v>
      </c>
      <c r="O14" s="1" t="s">
        <v>35</v>
      </c>
      <c r="Q14" s="1" t="s">
        <v>29</v>
      </c>
      <c r="R14" s="1" t="s">
        <v>36</v>
      </c>
      <c r="S14" s="1" t="s">
        <v>37</v>
      </c>
      <c r="T14" s="1" t="s">
        <v>38</v>
      </c>
      <c r="U14" s="1" t="s">
        <v>39</v>
      </c>
      <c r="V14" s="1" t="s">
        <v>40</v>
      </c>
      <c r="W14" s="1" t="s">
        <v>41</v>
      </c>
      <c r="X14" s="1" t="s">
        <v>42</v>
      </c>
      <c r="Y14" s="1" t="s">
        <v>35</v>
      </c>
      <c r="AA14" s="1" t="s">
        <v>29</v>
      </c>
      <c r="AB14" s="1" t="s">
        <v>36</v>
      </c>
      <c r="AC14" s="1" t="s">
        <v>37</v>
      </c>
      <c r="AD14" s="1" t="s">
        <v>38</v>
      </c>
      <c r="AE14" s="1" t="s">
        <v>39</v>
      </c>
      <c r="AF14" s="1" t="s">
        <v>40</v>
      </c>
      <c r="AG14" s="1" t="s">
        <v>41</v>
      </c>
      <c r="AH14" s="1" t="s">
        <v>42</v>
      </c>
      <c r="AI14" s="1" t="s">
        <v>35</v>
      </c>
    </row>
    <row r="15" spans="1:35" ht="16.5" thickTop="1" thickBot="1" x14ac:dyDescent="0.3">
      <c r="A15" s="19" t="s">
        <v>43</v>
      </c>
      <c r="B15" s="26">
        <f>NPV($B$3,B16:B31)</f>
        <v>64.068332768779626</v>
      </c>
      <c r="C15" s="26">
        <f t="shared" ref="C15:E15" si="1">NPV($B$3,C16:C31)</f>
        <v>1.5620125395786679</v>
      </c>
      <c r="D15" s="26">
        <f t="shared" si="1"/>
        <v>2.2369646760647517</v>
      </c>
      <c r="E15" s="26">
        <f t="shared" si="1"/>
        <v>67.867309984423045</v>
      </c>
      <c r="G15" s="19" t="s">
        <v>43</v>
      </c>
      <c r="H15" s="26">
        <f>NPV($B$3,H16:H31)</f>
        <v>70.376731347357165</v>
      </c>
      <c r="I15" s="26">
        <f t="shared" ref="I15:O15" si="2">NPV($B$3,I16:I31)</f>
        <v>17.528278526551816</v>
      </c>
      <c r="J15" s="26">
        <f t="shared" si="2"/>
        <v>234.95786769084495</v>
      </c>
      <c r="K15" s="26">
        <f t="shared" si="2"/>
        <v>-1.3692179898632293</v>
      </c>
      <c r="L15" s="26">
        <f t="shared" si="2"/>
        <v>10.63849206730456</v>
      </c>
      <c r="M15" s="26">
        <f t="shared" si="2"/>
        <v>2.3994411847101733</v>
      </c>
      <c r="N15" s="26">
        <f t="shared" si="2"/>
        <v>0</v>
      </c>
      <c r="O15" s="26">
        <f t="shared" si="2"/>
        <v>334.53159282690547</v>
      </c>
      <c r="Q15" s="19" t="s">
        <v>43</v>
      </c>
      <c r="R15" s="26">
        <f>NPV($B$3,R16:R31)</f>
        <v>-0.61243422168176742</v>
      </c>
      <c r="S15" s="26">
        <f t="shared" ref="S15:Y15" si="3">NPV($B$3,S16:S31)</f>
        <v>-12.579846620898381</v>
      </c>
      <c r="T15" s="26">
        <f t="shared" si="3"/>
        <v>263.28139907652735</v>
      </c>
      <c r="U15" s="26">
        <f t="shared" si="3"/>
        <v>-31.558242038232006</v>
      </c>
      <c r="V15" s="26">
        <f t="shared" si="3"/>
        <v>8.8400435373369373</v>
      </c>
      <c r="W15" s="26">
        <f t="shared" si="3"/>
        <v>66.83357344829588</v>
      </c>
      <c r="X15" s="26">
        <f t="shared" si="3"/>
        <v>0</v>
      </c>
      <c r="Y15" s="26">
        <f t="shared" si="3"/>
        <v>294.20449318134803</v>
      </c>
      <c r="AA15" s="19" t="s">
        <v>43</v>
      </c>
      <c r="AB15" s="26">
        <f>NPV($B$3,AB16:AB31)</f>
        <v>131.71565061938412</v>
      </c>
      <c r="AC15" s="26">
        <f t="shared" ref="AC15:AI15" si="4">NPV($B$3,AC16:AC31)</f>
        <v>15.23572866165331</v>
      </c>
      <c r="AD15" s="26">
        <f t="shared" si="4"/>
        <v>317.18866796965756</v>
      </c>
      <c r="AE15" s="26">
        <f t="shared" si="4"/>
        <v>-10.542246814768648</v>
      </c>
      <c r="AF15" s="26">
        <f t="shared" si="4"/>
        <v>0</v>
      </c>
      <c r="AG15" s="26">
        <f t="shared" si="4"/>
        <v>0.19466876835876984</v>
      </c>
      <c r="AH15" s="26">
        <f t="shared" si="4"/>
        <v>0</v>
      </c>
      <c r="AI15" s="26">
        <f t="shared" si="4"/>
        <v>453.79246920428506</v>
      </c>
    </row>
    <row r="16" spans="1:35" ht="16.5" thickTop="1" thickBot="1" x14ac:dyDescent="0.3">
      <c r="A16" s="19">
        <v>2020</v>
      </c>
      <c r="B16" s="27">
        <v>0</v>
      </c>
      <c r="C16" s="27">
        <v>0</v>
      </c>
      <c r="D16" s="27">
        <v>0</v>
      </c>
      <c r="E16" s="27">
        <v>0</v>
      </c>
      <c r="G16" s="19">
        <v>2020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Q16" s="19">
        <v>2020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AA16" s="19">
        <v>2020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</row>
    <row r="17" spans="1:35" ht="16.5" thickTop="1" thickBot="1" x14ac:dyDescent="0.3">
      <c r="A17" s="19">
        <v>2021</v>
      </c>
      <c r="B17" s="27">
        <v>0</v>
      </c>
      <c r="C17" s="27">
        <v>0</v>
      </c>
      <c r="D17" s="27">
        <v>0</v>
      </c>
      <c r="E17" s="27">
        <v>0</v>
      </c>
      <c r="G17" s="19">
        <v>2021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Q17" s="19">
        <v>2021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AA17" s="19">
        <v>2021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</row>
    <row r="18" spans="1:35" ht="16.5" thickTop="1" thickBot="1" x14ac:dyDescent="0.3">
      <c r="A18" s="19">
        <v>2022</v>
      </c>
      <c r="B18" s="27">
        <v>0</v>
      </c>
      <c r="C18" s="27">
        <v>0</v>
      </c>
      <c r="D18" s="27">
        <v>2.656727471408562</v>
      </c>
      <c r="E18" s="27">
        <v>2.656727471408562</v>
      </c>
      <c r="G18" s="19">
        <v>2022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9"/>
      <c r="Q18" s="19">
        <v>2022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AA18" s="19">
        <v>2022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</row>
    <row r="19" spans="1:35" ht="16.5" thickTop="1" thickBot="1" x14ac:dyDescent="0.3">
      <c r="A19" s="19">
        <v>2023</v>
      </c>
      <c r="B19" s="27">
        <v>5.1173951693217417</v>
      </c>
      <c r="C19" s="27">
        <v>0.12422153687115126</v>
      </c>
      <c r="D19" s="27">
        <v>0</v>
      </c>
      <c r="E19" s="27">
        <v>5.2416167061928931</v>
      </c>
      <c r="G19" s="19">
        <v>2023</v>
      </c>
      <c r="H19" s="27">
        <v>0</v>
      </c>
      <c r="I19" s="27">
        <v>0</v>
      </c>
      <c r="J19" s="27">
        <v>8.7387014306014628</v>
      </c>
      <c r="K19" s="27">
        <v>-0.75392508934392777</v>
      </c>
      <c r="L19" s="27">
        <v>1.5692596558066998</v>
      </c>
      <c r="M19" s="27">
        <v>1.1664970115746978</v>
      </c>
      <c r="N19" s="27">
        <v>0</v>
      </c>
      <c r="O19" s="27">
        <v>10.720533008638933</v>
      </c>
      <c r="P19" s="14"/>
      <c r="Q19" s="19">
        <v>2023</v>
      </c>
      <c r="R19" s="27">
        <v>-14.427850000000007</v>
      </c>
      <c r="S19" s="27">
        <v>-4.5089600000001155</v>
      </c>
      <c r="T19" s="27">
        <v>35.807231355618441</v>
      </c>
      <c r="U19" s="27">
        <v>5.9572961100200992</v>
      </c>
      <c r="V19" s="27">
        <v>1.9783650530967782</v>
      </c>
      <c r="W19" s="27">
        <v>1.9282247860590145</v>
      </c>
      <c r="X19" s="27">
        <v>0</v>
      </c>
      <c r="Y19" s="27">
        <v>26.734307304794211</v>
      </c>
      <c r="AA19" s="19">
        <v>2023</v>
      </c>
      <c r="AB19" s="27">
        <v>12.450189382123991</v>
      </c>
      <c r="AC19" s="27">
        <v>0.83334486225976434</v>
      </c>
      <c r="AD19" s="27">
        <v>14.228711584083296</v>
      </c>
      <c r="AE19" s="27">
        <v>-8.5205104409607116E-2</v>
      </c>
      <c r="AF19" s="27">
        <v>0</v>
      </c>
      <c r="AG19" s="27">
        <v>0.56363680917405701</v>
      </c>
      <c r="AH19" s="27">
        <v>0</v>
      </c>
      <c r="AI19" s="27">
        <v>27.990677533231501</v>
      </c>
    </row>
    <row r="20" spans="1:35" ht="16.5" thickTop="1" thickBot="1" x14ac:dyDescent="0.3">
      <c r="A20" s="19">
        <v>2024</v>
      </c>
      <c r="B20" s="27">
        <v>5.1173951693217417</v>
      </c>
      <c r="C20" s="27">
        <v>0.12422153687115126</v>
      </c>
      <c r="D20" s="27">
        <v>0</v>
      </c>
      <c r="E20" s="27">
        <v>5.2416167061928931</v>
      </c>
      <c r="G20" s="19">
        <v>2024</v>
      </c>
      <c r="H20" s="27">
        <v>0</v>
      </c>
      <c r="I20" s="27">
        <v>0</v>
      </c>
      <c r="J20" s="27">
        <v>7.5351588334574249</v>
      </c>
      <c r="K20" s="27">
        <v>0.75029841230268868</v>
      </c>
      <c r="L20" s="27">
        <v>5.1977899835146362</v>
      </c>
      <c r="M20" s="27">
        <v>0.77789185919596593</v>
      </c>
      <c r="N20" s="27">
        <v>0</v>
      </c>
      <c r="O20" s="27">
        <v>14.261139088470715</v>
      </c>
      <c r="P20" s="14"/>
      <c r="Q20" s="19">
        <v>2024</v>
      </c>
      <c r="R20" s="27">
        <v>-1.0892799999999738</v>
      </c>
      <c r="S20" s="27">
        <v>-0.28193000000010215</v>
      </c>
      <c r="T20" s="27">
        <v>1.248520525017963</v>
      </c>
      <c r="U20" s="27">
        <v>-2.3277234237913974E-2</v>
      </c>
      <c r="V20" s="27">
        <v>2.5764711452455353</v>
      </c>
      <c r="W20" s="27">
        <v>-0.49338024595467489</v>
      </c>
      <c r="X20" s="27">
        <v>0</v>
      </c>
      <c r="Y20" s="27">
        <v>1.9371241900708331</v>
      </c>
      <c r="AA20" s="19">
        <v>2024</v>
      </c>
      <c r="AB20" s="27">
        <v>0.26788355407660447</v>
      </c>
      <c r="AC20" s="27">
        <v>9.6134217669714417E-2</v>
      </c>
      <c r="AD20" s="27">
        <v>7.7018317885113392</v>
      </c>
      <c r="AE20" s="27">
        <v>0.54924283675263352</v>
      </c>
      <c r="AF20" s="27">
        <v>0</v>
      </c>
      <c r="AG20" s="27">
        <v>-0.14462344572845745</v>
      </c>
      <c r="AH20" s="27">
        <v>0</v>
      </c>
      <c r="AI20" s="27">
        <v>8.4704689512818323</v>
      </c>
    </row>
    <row r="21" spans="1:35" ht="16.5" thickTop="1" thickBot="1" x14ac:dyDescent="0.3">
      <c r="A21" s="19">
        <v>2025</v>
      </c>
      <c r="B21" s="27">
        <v>5.1173951693217417</v>
      </c>
      <c r="C21" s="27">
        <v>0.12422153687115126</v>
      </c>
      <c r="D21" s="27">
        <v>0</v>
      </c>
      <c r="E21" s="27">
        <v>5.2416167061928931</v>
      </c>
      <c r="G21" s="19">
        <v>2025</v>
      </c>
      <c r="H21" s="27">
        <v>0</v>
      </c>
      <c r="I21" s="27">
        <v>0</v>
      </c>
      <c r="J21" s="27">
        <v>12.293048628470505</v>
      </c>
      <c r="K21" s="27">
        <v>0.95822349479380331</v>
      </c>
      <c r="L21" s="27">
        <v>1.7534343591202164</v>
      </c>
      <c r="M21" s="27">
        <v>1.5534051003274199</v>
      </c>
      <c r="N21" s="27">
        <v>0</v>
      </c>
      <c r="O21" s="27">
        <v>16.558111582711945</v>
      </c>
      <c r="P21" s="14"/>
      <c r="Q21" s="19">
        <v>2025</v>
      </c>
      <c r="R21" s="27">
        <v>-2.3426399999999603</v>
      </c>
      <c r="S21" s="27">
        <v>-0.37770000000000437</v>
      </c>
      <c r="T21" s="27">
        <v>11.561470615462504</v>
      </c>
      <c r="U21" s="27">
        <v>0.55731567252412451</v>
      </c>
      <c r="V21" s="27">
        <v>1.2612188203124077</v>
      </c>
      <c r="W21" s="27">
        <v>-0.48794383674983816</v>
      </c>
      <c r="X21" s="27">
        <v>0</v>
      </c>
      <c r="Y21" s="27">
        <v>10.171721271549233</v>
      </c>
      <c r="AA21" s="19">
        <v>2025</v>
      </c>
      <c r="AB21" s="27">
        <v>0.26788355408299935</v>
      </c>
      <c r="AC21" s="27">
        <v>9.5871555879966763E-2</v>
      </c>
      <c r="AD21" s="27">
        <v>10.464833426236122</v>
      </c>
      <c r="AE21" s="27">
        <v>0.38160942815975935</v>
      </c>
      <c r="AF21" s="27">
        <v>0</v>
      </c>
      <c r="AG21" s="27">
        <v>-4.6740635378449746E-2</v>
      </c>
      <c r="AH21" s="27">
        <v>0</v>
      </c>
      <c r="AI21" s="27">
        <v>11.163457328980398</v>
      </c>
    </row>
    <row r="22" spans="1:35" ht="16.5" thickTop="1" thickBot="1" x14ac:dyDescent="0.3">
      <c r="A22" s="19">
        <v>2026</v>
      </c>
      <c r="B22" s="27">
        <v>5.1173951693217417</v>
      </c>
      <c r="C22" s="27">
        <v>0.12422153687115126</v>
      </c>
      <c r="D22" s="27">
        <v>0</v>
      </c>
      <c r="E22" s="27">
        <v>5.2416167061928931</v>
      </c>
      <c r="G22" s="19">
        <v>2026</v>
      </c>
      <c r="H22" s="27">
        <v>-1.3950969279790115E-3</v>
      </c>
      <c r="I22" s="27">
        <v>1.4004089498484973E-3</v>
      </c>
      <c r="J22" s="27">
        <v>9.2786792835673992</v>
      </c>
      <c r="K22" s="27">
        <v>0.51689881742970267</v>
      </c>
      <c r="L22" s="27">
        <v>6.3138620969187151</v>
      </c>
      <c r="M22" s="27">
        <v>-0.76537513233491161</v>
      </c>
      <c r="N22" s="27">
        <v>0</v>
      </c>
      <c r="O22" s="27">
        <v>15.344070377602774</v>
      </c>
      <c r="P22" s="14"/>
      <c r="Q22" s="19">
        <v>2026</v>
      </c>
      <c r="R22" s="27">
        <v>-0.44297000000005937</v>
      </c>
      <c r="S22" s="27">
        <v>5.0119999999878928E-2</v>
      </c>
      <c r="T22" s="27">
        <v>6.2060441359466179</v>
      </c>
      <c r="U22" s="27">
        <v>0.56559327578948726</v>
      </c>
      <c r="V22" s="27">
        <v>6.3789873300682798</v>
      </c>
      <c r="W22" s="27">
        <v>0.36256336782509158</v>
      </c>
      <c r="X22" s="27">
        <v>0</v>
      </c>
      <c r="Y22" s="27">
        <v>13.120338109629296</v>
      </c>
      <c r="AA22" s="19">
        <v>2026</v>
      </c>
      <c r="AB22" s="27">
        <v>0.26788355408200459</v>
      </c>
      <c r="AC22" s="27">
        <v>9.5871555879966763E-2</v>
      </c>
      <c r="AD22" s="27">
        <v>13.203124878284843</v>
      </c>
      <c r="AE22" s="27">
        <v>0.15661043073504138</v>
      </c>
      <c r="AF22" s="27">
        <v>0</v>
      </c>
      <c r="AG22" s="27">
        <v>-0.16692924021846864</v>
      </c>
      <c r="AH22" s="27">
        <v>0</v>
      </c>
      <c r="AI22" s="27">
        <v>13.556561178763387</v>
      </c>
    </row>
    <row r="23" spans="1:35" ht="16.5" thickTop="1" thickBot="1" x14ac:dyDescent="0.3">
      <c r="A23" s="19">
        <v>2027</v>
      </c>
      <c r="B23" s="27">
        <v>5.1173951693217417</v>
      </c>
      <c r="C23" s="27">
        <v>0.12422153687115126</v>
      </c>
      <c r="D23" s="27">
        <v>0</v>
      </c>
      <c r="E23" s="27">
        <v>5.2416167061928931</v>
      </c>
      <c r="G23" s="19">
        <v>2027</v>
      </c>
      <c r="H23" s="27">
        <v>5.075118029402006</v>
      </c>
      <c r="I23" s="27">
        <v>1.0935449024800619</v>
      </c>
      <c r="J23" s="27">
        <v>18.662461464097131</v>
      </c>
      <c r="K23" s="27">
        <v>-0.43229598494198729</v>
      </c>
      <c r="L23" s="27">
        <v>0</v>
      </c>
      <c r="M23" s="27">
        <v>0</v>
      </c>
      <c r="N23" s="27">
        <v>0</v>
      </c>
      <c r="O23" s="27">
        <v>24.398828411037211</v>
      </c>
      <c r="P23" s="14"/>
      <c r="Q23" s="19">
        <v>2027</v>
      </c>
      <c r="R23" s="27">
        <v>1.8599400000000514</v>
      </c>
      <c r="S23" s="27">
        <v>0.64633999999978187</v>
      </c>
      <c r="T23" s="27">
        <v>24.155175234318019</v>
      </c>
      <c r="U23" s="27">
        <v>0.76821762826396889</v>
      </c>
      <c r="V23" s="27">
        <v>0</v>
      </c>
      <c r="W23" s="27">
        <v>0</v>
      </c>
      <c r="X23" s="27">
        <v>0</v>
      </c>
      <c r="Y23" s="27">
        <v>27.429672862581821</v>
      </c>
      <c r="AA23" s="19">
        <v>2027</v>
      </c>
      <c r="AB23" s="27">
        <v>0.18290367326500245</v>
      </c>
      <c r="AC23" s="27">
        <v>0.15926881142968341</v>
      </c>
      <c r="AD23" s="27">
        <v>26.130972638262701</v>
      </c>
      <c r="AE23" s="27">
        <v>-0.64019812317937697</v>
      </c>
      <c r="AF23" s="27">
        <v>0</v>
      </c>
      <c r="AG23" s="27">
        <v>0</v>
      </c>
      <c r="AH23" s="27">
        <v>0</v>
      </c>
      <c r="AI23" s="27">
        <v>25.832946999778009</v>
      </c>
    </row>
    <row r="24" spans="1:35" ht="16.5" thickTop="1" thickBot="1" x14ac:dyDescent="0.3">
      <c r="A24" s="19">
        <v>2028</v>
      </c>
      <c r="B24" s="27">
        <v>5.1173951693217417</v>
      </c>
      <c r="C24" s="27">
        <v>0.12422153687115126</v>
      </c>
      <c r="D24" s="27">
        <v>0</v>
      </c>
      <c r="E24" s="27">
        <v>5.2416167061928931</v>
      </c>
      <c r="G24" s="19">
        <v>2028</v>
      </c>
      <c r="H24" s="27">
        <v>10.035512428024049</v>
      </c>
      <c r="I24" s="27">
        <v>2.2499836779797988</v>
      </c>
      <c r="J24" s="27">
        <v>15.888354539258849</v>
      </c>
      <c r="K24" s="27">
        <v>-0.96155363422115614</v>
      </c>
      <c r="L24" s="27">
        <v>0</v>
      </c>
      <c r="M24" s="27">
        <v>0</v>
      </c>
      <c r="N24" s="27">
        <v>0</v>
      </c>
      <c r="O24" s="27">
        <v>27.212297011041539</v>
      </c>
      <c r="P24" s="34"/>
      <c r="Q24" s="19">
        <v>2028</v>
      </c>
      <c r="R24" s="27">
        <v>20.984051066249776</v>
      </c>
      <c r="S24" s="27">
        <v>1.6843199999998433</v>
      </c>
      <c r="T24" s="27">
        <v>3.2702217478886286</v>
      </c>
      <c r="U24" s="27">
        <v>-0.18051049541379882</v>
      </c>
      <c r="V24" s="27">
        <v>0</v>
      </c>
      <c r="W24" s="27">
        <v>0.29471755573827052</v>
      </c>
      <c r="X24" s="27">
        <v>0</v>
      </c>
      <c r="Y24" s="27">
        <v>26.052799874462718</v>
      </c>
      <c r="AA24" s="19">
        <v>2028</v>
      </c>
      <c r="AB24" s="27">
        <v>12.439042717415987</v>
      </c>
      <c r="AC24" s="27">
        <v>2.8324692475603115</v>
      </c>
      <c r="AD24" s="27">
        <v>16.845461546451915</v>
      </c>
      <c r="AE24" s="27">
        <v>-1.8282274697654071</v>
      </c>
      <c r="AF24" s="27">
        <v>0</v>
      </c>
      <c r="AG24" s="27">
        <v>0</v>
      </c>
      <c r="AH24" s="27">
        <v>0</v>
      </c>
      <c r="AI24" s="27">
        <v>30.288746041662804</v>
      </c>
    </row>
    <row r="25" spans="1:35" ht="16.5" thickTop="1" thickBot="1" x14ac:dyDescent="0.3">
      <c r="A25" s="19">
        <v>2029</v>
      </c>
      <c r="B25" s="27">
        <v>5.1173951693217417</v>
      </c>
      <c r="C25" s="27">
        <v>0.12422153687115126</v>
      </c>
      <c r="D25" s="27">
        <v>0</v>
      </c>
      <c r="E25" s="27">
        <v>5.2416167061928931</v>
      </c>
      <c r="G25" s="19">
        <v>2029</v>
      </c>
      <c r="H25" s="27">
        <v>13.008471491989894</v>
      </c>
      <c r="I25" s="27">
        <v>2.7858491341703484</v>
      </c>
      <c r="J25" s="27">
        <v>16.675235433633098</v>
      </c>
      <c r="K25" s="27">
        <v>-1.4493633501449785</v>
      </c>
      <c r="L25" s="27">
        <v>0</v>
      </c>
      <c r="M25" s="27">
        <v>0</v>
      </c>
      <c r="N25" s="27">
        <v>0</v>
      </c>
      <c r="O25" s="27">
        <v>31.020192709648363</v>
      </c>
      <c r="Q25" s="19">
        <v>2029</v>
      </c>
      <c r="R25" s="27">
        <v>2.6504928898398248</v>
      </c>
      <c r="S25" s="27">
        <v>1.0213300000000345</v>
      </c>
      <c r="T25" s="27">
        <v>17.403978186376925</v>
      </c>
      <c r="U25" s="27">
        <v>0.69205570496993329</v>
      </c>
      <c r="V25" s="27">
        <v>0</v>
      </c>
      <c r="W25" s="27">
        <v>1.0383920539636855</v>
      </c>
      <c r="X25" s="27">
        <v>0</v>
      </c>
      <c r="Y25" s="27">
        <v>22.806248835150406</v>
      </c>
      <c r="AA25" s="19">
        <v>2029</v>
      </c>
      <c r="AB25" s="27">
        <v>12.439042717419964</v>
      </c>
      <c r="AC25" s="27">
        <v>2.8247302605500408</v>
      </c>
      <c r="AD25" s="27">
        <v>19.594595831890452</v>
      </c>
      <c r="AE25" s="27">
        <v>-1.4976366851022382</v>
      </c>
      <c r="AF25" s="27">
        <v>0</v>
      </c>
      <c r="AG25" s="27">
        <v>0</v>
      </c>
      <c r="AH25" s="27">
        <v>0</v>
      </c>
      <c r="AI25" s="27">
        <v>33.360732124758222</v>
      </c>
    </row>
    <row r="26" spans="1:35" ht="16.5" thickTop="1" thickBot="1" x14ac:dyDescent="0.3">
      <c r="A26" s="19">
        <v>2030</v>
      </c>
      <c r="B26" s="27">
        <v>5.1173951693217417</v>
      </c>
      <c r="C26" s="27">
        <v>0.12422153687115126</v>
      </c>
      <c r="D26" s="27">
        <v>0</v>
      </c>
      <c r="E26" s="27">
        <v>5.2416167061928931</v>
      </c>
      <c r="G26" s="19">
        <v>2030</v>
      </c>
      <c r="H26" s="27">
        <v>15.177658022430023</v>
      </c>
      <c r="I26" s="27">
        <v>3.3302668250598799</v>
      </c>
      <c r="J26" s="27">
        <v>15.640205768725902</v>
      </c>
      <c r="K26" s="27">
        <v>-1.4568650377540355</v>
      </c>
      <c r="L26" s="27">
        <v>2.4572855604314218E-2</v>
      </c>
      <c r="M26" s="27">
        <v>0.34302978858610417</v>
      </c>
      <c r="N26" s="27">
        <v>0</v>
      </c>
      <c r="O26" s="27">
        <v>33.058868222652187</v>
      </c>
      <c r="Q26" s="19">
        <v>2030</v>
      </c>
      <c r="R26" s="27">
        <v>-2.5611748884198278</v>
      </c>
      <c r="S26" s="27">
        <v>-0.73806000000013228</v>
      </c>
      <c r="T26" s="27">
        <v>13.926543042469952</v>
      </c>
      <c r="U26" s="27">
        <v>2.3722618901944159</v>
      </c>
      <c r="V26" s="27">
        <v>0</v>
      </c>
      <c r="W26" s="27">
        <v>-0.78807453379844383</v>
      </c>
      <c r="X26" s="27">
        <v>0</v>
      </c>
      <c r="Y26" s="27">
        <v>12.211495510445964</v>
      </c>
      <c r="AA26" s="19">
        <v>2030</v>
      </c>
      <c r="AB26" s="27">
        <v>12.450019877442971</v>
      </c>
      <c r="AC26" s="27">
        <v>2.8272175174597578</v>
      </c>
      <c r="AD26" s="27">
        <v>27.857089989796542</v>
      </c>
      <c r="AE26" s="27">
        <v>-0.99772255776603702</v>
      </c>
      <c r="AF26" s="27">
        <v>0</v>
      </c>
      <c r="AG26" s="27">
        <v>0</v>
      </c>
      <c r="AH26" s="27">
        <v>0</v>
      </c>
      <c r="AI26" s="27">
        <v>42.13660482693323</v>
      </c>
    </row>
    <row r="27" spans="1:35" ht="16.5" thickTop="1" thickBot="1" x14ac:dyDescent="0.3">
      <c r="A27" s="19">
        <v>2031</v>
      </c>
      <c r="B27" s="27">
        <v>5.1173951693217417</v>
      </c>
      <c r="C27" s="27">
        <v>0.12422153687115126</v>
      </c>
      <c r="D27" s="27">
        <v>0</v>
      </c>
      <c r="E27" s="27">
        <v>5.2416167061928931</v>
      </c>
      <c r="G27" s="19">
        <v>2031</v>
      </c>
      <c r="H27" s="27">
        <v>11.665195477350153</v>
      </c>
      <c r="I27" s="27">
        <v>2.9510362550099671</v>
      </c>
      <c r="J27" s="27">
        <v>23.149157530990237</v>
      </c>
      <c r="K27" s="27">
        <v>-0.42859517179407464</v>
      </c>
      <c r="L27" s="27">
        <v>1.0365905845410438E-2</v>
      </c>
      <c r="M27" s="27">
        <v>0.28083843770533301</v>
      </c>
      <c r="N27" s="27">
        <v>0</v>
      </c>
      <c r="O27" s="27">
        <v>37.627998435107031</v>
      </c>
      <c r="Q27" s="19">
        <v>2031</v>
      </c>
      <c r="R27" s="27">
        <v>1.173566795790066</v>
      </c>
      <c r="S27" s="27">
        <v>-2.7108399999997346</v>
      </c>
      <c r="T27" s="27">
        <v>5.0935741824172851</v>
      </c>
      <c r="U27" s="27">
        <v>-3.6684051663505883</v>
      </c>
      <c r="V27" s="27">
        <v>0</v>
      </c>
      <c r="W27" s="27">
        <v>23.174345303819912</v>
      </c>
      <c r="X27" s="27">
        <v>0</v>
      </c>
      <c r="Y27" s="27">
        <v>23.06224111567694</v>
      </c>
      <c r="AA27" s="19">
        <v>2031</v>
      </c>
      <c r="AB27" s="27">
        <v>12.450019877442971</v>
      </c>
      <c r="AC27" s="27">
        <v>2.8272175174602125</v>
      </c>
      <c r="AD27" s="27">
        <v>26.700570824069747</v>
      </c>
      <c r="AE27" s="27">
        <v>-1.8095413250638908</v>
      </c>
      <c r="AF27" s="27">
        <v>0</v>
      </c>
      <c r="AG27" s="27">
        <v>0</v>
      </c>
      <c r="AH27" s="27">
        <v>0</v>
      </c>
      <c r="AI27" s="27">
        <v>40.168266893909042</v>
      </c>
    </row>
    <row r="28" spans="1:35" ht="16.5" thickTop="1" thickBot="1" x14ac:dyDescent="0.3">
      <c r="A28" s="19">
        <v>2032</v>
      </c>
      <c r="B28" s="27">
        <v>5.1173951693217417</v>
      </c>
      <c r="C28" s="27">
        <v>0.12422153687115126</v>
      </c>
      <c r="D28" s="27">
        <v>0</v>
      </c>
      <c r="E28" s="27">
        <v>5.2416167061928931</v>
      </c>
      <c r="G28" s="19">
        <v>2032</v>
      </c>
      <c r="H28" s="27">
        <v>8.7156591978798588</v>
      </c>
      <c r="I28" s="27">
        <v>2.1041826225900877</v>
      </c>
      <c r="J28" s="27">
        <v>49.494187562708916</v>
      </c>
      <c r="K28" s="27">
        <v>9.0554655827051023E-2</v>
      </c>
      <c r="L28" s="27">
        <v>0</v>
      </c>
      <c r="M28" s="27">
        <v>-5.2099914896665753E-2</v>
      </c>
      <c r="N28" s="27">
        <v>0</v>
      </c>
      <c r="O28" s="27">
        <v>60.352484124109246</v>
      </c>
      <c r="Q28" s="19">
        <v>2032</v>
      </c>
      <c r="R28" s="27">
        <v>0.27831605934989057</v>
      </c>
      <c r="S28" s="27">
        <v>-2.4697200000000521</v>
      </c>
      <c r="T28" s="27">
        <v>-21.198444710439325</v>
      </c>
      <c r="U28" s="27">
        <v>-4.1325465227644376</v>
      </c>
      <c r="V28" s="27">
        <v>0.35395735125637523</v>
      </c>
      <c r="W28" s="27">
        <v>12.229835260889047</v>
      </c>
      <c r="X28" s="27">
        <v>0</v>
      </c>
      <c r="Y28" s="27">
        <v>-14.9386025617085</v>
      </c>
      <c r="AA28" s="19">
        <v>2032</v>
      </c>
      <c r="AB28" s="27">
        <v>12.45001987743899</v>
      </c>
      <c r="AC28" s="27">
        <v>2.8349633188799999</v>
      </c>
      <c r="AD28" s="27">
        <v>24.195012307167154</v>
      </c>
      <c r="AE28" s="27">
        <v>-1.5995546136823726</v>
      </c>
      <c r="AF28" s="27">
        <v>0</v>
      </c>
      <c r="AG28" s="27">
        <v>0</v>
      </c>
      <c r="AH28" s="27">
        <v>0</v>
      </c>
      <c r="AI28" s="27">
        <v>37.880440889803772</v>
      </c>
    </row>
    <row r="29" spans="1:35" ht="16.5" thickTop="1" thickBot="1" x14ac:dyDescent="0.3">
      <c r="A29" s="19">
        <v>2033</v>
      </c>
      <c r="B29" s="27">
        <v>5.1173951693217417</v>
      </c>
      <c r="C29" s="27">
        <v>0.12422153687115126</v>
      </c>
      <c r="D29" s="27">
        <v>0</v>
      </c>
      <c r="E29" s="27">
        <v>5.2416167061928931</v>
      </c>
      <c r="G29" s="19">
        <v>2033</v>
      </c>
      <c r="H29" s="27">
        <v>7.1445502861702153</v>
      </c>
      <c r="I29" s="27">
        <v>1.7364190779403543</v>
      </c>
      <c r="J29" s="27">
        <v>49.200878856738719</v>
      </c>
      <c r="K29" s="27">
        <v>0.31079044790609922</v>
      </c>
      <c r="L29" s="27">
        <v>0</v>
      </c>
      <c r="M29" s="27">
        <v>0</v>
      </c>
      <c r="N29" s="27">
        <v>0</v>
      </c>
      <c r="O29" s="27">
        <v>58.392638668755389</v>
      </c>
      <c r="Q29" s="19">
        <v>2033</v>
      </c>
      <c r="R29" s="27">
        <v>-6.5978225713506617</v>
      </c>
      <c r="S29" s="27">
        <v>-2.7442700000001423</v>
      </c>
      <c r="T29" s="27">
        <v>23.560903099122971</v>
      </c>
      <c r="U29" s="27">
        <v>-0.77614242459943328</v>
      </c>
      <c r="V29" s="27">
        <v>0</v>
      </c>
      <c r="W29" s="27">
        <v>-4.0859778667807385</v>
      </c>
      <c r="X29" s="27">
        <v>0</v>
      </c>
      <c r="Y29" s="27">
        <v>9.3566902363919944</v>
      </c>
      <c r="AA29" s="19">
        <v>2033</v>
      </c>
      <c r="AB29" s="27">
        <v>24.762563133759045</v>
      </c>
      <c r="AC29" s="27">
        <v>3.6193375507100427</v>
      </c>
      <c r="AD29" s="27">
        <v>17.319792281610678</v>
      </c>
      <c r="AE29" s="27">
        <v>-1.4060302236530529</v>
      </c>
      <c r="AF29" s="27">
        <v>0</v>
      </c>
      <c r="AG29" s="27">
        <v>0</v>
      </c>
      <c r="AH29" s="27">
        <v>0</v>
      </c>
      <c r="AI29" s="27">
        <v>44.295662742426707</v>
      </c>
    </row>
    <row r="30" spans="1:35" ht="16.5" thickTop="1" thickBot="1" x14ac:dyDescent="0.3">
      <c r="A30" s="19">
        <v>2034</v>
      </c>
      <c r="B30" s="27">
        <v>5.1173951693217417</v>
      </c>
      <c r="C30" s="27">
        <v>0.12422153687115126</v>
      </c>
      <c r="D30" s="27">
        <v>0</v>
      </c>
      <c r="E30" s="27">
        <v>5.2416167061928931</v>
      </c>
      <c r="G30" s="19">
        <v>2034</v>
      </c>
      <c r="H30" s="27">
        <v>6.1223542681400431</v>
      </c>
      <c r="I30" s="27">
        <v>1.6712966825298281</v>
      </c>
      <c r="J30" s="27">
        <v>18.544539218492417</v>
      </c>
      <c r="K30" s="27">
        <v>1.8451219865894881E-2</v>
      </c>
      <c r="L30" s="27">
        <v>0</v>
      </c>
      <c r="M30" s="27">
        <v>0</v>
      </c>
      <c r="N30" s="27">
        <v>0</v>
      </c>
      <c r="O30" s="27">
        <v>26.356641389028184</v>
      </c>
      <c r="Q30" s="19">
        <v>2034</v>
      </c>
      <c r="R30" s="27">
        <v>0.38284024567019515</v>
      </c>
      <c r="S30" s="27">
        <v>-1.1996799999997165</v>
      </c>
      <c r="T30" s="27">
        <v>30.677123673247927</v>
      </c>
      <c r="U30" s="27">
        <v>-5.6333683499076637</v>
      </c>
      <c r="V30" s="27">
        <v>0</v>
      </c>
      <c r="W30" s="27">
        <v>8.4041700823654342</v>
      </c>
      <c r="X30" s="27">
        <v>0</v>
      </c>
      <c r="Y30" s="27">
        <v>32.631085651376175</v>
      </c>
      <c r="AA30" s="19">
        <v>2034</v>
      </c>
      <c r="AB30" s="27">
        <v>14.438961265517037</v>
      </c>
      <c r="AC30" s="27">
        <v>0.9572053557799336</v>
      </c>
      <c r="AD30" s="27">
        <v>33.127957807950317</v>
      </c>
      <c r="AE30" s="27">
        <v>-0.98253503330593839</v>
      </c>
      <c r="AF30" s="27">
        <v>0</v>
      </c>
      <c r="AG30" s="27">
        <v>0</v>
      </c>
      <c r="AH30" s="27">
        <v>0</v>
      </c>
      <c r="AI30" s="27">
        <v>47.541589395941351</v>
      </c>
    </row>
    <row r="31" spans="1:35" ht="16.5" thickTop="1" thickBot="1" x14ac:dyDescent="0.3">
      <c r="A31" s="19" t="s">
        <v>44</v>
      </c>
      <c r="B31" s="27">
        <v>69.425067674864138</v>
      </c>
      <c r="C31" s="27">
        <v>1.7022506836725091</v>
      </c>
      <c r="D31" s="27">
        <v>0</v>
      </c>
      <c r="E31" s="27">
        <v>71.127318358536641</v>
      </c>
      <c r="G31" s="19" t="s">
        <v>45</v>
      </c>
      <c r="H31" s="27">
        <v>75.003152048527312</v>
      </c>
      <c r="I31" s="27">
        <v>20.474561534327183</v>
      </c>
      <c r="J31" s="27">
        <v>258.7159686310589</v>
      </c>
      <c r="K31" s="27">
        <v>0.2667294263630921</v>
      </c>
      <c r="L31" s="27">
        <v>0</v>
      </c>
      <c r="M31" s="27">
        <v>0</v>
      </c>
      <c r="N31" s="27">
        <v>0</v>
      </c>
      <c r="O31" s="27">
        <v>354.4604116402765</v>
      </c>
      <c r="Q31" s="19" t="s">
        <v>45</v>
      </c>
      <c r="R31" s="27">
        <v>4.6900626619603489</v>
      </c>
      <c r="S31" s="27">
        <v>-14.696924991387608</v>
      </c>
      <c r="T31" s="27">
        <v>427.9783753281273</v>
      </c>
      <c r="U31" s="27">
        <v>-81.435542982187243</v>
      </c>
      <c r="V31" s="27">
        <v>0</v>
      </c>
      <c r="W31" s="27">
        <v>115.74053126216207</v>
      </c>
      <c r="X31" s="27">
        <v>0</v>
      </c>
      <c r="Y31" s="27">
        <v>452.27650127867486</v>
      </c>
      <c r="AA31" s="19" t="s">
        <v>45</v>
      </c>
      <c r="AB31" s="27">
        <v>176.88744554623327</v>
      </c>
      <c r="AC31" s="27">
        <v>11.726439813329801</v>
      </c>
      <c r="AD31" s="27">
        <v>462.17010798014724</v>
      </c>
      <c r="AE31" s="27">
        <v>-14.203451463918922</v>
      </c>
      <c r="AF31" s="27">
        <v>0</v>
      </c>
      <c r="AG31" s="27">
        <v>0</v>
      </c>
      <c r="AH31" s="27">
        <v>0</v>
      </c>
      <c r="AI31" s="27">
        <v>636.58054187579137</v>
      </c>
    </row>
    <row r="32" spans="1:35" ht="16.5" thickTop="1" thickBot="1" x14ac:dyDescent="0.3">
      <c r="E32" s="12"/>
      <c r="J32" s="14"/>
    </row>
    <row r="33" spans="1:35" ht="16.5" thickTop="1" thickBot="1" x14ac:dyDescent="0.3">
      <c r="A33" s="1" t="str">
        <f>A4</f>
        <v>High Discount rate</v>
      </c>
    </row>
    <row r="34" spans="1:35" ht="31.5" thickTop="1" thickBot="1" x14ac:dyDescent="0.3">
      <c r="G34" s="1" t="s">
        <v>29</v>
      </c>
      <c r="H34" s="1" t="s">
        <v>10</v>
      </c>
      <c r="Q34" s="1" t="s">
        <v>29</v>
      </c>
      <c r="R34" s="1" t="s">
        <v>30</v>
      </c>
      <c r="AA34" s="1" t="s">
        <v>29</v>
      </c>
      <c r="AB34" s="1" t="s">
        <v>31</v>
      </c>
    </row>
    <row r="35" spans="1:35" ht="51" customHeight="1" thickTop="1" thickBot="1" x14ac:dyDescent="0.3">
      <c r="A35" s="1" t="s">
        <v>32</v>
      </c>
      <c r="B35" s="25" t="s">
        <v>33</v>
      </c>
      <c r="C35" s="25" t="s">
        <v>15</v>
      </c>
      <c r="D35" s="25" t="s">
        <v>34</v>
      </c>
      <c r="E35" s="25" t="s">
        <v>35</v>
      </c>
      <c r="G35" s="1" t="s">
        <v>29</v>
      </c>
      <c r="H35" s="1" t="s">
        <v>36</v>
      </c>
      <c r="I35" s="1" t="s">
        <v>37</v>
      </c>
      <c r="J35" s="1" t="s">
        <v>38</v>
      </c>
      <c r="K35" s="1" t="s">
        <v>39</v>
      </c>
      <c r="L35" s="1" t="s">
        <v>40</v>
      </c>
      <c r="M35" s="1" t="s">
        <v>41</v>
      </c>
      <c r="N35" s="1" t="s">
        <v>42</v>
      </c>
      <c r="O35" s="1" t="s">
        <v>35</v>
      </c>
      <c r="Q35" s="1" t="s">
        <v>29</v>
      </c>
      <c r="R35" s="1" t="s">
        <v>36</v>
      </c>
      <c r="S35" s="1" t="s">
        <v>37</v>
      </c>
      <c r="T35" s="1" t="s">
        <v>38</v>
      </c>
      <c r="U35" s="1" t="s">
        <v>39</v>
      </c>
      <c r="V35" s="1" t="s">
        <v>40</v>
      </c>
      <c r="W35" s="1" t="s">
        <v>41</v>
      </c>
      <c r="X35" s="1" t="s">
        <v>42</v>
      </c>
      <c r="Y35" s="1" t="s">
        <v>35</v>
      </c>
      <c r="AA35" s="1" t="s">
        <v>29</v>
      </c>
      <c r="AB35" s="1" t="s">
        <v>36</v>
      </c>
      <c r="AC35" s="1" t="s">
        <v>37</v>
      </c>
      <c r="AD35" s="1" t="s">
        <v>38</v>
      </c>
      <c r="AE35" s="1" t="s">
        <v>39</v>
      </c>
      <c r="AF35" s="1" t="s">
        <v>40</v>
      </c>
      <c r="AG35" s="1" t="s">
        <v>41</v>
      </c>
      <c r="AH35" s="1" t="s">
        <v>42</v>
      </c>
      <c r="AI35" s="1" t="s">
        <v>35</v>
      </c>
    </row>
    <row r="36" spans="1:35" ht="16.5" thickTop="1" thickBot="1" x14ac:dyDescent="0.3">
      <c r="A36" s="19" t="s">
        <v>43</v>
      </c>
      <c r="B36" s="26">
        <f>NPV($B$4,B37:B52)</f>
        <v>57.930591387662261</v>
      </c>
      <c r="C36" s="26">
        <f t="shared" ref="C36:E36" si="5">NPV($B$4,C37:C52)</f>
        <v>0.85551506268699562</v>
      </c>
      <c r="D36" s="26">
        <f t="shared" si="5"/>
        <v>2.0742329588230048</v>
      </c>
      <c r="E36" s="26">
        <f t="shared" si="5"/>
        <v>60.860339409172269</v>
      </c>
      <c r="G36" s="19" t="s">
        <v>43</v>
      </c>
      <c r="H36" s="26">
        <f>NPV($B$4,H37:H52)</f>
        <v>47.198852848431237</v>
      </c>
      <c r="I36" s="26">
        <f t="shared" ref="I36:N36" si="6">NPV($B$4,I37:I52)</f>
        <v>11.590020148227069</v>
      </c>
      <c r="J36" s="26">
        <f t="shared" si="6"/>
        <v>156.44165243739232</v>
      </c>
      <c r="K36" s="26">
        <f t="shared" si="6"/>
        <v>-1.0437979137760358</v>
      </c>
      <c r="L36" s="26">
        <f t="shared" si="6"/>
        <v>9.195594928061535</v>
      </c>
      <c r="M36" s="26">
        <f t="shared" si="6"/>
        <v>2.0958238380544874</v>
      </c>
      <c r="N36" s="26">
        <f t="shared" si="6"/>
        <v>0</v>
      </c>
      <c r="O36" s="26">
        <f>NPV($B$4,O37:O52)</f>
        <v>225.47814628639065</v>
      </c>
      <c r="Q36" s="19" t="s">
        <v>43</v>
      </c>
      <c r="R36" s="26">
        <f>NPV($B$4,R37:R52)</f>
        <v>-2.0904949931278036</v>
      </c>
      <c r="S36" s="26">
        <f t="shared" ref="S36:X36" si="7">NPV($B$4,S37:S52)</f>
        <v>-8.6688056509997828</v>
      </c>
      <c r="T36" s="26">
        <f t="shared" si="7"/>
        <v>166.70836762690357</v>
      </c>
      <c r="U36" s="26">
        <f t="shared" si="7"/>
        <v>-15.373528877025835</v>
      </c>
      <c r="V36" s="26">
        <f t="shared" si="7"/>
        <v>7.5982786785276275</v>
      </c>
      <c r="W36" s="26">
        <f t="shared" si="7"/>
        <v>39.985642670659963</v>
      </c>
      <c r="X36" s="26">
        <f t="shared" si="7"/>
        <v>0</v>
      </c>
      <c r="Y36" s="26">
        <f>NPV($B$4,Y37:Y52)</f>
        <v>188.15945945493775</v>
      </c>
      <c r="AA36" s="19" t="s">
        <v>43</v>
      </c>
      <c r="AB36" s="26">
        <f>NPV($B$4,AB37:AB52)</f>
        <v>86.0315750778704</v>
      </c>
      <c r="AC36" s="26">
        <f t="shared" ref="AC36:AH36" si="8">NPV($B$4,AC37:AC52)</f>
        <v>10.622832860570869</v>
      </c>
      <c r="AD36" s="26">
        <f t="shared" si="8"/>
        <v>202.39256710526996</v>
      </c>
      <c r="AE36" s="26">
        <f t="shared" si="8"/>
        <v>-6.5870491606679398</v>
      </c>
      <c r="AF36" s="26">
        <f t="shared" si="8"/>
        <v>0</v>
      </c>
      <c r="AG36" s="26">
        <f t="shared" si="8"/>
        <v>0.18728266554778528</v>
      </c>
      <c r="AH36" s="26">
        <f t="shared" si="8"/>
        <v>0</v>
      </c>
      <c r="AI36" s="26">
        <f>NPV($B$4,AI37:AI52)</f>
        <v>292.64720854859115</v>
      </c>
    </row>
    <row r="37" spans="1:35" ht="16.5" thickTop="1" thickBot="1" x14ac:dyDescent="0.3">
      <c r="A37" s="19">
        <v>2020</v>
      </c>
      <c r="B37" s="27">
        <v>0</v>
      </c>
      <c r="C37" s="27">
        <v>0</v>
      </c>
      <c r="D37" s="27">
        <v>0</v>
      </c>
      <c r="E37" s="27">
        <v>0</v>
      </c>
      <c r="G37" s="19">
        <v>2020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Q37" s="19">
        <v>2020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AA37" s="19">
        <v>2020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</row>
    <row r="38" spans="1:35" ht="16.5" thickTop="1" thickBot="1" x14ac:dyDescent="0.3">
      <c r="A38" s="19">
        <v>2021</v>
      </c>
      <c r="B38" s="27">
        <v>0</v>
      </c>
      <c r="C38" s="27">
        <v>0</v>
      </c>
      <c r="D38" s="27">
        <v>0</v>
      </c>
      <c r="E38" s="27">
        <v>0</v>
      </c>
      <c r="G38" s="19">
        <v>2021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Q38" s="19">
        <v>2021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AA38" s="19">
        <v>2021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</row>
    <row r="39" spans="1:35" ht="16.5" thickTop="1" thickBot="1" x14ac:dyDescent="0.3">
      <c r="A39" s="19">
        <v>2022</v>
      </c>
      <c r="B39" s="27">
        <v>0</v>
      </c>
      <c r="C39" s="27">
        <v>0</v>
      </c>
      <c r="D39" s="27">
        <v>2.656727471408562</v>
      </c>
      <c r="E39" s="27">
        <v>2.656727471408562</v>
      </c>
      <c r="G39" s="19">
        <v>2022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Q39" s="19">
        <v>2022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AA39" s="19">
        <v>2022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</row>
    <row r="40" spans="1:35" ht="16.5" thickTop="1" thickBot="1" x14ac:dyDescent="0.3">
      <c r="A40" s="19">
        <v>2023</v>
      </c>
      <c r="B40" s="27">
        <v>6.7145968987048352</v>
      </c>
      <c r="C40" s="27">
        <v>9.962707862545192E-2</v>
      </c>
      <c r="D40" s="27">
        <v>0</v>
      </c>
      <c r="E40" s="27">
        <v>6.8142239773302871</v>
      </c>
      <c r="G40" s="19">
        <v>2023</v>
      </c>
      <c r="H40" s="27">
        <v>0</v>
      </c>
      <c r="I40" s="27">
        <v>0</v>
      </c>
      <c r="J40" s="27">
        <v>8.7387014306014628</v>
      </c>
      <c r="K40" s="27">
        <v>-0.75392508934392777</v>
      </c>
      <c r="L40" s="27">
        <v>1.5692596558066998</v>
      </c>
      <c r="M40" s="27">
        <v>1.1664970115746978</v>
      </c>
      <c r="N40" s="27">
        <v>0</v>
      </c>
      <c r="O40" s="27">
        <v>10.720533008638933</v>
      </c>
      <c r="Q40" s="19">
        <v>2023</v>
      </c>
      <c r="R40" s="27">
        <v>-14.427850000000007</v>
      </c>
      <c r="S40" s="27">
        <v>-4.5089600000001155</v>
      </c>
      <c r="T40" s="27">
        <v>35.807231355618441</v>
      </c>
      <c r="U40" s="27">
        <v>5.9572961100200992</v>
      </c>
      <c r="V40" s="27">
        <v>1.9783650530967782</v>
      </c>
      <c r="W40" s="27">
        <v>1.9282247860590145</v>
      </c>
      <c r="X40" s="27">
        <v>0</v>
      </c>
      <c r="Y40" s="27">
        <v>26.734307304794211</v>
      </c>
      <c r="AA40" s="19">
        <v>2023</v>
      </c>
      <c r="AB40" s="27">
        <v>12.450189382123991</v>
      </c>
      <c r="AC40" s="27">
        <v>0.83334486225976434</v>
      </c>
      <c r="AD40" s="27">
        <v>14.228711584083296</v>
      </c>
      <c r="AE40" s="27">
        <v>-8.5205104409607116E-2</v>
      </c>
      <c r="AF40" s="27">
        <v>0</v>
      </c>
      <c r="AG40" s="27">
        <v>0.56363680917405701</v>
      </c>
      <c r="AH40" s="27">
        <v>0</v>
      </c>
      <c r="AI40" s="27">
        <v>27.990677533231501</v>
      </c>
    </row>
    <row r="41" spans="1:35" ht="16.5" thickTop="1" thickBot="1" x14ac:dyDescent="0.3">
      <c r="A41" s="19">
        <v>2024</v>
      </c>
      <c r="B41" s="27">
        <v>6.7145968987048352</v>
      </c>
      <c r="C41" s="27">
        <v>9.962707862545192E-2</v>
      </c>
      <c r="D41" s="27">
        <v>0</v>
      </c>
      <c r="E41" s="27">
        <v>6.8142239773302871</v>
      </c>
      <c r="G41" s="19">
        <v>2024</v>
      </c>
      <c r="H41" s="27">
        <v>0</v>
      </c>
      <c r="I41" s="27">
        <v>0</v>
      </c>
      <c r="J41" s="27">
        <v>7.5351588334574249</v>
      </c>
      <c r="K41" s="27">
        <v>0.75029841230268868</v>
      </c>
      <c r="L41" s="27">
        <v>5.1977899835146362</v>
      </c>
      <c r="M41" s="27">
        <v>0.77789185919596593</v>
      </c>
      <c r="N41" s="27">
        <v>0</v>
      </c>
      <c r="O41" s="27">
        <v>14.261139088470715</v>
      </c>
      <c r="Q41" s="19">
        <v>2024</v>
      </c>
      <c r="R41" s="27">
        <v>-1.0892799999999738</v>
      </c>
      <c r="S41" s="27">
        <v>-0.28193000000010215</v>
      </c>
      <c r="T41" s="27">
        <v>1.248520525017963</v>
      </c>
      <c r="U41" s="27">
        <v>-2.3277234237913974E-2</v>
      </c>
      <c r="V41" s="27">
        <v>2.5764711452455353</v>
      </c>
      <c r="W41" s="27">
        <v>-0.49338024595467489</v>
      </c>
      <c r="X41" s="27">
        <v>0</v>
      </c>
      <c r="Y41" s="27">
        <v>1.9371241900708331</v>
      </c>
      <c r="AA41" s="19">
        <v>2024</v>
      </c>
      <c r="AB41" s="27">
        <v>0.26788355407660447</v>
      </c>
      <c r="AC41" s="27">
        <v>9.6134217669714417E-2</v>
      </c>
      <c r="AD41" s="27">
        <v>7.7018317885113392</v>
      </c>
      <c r="AE41" s="27">
        <v>0.54924283675263352</v>
      </c>
      <c r="AF41" s="27">
        <v>0</v>
      </c>
      <c r="AG41" s="27">
        <v>-0.14462344572845745</v>
      </c>
      <c r="AH41" s="27">
        <v>0</v>
      </c>
      <c r="AI41" s="27">
        <v>8.4704689512818323</v>
      </c>
    </row>
    <row r="42" spans="1:35" ht="16.5" thickTop="1" thickBot="1" x14ac:dyDescent="0.3">
      <c r="A42" s="19">
        <v>2025</v>
      </c>
      <c r="B42" s="27">
        <v>6.7145968987048352</v>
      </c>
      <c r="C42" s="27">
        <v>9.962707862545192E-2</v>
      </c>
      <c r="D42" s="27">
        <v>0</v>
      </c>
      <c r="E42" s="27">
        <v>6.8142239773302871</v>
      </c>
      <c r="G42" s="19">
        <v>2025</v>
      </c>
      <c r="H42" s="27">
        <v>0</v>
      </c>
      <c r="I42" s="27">
        <v>0</v>
      </c>
      <c r="J42" s="27">
        <v>12.293048628470505</v>
      </c>
      <c r="K42" s="27">
        <v>0.95822349479380331</v>
      </c>
      <c r="L42" s="27">
        <v>1.7534343591202164</v>
      </c>
      <c r="M42" s="27">
        <v>1.5534051003274199</v>
      </c>
      <c r="N42" s="27">
        <v>0</v>
      </c>
      <c r="O42" s="27">
        <v>16.558111582711945</v>
      </c>
      <c r="Q42" s="19">
        <v>2025</v>
      </c>
      <c r="R42" s="27">
        <v>-2.3426399999999603</v>
      </c>
      <c r="S42" s="27">
        <v>-0.37770000000000437</v>
      </c>
      <c r="T42" s="27">
        <v>11.561470615462504</v>
      </c>
      <c r="U42" s="27">
        <v>0.55731567252412451</v>
      </c>
      <c r="V42" s="27">
        <v>1.2612188203124077</v>
      </c>
      <c r="W42" s="27">
        <v>-0.48794383674983816</v>
      </c>
      <c r="X42" s="27">
        <v>0</v>
      </c>
      <c r="Y42" s="27">
        <v>10.171721271549233</v>
      </c>
      <c r="AA42" s="19">
        <v>2025</v>
      </c>
      <c r="AB42" s="27">
        <v>0.26788355408299935</v>
      </c>
      <c r="AC42" s="27">
        <v>9.5871555879966763E-2</v>
      </c>
      <c r="AD42" s="27">
        <v>10.464833426236122</v>
      </c>
      <c r="AE42" s="27">
        <v>0.38160942815975935</v>
      </c>
      <c r="AF42" s="27">
        <v>0</v>
      </c>
      <c r="AG42" s="27">
        <v>-4.6740635378449746E-2</v>
      </c>
      <c r="AH42" s="27">
        <v>0</v>
      </c>
      <c r="AI42" s="27">
        <v>11.163457328980398</v>
      </c>
    </row>
    <row r="43" spans="1:35" ht="16.5" thickTop="1" thickBot="1" x14ac:dyDescent="0.3">
      <c r="A43" s="19">
        <v>2026</v>
      </c>
      <c r="B43" s="27">
        <v>6.7145968987048352</v>
      </c>
      <c r="C43" s="27">
        <v>9.962707862545192E-2</v>
      </c>
      <c r="D43" s="27">
        <v>0</v>
      </c>
      <c r="E43" s="27">
        <v>6.8142239773302871</v>
      </c>
      <c r="G43" s="19">
        <v>2026</v>
      </c>
      <c r="H43" s="27">
        <v>-1.3950969279790115E-3</v>
      </c>
      <c r="I43" s="27">
        <v>1.4004089498484973E-3</v>
      </c>
      <c r="J43" s="27">
        <v>9.2786792835673992</v>
      </c>
      <c r="K43" s="27">
        <v>0.51689881742970267</v>
      </c>
      <c r="L43" s="27">
        <v>6.3138620969187151</v>
      </c>
      <c r="M43" s="27">
        <v>-0.76537513233491161</v>
      </c>
      <c r="N43" s="27">
        <v>0</v>
      </c>
      <c r="O43" s="27">
        <v>15.344070377602774</v>
      </c>
      <c r="Q43" s="19">
        <v>2026</v>
      </c>
      <c r="R43" s="27">
        <v>-0.44297000000005937</v>
      </c>
      <c r="S43" s="27">
        <v>5.0119999999878928E-2</v>
      </c>
      <c r="T43" s="27">
        <v>6.2060441359466179</v>
      </c>
      <c r="U43" s="27">
        <v>0.56559327578948726</v>
      </c>
      <c r="V43" s="27">
        <v>6.3789873300682798</v>
      </c>
      <c r="W43" s="27">
        <v>0.36256336782509158</v>
      </c>
      <c r="X43" s="27">
        <v>0</v>
      </c>
      <c r="Y43" s="27">
        <v>13.120338109629296</v>
      </c>
      <c r="AA43" s="19">
        <v>2026</v>
      </c>
      <c r="AB43" s="27">
        <v>0.26788355408200459</v>
      </c>
      <c r="AC43" s="27">
        <v>9.5871555879966763E-2</v>
      </c>
      <c r="AD43" s="27">
        <v>13.203124878284843</v>
      </c>
      <c r="AE43" s="27">
        <v>0.15661043073504138</v>
      </c>
      <c r="AF43" s="27">
        <v>0</v>
      </c>
      <c r="AG43" s="27">
        <v>-0.16692924021846864</v>
      </c>
      <c r="AH43" s="27">
        <v>0</v>
      </c>
      <c r="AI43" s="27">
        <v>13.556561178763387</v>
      </c>
    </row>
    <row r="44" spans="1:35" ht="16.5" thickTop="1" thickBot="1" x14ac:dyDescent="0.3">
      <c r="A44" s="19">
        <v>2027</v>
      </c>
      <c r="B44" s="27">
        <v>6.7145968987048352</v>
      </c>
      <c r="C44" s="27">
        <v>9.962707862545192E-2</v>
      </c>
      <c r="D44" s="27">
        <v>0</v>
      </c>
      <c r="E44" s="27">
        <v>6.8142239773302871</v>
      </c>
      <c r="G44" s="19">
        <v>2027</v>
      </c>
      <c r="H44" s="27">
        <v>5.075118029402006</v>
      </c>
      <c r="I44" s="27">
        <v>1.0935449024800619</v>
      </c>
      <c r="J44" s="27">
        <v>18.662461464097131</v>
      </c>
      <c r="K44" s="27">
        <v>-0.43229598494198729</v>
      </c>
      <c r="L44" s="27">
        <v>0</v>
      </c>
      <c r="M44" s="27">
        <v>0</v>
      </c>
      <c r="N44" s="27">
        <v>0</v>
      </c>
      <c r="O44" s="27">
        <v>24.398828411037211</v>
      </c>
      <c r="Q44" s="19">
        <v>2027</v>
      </c>
      <c r="R44" s="27">
        <v>1.8599400000000514</v>
      </c>
      <c r="S44" s="27">
        <v>0.64633999999978187</v>
      </c>
      <c r="T44" s="27">
        <v>24.155175234318019</v>
      </c>
      <c r="U44" s="27">
        <v>0.76821762826396889</v>
      </c>
      <c r="V44" s="27">
        <v>0</v>
      </c>
      <c r="W44" s="27">
        <v>0</v>
      </c>
      <c r="X44" s="27">
        <v>0</v>
      </c>
      <c r="Y44" s="27">
        <v>27.429672862581821</v>
      </c>
      <c r="AA44" s="19">
        <v>2027</v>
      </c>
      <c r="AB44" s="27">
        <v>0.18290367326500245</v>
      </c>
      <c r="AC44" s="27">
        <v>0.15926881142968341</v>
      </c>
      <c r="AD44" s="27">
        <v>26.130972638262701</v>
      </c>
      <c r="AE44" s="27">
        <v>-0.64019812317937697</v>
      </c>
      <c r="AF44" s="27">
        <v>0</v>
      </c>
      <c r="AG44" s="27">
        <v>0</v>
      </c>
      <c r="AH44" s="27">
        <v>0</v>
      </c>
      <c r="AI44" s="27">
        <v>25.832946999778009</v>
      </c>
    </row>
    <row r="45" spans="1:35" ht="16.5" thickTop="1" thickBot="1" x14ac:dyDescent="0.3">
      <c r="A45" s="19">
        <v>2028</v>
      </c>
      <c r="B45" s="27">
        <v>6.7145968987048352</v>
      </c>
      <c r="C45" s="27">
        <v>9.962707862545192E-2</v>
      </c>
      <c r="D45" s="27">
        <v>0</v>
      </c>
      <c r="E45" s="27">
        <v>6.8142239773302871</v>
      </c>
      <c r="G45" s="19">
        <v>2028</v>
      </c>
      <c r="H45" s="27">
        <v>10.035512428024049</v>
      </c>
      <c r="I45" s="27">
        <v>2.2499836779797988</v>
      </c>
      <c r="J45" s="27">
        <v>15.888354539258849</v>
      </c>
      <c r="K45" s="27">
        <v>-0.96155363422115614</v>
      </c>
      <c r="L45" s="27">
        <v>0</v>
      </c>
      <c r="M45" s="27">
        <v>0</v>
      </c>
      <c r="N45" s="27">
        <v>0</v>
      </c>
      <c r="O45" s="27">
        <v>27.212297011041539</v>
      </c>
      <c r="Q45" s="19">
        <v>2028</v>
      </c>
      <c r="R45" s="27">
        <v>20.984051066249776</v>
      </c>
      <c r="S45" s="27">
        <v>1.6843199999998433</v>
      </c>
      <c r="T45" s="27">
        <v>3.2702217478886286</v>
      </c>
      <c r="U45" s="27">
        <v>-0.18051049541379882</v>
      </c>
      <c r="V45" s="27">
        <v>0</v>
      </c>
      <c r="W45" s="27">
        <v>0.29471755573827052</v>
      </c>
      <c r="X45" s="27">
        <v>0</v>
      </c>
      <c r="Y45" s="27">
        <v>26.052799874462718</v>
      </c>
      <c r="AA45" s="19">
        <v>2028</v>
      </c>
      <c r="AB45" s="27">
        <v>12.439042717415987</v>
      </c>
      <c r="AC45" s="27">
        <v>2.8324692475603115</v>
      </c>
      <c r="AD45" s="27">
        <v>16.845461546451915</v>
      </c>
      <c r="AE45" s="27">
        <v>-1.8282274697654071</v>
      </c>
      <c r="AF45" s="27">
        <v>0</v>
      </c>
      <c r="AG45" s="27">
        <v>0</v>
      </c>
      <c r="AH45" s="27">
        <v>0</v>
      </c>
      <c r="AI45" s="27">
        <v>30.288746041662804</v>
      </c>
    </row>
    <row r="46" spans="1:35" ht="16.5" thickTop="1" thickBot="1" x14ac:dyDescent="0.3">
      <c r="A46" s="19">
        <v>2029</v>
      </c>
      <c r="B46" s="27">
        <v>6.7145968987048352</v>
      </c>
      <c r="C46" s="27">
        <v>9.962707862545192E-2</v>
      </c>
      <c r="D46" s="27">
        <v>0</v>
      </c>
      <c r="E46" s="27">
        <v>6.8142239773302871</v>
      </c>
      <c r="G46" s="19">
        <v>2029</v>
      </c>
      <c r="H46" s="27">
        <v>13.008471491989894</v>
      </c>
      <c r="I46" s="27">
        <v>2.7858491341703484</v>
      </c>
      <c r="J46" s="27">
        <v>16.675235433633098</v>
      </c>
      <c r="K46" s="27">
        <v>-1.4493633501449785</v>
      </c>
      <c r="L46" s="27">
        <v>0</v>
      </c>
      <c r="M46" s="27">
        <v>0</v>
      </c>
      <c r="N46" s="27">
        <v>0</v>
      </c>
      <c r="O46" s="27">
        <v>31.020192709648363</v>
      </c>
      <c r="Q46" s="19">
        <v>2029</v>
      </c>
      <c r="R46" s="27">
        <v>2.6504928898398248</v>
      </c>
      <c r="S46" s="27">
        <v>1.0213300000000345</v>
      </c>
      <c r="T46" s="27">
        <v>17.403978186376925</v>
      </c>
      <c r="U46" s="27">
        <v>0.69205570496993329</v>
      </c>
      <c r="V46" s="27">
        <v>0</v>
      </c>
      <c r="W46" s="27">
        <v>1.0383920539636855</v>
      </c>
      <c r="X46" s="27">
        <v>0</v>
      </c>
      <c r="Y46" s="27">
        <v>22.806248835150406</v>
      </c>
      <c r="AA46" s="19">
        <v>2029</v>
      </c>
      <c r="AB46" s="27">
        <v>12.439042717419964</v>
      </c>
      <c r="AC46" s="27">
        <v>2.8247302605500408</v>
      </c>
      <c r="AD46" s="27">
        <v>19.594595831890452</v>
      </c>
      <c r="AE46" s="27">
        <v>-1.4976366851022382</v>
      </c>
      <c r="AF46" s="27">
        <v>0</v>
      </c>
      <c r="AG46" s="27">
        <v>0</v>
      </c>
      <c r="AH46" s="27">
        <v>0</v>
      </c>
      <c r="AI46" s="27">
        <v>33.360732124758222</v>
      </c>
    </row>
    <row r="47" spans="1:35" ht="16.5" thickTop="1" thickBot="1" x14ac:dyDescent="0.3">
      <c r="A47" s="19">
        <v>2030</v>
      </c>
      <c r="B47" s="27">
        <v>6.7145968987048352</v>
      </c>
      <c r="C47" s="27">
        <v>9.962707862545192E-2</v>
      </c>
      <c r="D47" s="27">
        <v>0</v>
      </c>
      <c r="E47" s="27">
        <v>6.8142239773302871</v>
      </c>
      <c r="G47" s="19">
        <v>2030</v>
      </c>
      <c r="H47" s="27">
        <v>15.177658022430023</v>
      </c>
      <c r="I47" s="27">
        <v>3.3302668250598799</v>
      </c>
      <c r="J47" s="27">
        <v>15.640205768725902</v>
      </c>
      <c r="K47" s="27">
        <v>-1.4568650377540355</v>
      </c>
      <c r="L47" s="27">
        <v>2.4572855604314218E-2</v>
      </c>
      <c r="M47" s="27">
        <v>0.34302978858610417</v>
      </c>
      <c r="N47" s="27">
        <v>0</v>
      </c>
      <c r="O47" s="27">
        <v>33.058868222652187</v>
      </c>
      <c r="Q47" s="19">
        <v>2030</v>
      </c>
      <c r="R47" s="27">
        <v>-2.5611748884198278</v>
      </c>
      <c r="S47" s="27">
        <v>-0.73806000000013228</v>
      </c>
      <c r="T47" s="27">
        <v>13.926543042469952</v>
      </c>
      <c r="U47" s="27">
        <v>2.3722618901944159</v>
      </c>
      <c r="V47" s="27">
        <v>0</v>
      </c>
      <c r="W47" s="27">
        <v>-0.78807453379844383</v>
      </c>
      <c r="X47" s="27">
        <v>0</v>
      </c>
      <c r="Y47" s="27">
        <v>12.211495510445964</v>
      </c>
      <c r="AA47" s="19">
        <v>2030</v>
      </c>
      <c r="AB47" s="27">
        <v>12.450019877442971</v>
      </c>
      <c r="AC47" s="27">
        <v>2.8272175174597578</v>
      </c>
      <c r="AD47" s="27">
        <v>27.857089989796542</v>
      </c>
      <c r="AE47" s="27">
        <v>-0.99772255776603702</v>
      </c>
      <c r="AF47" s="27">
        <v>0</v>
      </c>
      <c r="AG47" s="27">
        <v>0</v>
      </c>
      <c r="AH47" s="27">
        <v>0</v>
      </c>
      <c r="AI47" s="27">
        <v>42.13660482693323</v>
      </c>
    </row>
    <row r="48" spans="1:35" ht="16.5" thickTop="1" thickBot="1" x14ac:dyDescent="0.3">
      <c r="A48" s="19">
        <v>2031</v>
      </c>
      <c r="B48" s="27">
        <v>6.7145968987048352</v>
      </c>
      <c r="C48" s="27">
        <v>9.962707862545192E-2</v>
      </c>
      <c r="D48" s="27">
        <v>0</v>
      </c>
      <c r="E48" s="27">
        <v>6.8142239773302871</v>
      </c>
      <c r="G48" s="19">
        <v>2031</v>
      </c>
      <c r="H48" s="27">
        <v>11.665195477350153</v>
      </c>
      <c r="I48" s="27">
        <v>2.9510362550099671</v>
      </c>
      <c r="J48" s="27">
        <v>23.149157530990237</v>
      </c>
      <c r="K48" s="27">
        <v>-0.42859517179407464</v>
      </c>
      <c r="L48" s="27">
        <v>1.0365905845410438E-2</v>
      </c>
      <c r="M48" s="27">
        <v>0.28083843770533301</v>
      </c>
      <c r="N48" s="27">
        <v>0</v>
      </c>
      <c r="O48" s="27">
        <v>37.627998435107031</v>
      </c>
      <c r="Q48" s="19">
        <v>2031</v>
      </c>
      <c r="R48" s="27">
        <v>1.173566795790066</v>
      </c>
      <c r="S48" s="27">
        <v>-2.7108399999997346</v>
      </c>
      <c r="T48" s="27">
        <v>5.0935741824172851</v>
      </c>
      <c r="U48" s="27">
        <v>-3.6684051663505883</v>
      </c>
      <c r="V48" s="27">
        <v>0</v>
      </c>
      <c r="W48" s="27">
        <v>23.174345303819912</v>
      </c>
      <c r="X48" s="27">
        <v>0</v>
      </c>
      <c r="Y48" s="27">
        <v>23.06224111567694</v>
      </c>
      <c r="AA48" s="19">
        <v>2031</v>
      </c>
      <c r="AB48" s="27">
        <v>12.450019877442971</v>
      </c>
      <c r="AC48" s="27">
        <v>2.8272175174602125</v>
      </c>
      <c r="AD48" s="27">
        <v>26.700570824069747</v>
      </c>
      <c r="AE48" s="27">
        <v>-1.8095413250638908</v>
      </c>
      <c r="AF48" s="27">
        <v>0</v>
      </c>
      <c r="AG48" s="27">
        <v>0</v>
      </c>
      <c r="AH48" s="27">
        <v>0</v>
      </c>
      <c r="AI48" s="27">
        <v>40.168266893909042</v>
      </c>
    </row>
    <row r="49" spans="1:35" ht="16.5" thickTop="1" thickBot="1" x14ac:dyDescent="0.3">
      <c r="A49" s="19">
        <v>2032</v>
      </c>
      <c r="B49" s="27">
        <v>6.7145968987048352</v>
      </c>
      <c r="C49" s="27">
        <v>9.962707862545192E-2</v>
      </c>
      <c r="D49" s="27">
        <v>0</v>
      </c>
      <c r="E49" s="27">
        <v>6.8142239773302871</v>
      </c>
      <c r="G49" s="19">
        <v>2032</v>
      </c>
      <c r="H49" s="27">
        <v>8.7156591978798588</v>
      </c>
      <c r="I49" s="27">
        <v>2.1041826225900877</v>
      </c>
      <c r="J49" s="27">
        <v>49.494187562708916</v>
      </c>
      <c r="K49" s="27">
        <v>9.0554655827051023E-2</v>
      </c>
      <c r="L49" s="27">
        <v>0</v>
      </c>
      <c r="M49" s="27">
        <v>-5.2099914896665753E-2</v>
      </c>
      <c r="N49" s="27">
        <v>0</v>
      </c>
      <c r="O49" s="27">
        <v>60.352484124109246</v>
      </c>
      <c r="Q49" s="19">
        <v>2032</v>
      </c>
      <c r="R49" s="27">
        <v>0.27831605934989057</v>
      </c>
      <c r="S49" s="27">
        <v>-2.4697200000000521</v>
      </c>
      <c r="T49" s="27">
        <v>-21.198444710439325</v>
      </c>
      <c r="U49" s="27">
        <v>-4.1325465227644376</v>
      </c>
      <c r="V49" s="27">
        <v>0.35395735125637523</v>
      </c>
      <c r="W49" s="27">
        <v>12.229835260889047</v>
      </c>
      <c r="X49" s="27">
        <v>0</v>
      </c>
      <c r="Y49" s="27">
        <v>-14.9386025617085</v>
      </c>
      <c r="AA49" s="19">
        <v>2032</v>
      </c>
      <c r="AB49" s="27">
        <v>12.45001987743899</v>
      </c>
      <c r="AC49" s="27">
        <v>2.8349633188799999</v>
      </c>
      <c r="AD49" s="27">
        <v>24.195012307167154</v>
      </c>
      <c r="AE49" s="27">
        <v>-1.5995546136823726</v>
      </c>
      <c r="AF49" s="27">
        <v>0</v>
      </c>
      <c r="AG49" s="27">
        <v>0</v>
      </c>
      <c r="AH49" s="27">
        <v>0</v>
      </c>
      <c r="AI49" s="27">
        <v>37.880440889803772</v>
      </c>
    </row>
    <row r="50" spans="1:35" ht="16.5" thickTop="1" thickBot="1" x14ac:dyDescent="0.3">
      <c r="A50" s="19">
        <v>2033</v>
      </c>
      <c r="B50" s="27">
        <v>6.7145968987048352</v>
      </c>
      <c r="C50" s="27">
        <v>9.962707862545192E-2</v>
      </c>
      <c r="D50" s="27">
        <v>0</v>
      </c>
      <c r="E50" s="27">
        <v>6.8142239773302871</v>
      </c>
      <c r="G50" s="19">
        <v>2033</v>
      </c>
      <c r="H50" s="27">
        <v>7.1445502861702153</v>
      </c>
      <c r="I50" s="27">
        <v>1.7364190779403543</v>
      </c>
      <c r="J50" s="27">
        <v>49.200878856738719</v>
      </c>
      <c r="K50" s="27">
        <v>0.31079044790609922</v>
      </c>
      <c r="L50" s="27">
        <v>0</v>
      </c>
      <c r="M50" s="27">
        <v>0</v>
      </c>
      <c r="N50" s="27">
        <v>0</v>
      </c>
      <c r="O50" s="27">
        <v>58.392638668755389</v>
      </c>
      <c r="Q50" s="19">
        <v>2033</v>
      </c>
      <c r="R50" s="27">
        <v>-6.5978225713506617</v>
      </c>
      <c r="S50" s="27">
        <v>-2.7442700000001423</v>
      </c>
      <c r="T50" s="27">
        <v>23.560903099122971</v>
      </c>
      <c r="U50" s="27">
        <v>-0.77614242459943328</v>
      </c>
      <c r="V50" s="27">
        <v>0</v>
      </c>
      <c r="W50" s="27">
        <v>-4.0859778667807385</v>
      </c>
      <c r="X50" s="27">
        <v>0</v>
      </c>
      <c r="Y50" s="27">
        <v>9.3566902363919944</v>
      </c>
      <c r="AA50" s="19">
        <v>2033</v>
      </c>
      <c r="AB50" s="27">
        <v>24.762563133759045</v>
      </c>
      <c r="AC50" s="27">
        <v>3.6193375507100427</v>
      </c>
      <c r="AD50" s="27">
        <v>17.319792281610678</v>
      </c>
      <c r="AE50" s="27">
        <v>-1.4060302236530529</v>
      </c>
      <c r="AF50" s="27">
        <v>0</v>
      </c>
      <c r="AG50" s="27">
        <v>0</v>
      </c>
      <c r="AH50" s="27">
        <v>0</v>
      </c>
      <c r="AI50" s="27">
        <v>44.295662742426707</v>
      </c>
    </row>
    <row r="51" spans="1:35" ht="16.5" thickTop="1" thickBot="1" x14ac:dyDescent="0.3">
      <c r="A51" s="19">
        <v>2034</v>
      </c>
      <c r="B51" s="27">
        <v>6.7145968987048352</v>
      </c>
      <c r="C51" s="27">
        <v>9.962707862545192E-2</v>
      </c>
      <c r="D51" s="27">
        <v>0</v>
      </c>
      <c r="E51" s="27">
        <v>6.8142239773302871</v>
      </c>
      <c r="G51" s="19">
        <v>2034</v>
      </c>
      <c r="H51" s="27">
        <v>6.1223542681400431</v>
      </c>
      <c r="I51" s="27">
        <v>1.6712966825298281</v>
      </c>
      <c r="J51" s="27">
        <v>18.544539218492417</v>
      </c>
      <c r="K51" s="27">
        <v>1.8451219865894881E-2</v>
      </c>
      <c r="L51" s="27">
        <v>0</v>
      </c>
      <c r="M51" s="27">
        <v>0</v>
      </c>
      <c r="N51" s="27">
        <v>0</v>
      </c>
      <c r="O51" s="27">
        <v>26.356641389028184</v>
      </c>
      <c r="Q51" s="19">
        <v>2034</v>
      </c>
      <c r="R51" s="27">
        <v>0.38284024567019515</v>
      </c>
      <c r="S51" s="27">
        <v>-1.1996799999997165</v>
      </c>
      <c r="T51" s="27">
        <v>30.677123673247927</v>
      </c>
      <c r="U51" s="27">
        <v>-5.6333683499076637</v>
      </c>
      <c r="V51" s="27">
        <v>0</v>
      </c>
      <c r="W51" s="27">
        <v>8.4041700823654342</v>
      </c>
      <c r="X51" s="27">
        <v>0</v>
      </c>
      <c r="Y51" s="27">
        <v>32.631085651376175</v>
      </c>
      <c r="AA51" s="19">
        <v>2034</v>
      </c>
      <c r="AB51" s="27">
        <v>14.438961265517037</v>
      </c>
      <c r="AC51" s="27">
        <v>0.9572053557799336</v>
      </c>
      <c r="AD51" s="27">
        <v>33.127957807950317</v>
      </c>
      <c r="AE51" s="27">
        <v>-0.98253503330593839</v>
      </c>
      <c r="AF51" s="27">
        <v>0</v>
      </c>
      <c r="AG51" s="27">
        <v>0</v>
      </c>
      <c r="AH51" s="27">
        <v>0</v>
      </c>
      <c r="AI51" s="27">
        <v>47.541589395941351</v>
      </c>
    </row>
    <row r="52" spans="1:35" ht="16.5" thickTop="1" thickBot="1" x14ac:dyDescent="0.3">
      <c r="A52" s="19" t="s">
        <v>44</v>
      </c>
      <c r="B52" s="27">
        <v>73.457529640361741</v>
      </c>
      <c r="C52" s="27">
        <v>1.0748555662548989</v>
      </c>
      <c r="D52" s="27">
        <v>0</v>
      </c>
      <c r="E52" s="27">
        <v>74.532385206616638</v>
      </c>
      <c r="G52" s="19" t="s">
        <v>45</v>
      </c>
      <c r="H52" s="27">
        <v>62.26074009581788</v>
      </c>
      <c r="I52" s="27">
        <v>16.996103756276796</v>
      </c>
      <c r="J52" s="27">
        <v>206.74209329678169</v>
      </c>
      <c r="K52" s="27">
        <v>0.21106514495221232</v>
      </c>
      <c r="L52" s="27">
        <v>0</v>
      </c>
      <c r="M52" s="27">
        <v>0</v>
      </c>
      <c r="N52" s="27">
        <v>0</v>
      </c>
      <c r="O52" s="27">
        <v>286.21000229382861</v>
      </c>
      <c r="Q52" s="19" t="s">
        <v>45</v>
      </c>
      <c r="R52" s="27">
        <v>3.8932600091324643</v>
      </c>
      <c r="S52" s="27">
        <v>-12.200039626394355</v>
      </c>
      <c r="T52" s="27">
        <v>342.0010974555305</v>
      </c>
      <c r="U52" s="27">
        <v>-64.440601542027068</v>
      </c>
      <c r="V52" s="27">
        <v>0</v>
      </c>
      <c r="W52" s="27">
        <v>92.825710211088534</v>
      </c>
      <c r="X52" s="27">
        <v>0</v>
      </c>
      <c r="Y52" s="27">
        <v>362.07942650733003</v>
      </c>
      <c r="AA52" s="19" t="s">
        <v>45</v>
      </c>
      <c r="AB52" s="27">
        <v>146.83573919988885</v>
      </c>
      <c r="AC52" s="27">
        <v>9.7342151833112638</v>
      </c>
      <c r="AD52" s="27">
        <v>369.32399684719144</v>
      </c>
      <c r="AE52" s="27">
        <v>-11.23930562491765</v>
      </c>
      <c r="AF52" s="27">
        <v>0</v>
      </c>
      <c r="AG52" s="27">
        <v>0</v>
      </c>
      <c r="AH52" s="27">
        <v>0</v>
      </c>
      <c r="AI52" s="27">
        <v>514.654645605474</v>
      </c>
    </row>
    <row r="53" spans="1:35" ht="16.5" thickTop="1" thickBot="1" x14ac:dyDescent="0.3"/>
    <row r="54" spans="1:35" ht="16.5" thickTop="1" thickBot="1" x14ac:dyDescent="0.3">
      <c r="A54" s="1" t="str">
        <f>A5</f>
        <v>Low Discount rate</v>
      </c>
    </row>
    <row r="55" spans="1:35" ht="31.5" thickTop="1" thickBot="1" x14ac:dyDescent="0.3">
      <c r="G55" s="1" t="s">
        <v>29</v>
      </c>
      <c r="H55" s="1" t="s">
        <v>10</v>
      </c>
      <c r="Q55" s="1" t="s">
        <v>29</v>
      </c>
      <c r="R55" s="1" t="s">
        <v>30</v>
      </c>
      <c r="AA55" s="1" t="s">
        <v>29</v>
      </c>
      <c r="AB55" s="1" t="s">
        <v>31</v>
      </c>
    </row>
    <row r="56" spans="1:35" ht="51" customHeight="1" thickTop="1" thickBot="1" x14ac:dyDescent="0.3">
      <c r="A56" s="1" t="s">
        <v>32</v>
      </c>
      <c r="B56" s="25" t="s">
        <v>33</v>
      </c>
      <c r="C56" s="25" t="s">
        <v>15</v>
      </c>
      <c r="D56" s="25" t="s">
        <v>34</v>
      </c>
      <c r="E56" s="25" t="s">
        <v>35</v>
      </c>
      <c r="G56" s="1" t="s">
        <v>29</v>
      </c>
      <c r="H56" s="1" t="s">
        <v>36</v>
      </c>
      <c r="I56" s="1" t="s">
        <v>37</v>
      </c>
      <c r="J56" s="1" t="s">
        <v>38</v>
      </c>
      <c r="K56" s="1" t="s">
        <v>39</v>
      </c>
      <c r="L56" s="1" t="s">
        <v>40</v>
      </c>
      <c r="M56" s="1" t="s">
        <v>41</v>
      </c>
      <c r="N56" s="1" t="s">
        <v>42</v>
      </c>
      <c r="O56" s="1" t="s">
        <v>35</v>
      </c>
      <c r="Q56" s="1" t="s">
        <v>29</v>
      </c>
      <c r="R56" s="1" t="s">
        <v>36</v>
      </c>
      <c r="S56" s="1" t="s">
        <v>37</v>
      </c>
      <c r="T56" s="1" t="s">
        <v>38</v>
      </c>
      <c r="U56" s="1" t="s">
        <v>39</v>
      </c>
      <c r="V56" s="1" t="s">
        <v>40</v>
      </c>
      <c r="W56" s="1" t="s">
        <v>41</v>
      </c>
      <c r="X56" s="1" t="s">
        <v>42</v>
      </c>
      <c r="Y56" s="1" t="s">
        <v>35</v>
      </c>
      <c r="AA56" s="1" t="s">
        <v>29</v>
      </c>
      <c r="AB56" s="1" t="s">
        <v>36</v>
      </c>
      <c r="AC56" s="1" t="s">
        <v>37</v>
      </c>
      <c r="AD56" s="1" t="s">
        <v>38</v>
      </c>
      <c r="AE56" s="1" t="s">
        <v>39</v>
      </c>
      <c r="AF56" s="1" t="s">
        <v>40</v>
      </c>
      <c r="AG56" s="1" t="s">
        <v>41</v>
      </c>
      <c r="AH56" s="1" t="s">
        <v>42</v>
      </c>
      <c r="AI56" s="1" t="s">
        <v>35</v>
      </c>
    </row>
    <row r="57" spans="1:35" ht="16.5" thickTop="1" thickBot="1" x14ac:dyDescent="0.3">
      <c r="A57" s="19" t="s">
        <v>43</v>
      </c>
      <c r="B57" s="26">
        <f>NPV($B$5,B58:B73)</f>
        <v>71.040903126022258</v>
      </c>
      <c r="C57" s="26">
        <f t="shared" ref="C57:E57" si="9">NPV($B$5,C58:C73)</f>
        <v>1.0491272613547593</v>
      </c>
      <c r="D57" s="26">
        <f t="shared" si="9"/>
        <v>2.4171740026593733</v>
      </c>
      <c r="E57" s="26">
        <f t="shared" si="9"/>
        <v>74.507204390036392</v>
      </c>
      <c r="G57" s="19" t="s">
        <v>43</v>
      </c>
      <c r="H57" s="26">
        <f>NPV($B$5,H58:H73)</f>
        <v>110.11399487250445</v>
      </c>
      <c r="I57" s="26">
        <f t="shared" ref="I57:O57" si="10">NPV($B$5,I58:I73)</f>
        <v>27.851537540765431</v>
      </c>
      <c r="J57" s="26">
        <f t="shared" si="10"/>
        <v>377.34847143566168</v>
      </c>
      <c r="K57" s="26">
        <f t="shared" si="10"/>
        <v>-1.7732850312095469</v>
      </c>
      <c r="L57" s="26">
        <f t="shared" si="10"/>
        <v>12.364339684003179</v>
      </c>
      <c r="M57" s="26">
        <f t="shared" si="10"/>
        <v>2.7653456435004209</v>
      </c>
      <c r="N57" s="26">
        <f t="shared" si="10"/>
        <v>0</v>
      </c>
      <c r="O57" s="26">
        <f t="shared" si="10"/>
        <v>528.67040414522558</v>
      </c>
      <c r="Q57" s="19" t="s">
        <v>43</v>
      </c>
      <c r="R57" s="26">
        <f>NPV($B$5,R58:R73)</f>
        <v>1.9243027697120481</v>
      </c>
      <c r="S57" s="26">
        <f t="shared" ref="S57:Y57" si="11">NPV($B$5,S58:S73)</f>
        <v>-19.515888015408429</v>
      </c>
      <c r="T57" s="26">
        <f t="shared" si="11"/>
        <v>452.04030520869816</v>
      </c>
      <c r="U57" s="26">
        <f t="shared" si="11"/>
        <v>-65.474107838420679</v>
      </c>
      <c r="V57" s="26">
        <f t="shared" si="11"/>
        <v>10.340999239378805</v>
      </c>
      <c r="W57" s="26">
        <f t="shared" si="11"/>
        <v>119.01136231313696</v>
      </c>
      <c r="X57" s="26">
        <f t="shared" si="11"/>
        <v>0</v>
      </c>
      <c r="Y57" s="26">
        <f t="shared" si="11"/>
        <v>498.32697367709687</v>
      </c>
      <c r="AA57" s="19" t="s">
        <v>43</v>
      </c>
      <c r="AB57" s="26">
        <f>NPV($B$5,AB58:AB73)</f>
        <v>213.28796620440417</v>
      </c>
      <c r="AC57" s="26">
        <f t="shared" ref="AC57:AI57" si="12">NPV($B$5,AC58:AC73)</f>
        <v>22.821391587967245</v>
      </c>
      <c r="AD57" s="26">
        <f t="shared" si="12"/>
        <v>535.85612581556984</v>
      </c>
      <c r="AE57" s="26">
        <f t="shared" si="12"/>
        <v>-17.992885472819449</v>
      </c>
      <c r="AF57" s="26">
        <f t="shared" si="12"/>
        <v>0</v>
      </c>
      <c r="AG57" s="26">
        <f t="shared" si="12"/>
        <v>0.20077423468735045</v>
      </c>
      <c r="AH57" s="26">
        <f t="shared" si="12"/>
        <v>0</v>
      </c>
      <c r="AI57" s="26">
        <f t="shared" si="12"/>
        <v>754.17337236980916</v>
      </c>
    </row>
    <row r="58" spans="1:35" ht="16.5" thickTop="1" thickBot="1" x14ac:dyDescent="0.3">
      <c r="A58" s="19">
        <v>2020</v>
      </c>
      <c r="B58" s="27">
        <v>0</v>
      </c>
      <c r="C58" s="27">
        <v>0</v>
      </c>
      <c r="D58" s="27">
        <v>0</v>
      </c>
      <c r="E58" s="27">
        <v>0</v>
      </c>
      <c r="G58" s="19">
        <v>2020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Q58" s="19">
        <v>2020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AA58" s="19">
        <v>2020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</row>
    <row r="59" spans="1:35" ht="16.5" thickTop="1" thickBot="1" x14ac:dyDescent="0.3">
      <c r="A59" s="19">
        <v>2021</v>
      </c>
      <c r="B59" s="27">
        <v>0</v>
      </c>
      <c r="C59" s="27">
        <v>0</v>
      </c>
      <c r="D59" s="27">
        <v>0</v>
      </c>
      <c r="E59" s="27">
        <v>0</v>
      </c>
      <c r="G59" s="19">
        <v>2021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Q59" s="19">
        <v>2021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AA59" s="19">
        <v>2021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</row>
    <row r="60" spans="1:35" ht="16.5" thickTop="1" thickBot="1" x14ac:dyDescent="0.3">
      <c r="A60" s="19">
        <v>2022</v>
      </c>
      <c r="B60" s="27">
        <v>0</v>
      </c>
      <c r="C60" s="27">
        <v>0</v>
      </c>
      <c r="D60" s="27">
        <v>2.656727471408562</v>
      </c>
      <c r="E60" s="27">
        <v>2.656727471408562</v>
      </c>
      <c r="G60" s="19">
        <v>2022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Q60" s="19">
        <v>2022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AA60" s="19">
        <v>2022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</row>
    <row r="61" spans="1:35" ht="16.5" thickTop="1" thickBot="1" x14ac:dyDescent="0.3">
      <c r="A61" s="19">
        <v>2023</v>
      </c>
      <c r="B61" s="27">
        <v>3.6442356928058537</v>
      </c>
      <c r="C61" s="27">
        <v>5.4634950874198951E-2</v>
      </c>
      <c r="D61" s="27">
        <v>0</v>
      </c>
      <c r="E61" s="27">
        <v>3.6988706436800527</v>
      </c>
      <c r="G61" s="19">
        <v>2023</v>
      </c>
      <c r="H61" s="27">
        <v>0</v>
      </c>
      <c r="I61" s="27">
        <v>0</v>
      </c>
      <c r="J61" s="27">
        <v>8.7387014306014628</v>
      </c>
      <c r="K61" s="27">
        <v>-0.75392508934392777</v>
      </c>
      <c r="L61" s="27">
        <v>1.5692596558066998</v>
      </c>
      <c r="M61" s="27">
        <v>1.1664970115746978</v>
      </c>
      <c r="N61" s="27">
        <v>0</v>
      </c>
      <c r="O61" s="27">
        <v>10.720533008638933</v>
      </c>
      <c r="Q61" s="19">
        <v>2023</v>
      </c>
      <c r="R61" s="27">
        <v>-14.427850000000007</v>
      </c>
      <c r="S61" s="27">
        <v>-4.5089600000001155</v>
      </c>
      <c r="T61" s="27">
        <v>35.807231355618441</v>
      </c>
      <c r="U61" s="27">
        <v>5.9572961100200992</v>
      </c>
      <c r="V61" s="27">
        <v>1.9783650530967782</v>
      </c>
      <c r="W61" s="27">
        <v>1.9282247860590145</v>
      </c>
      <c r="X61" s="27">
        <v>0</v>
      </c>
      <c r="Y61" s="27">
        <v>26.734307304794211</v>
      </c>
      <c r="AA61" s="19">
        <v>2023</v>
      </c>
      <c r="AB61" s="27">
        <v>12.450189382123991</v>
      </c>
      <c r="AC61" s="27">
        <v>0.83334486225976434</v>
      </c>
      <c r="AD61" s="27">
        <v>14.228711584083296</v>
      </c>
      <c r="AE61" s="27">
        <v>-8.5205104409607116E-2</v>
      </c>
      <c r="AF61" s="27">
        <v>0</v>
      </c>
      <c r="AG61" s="27">
        <v>0.56363680917405701</v>
      </c>
      <c r="AH61" s="27">
        <v>0</v>
      </c>
      <c r="AI61" s="27">
        <v>27.990677533231501</v>
      </c>
    </row>
    <row r="62" spans="1:35" ht="16.5" thickTop="1" thickBot="1" x14ac:dyDescent="0.3">
      <c r="A62" s="19">
        <v>2024</v>
      </c>
      <c r="B62" s="27">
        <v>3.6442356928058537</v>
      </c>
      <c r="C62" s="27">
        <v>5.4634950874198951E-2</v>
      </c>
      <c r="D62" s="27">
        <v>0</v>
      </c>
      <c r="E62" s="27">
        <v>3.6988706436800527</v>
      </c>
      <c r="G62" s="19">
        <v>2024</v>
      </c>
      <c r="H62" s="27">
        <v>0</v>
      </c>
      <c r="I62" s="27">
        <v>0</v>
      </c>
      <c r="J62" s="27">
        <v>7.5351588334574249</v>
      </c>
      <c r="K62" s="27">
        <v>0.75029841230268868</v>
      </c>
      <c r="L62" s="27">
        <v>5.1977899835146362</v>
      </c>
      <c r="M62" s="27">
        <v>0.77789185919596593</v>
      </c>
      <c r="N62" s="27">
        <v>0</v>
      </c>
      <c r="O62" s="27">
        <v>14.261139088470715</v>
      </c>
      <c r="Q62" s="19">
        <v>2024</v>
      </c>
      <c r="R62" s="27">
        <v>-1.0892799999999738</v>
      </c>
      <c r="S62" s="27">
        <v>-0.28193000000010215</v>
      </c>
      <c r="T62" s="27">
        <v>1.248520525017963</v>
      </c>
      <c r="U62" s="27">
        <v>-2.3277234237913974E-2</v>
      </c>
      <c r="V62" s="27">
        <v>2.5764711452455353</v>
      </c>
      <c r="W62" s="27">
        <v>-0.49338024595467489</v>
      </c>
      <c r="X62" s="27">
        <v>0</v>
      </c>
      <c r="Y62" s="27">
        <v>1.9371241900708331</v>
      </c>
      <c r="AA62" s="19">
        <v>2024</v>
      </c>
      <c r="AB62" s="27">
        <v>0.26788355407660447</v>
      </c>
      <c r="AC62" s="27">
        <v>9.6134217669714417E-2</v>
      </c>
      <c r="AD62" s="27">
        <v>7.7018317885113392</v>
      </c>
      <c r="AE62" s="27">
        <v>0.54924283675263352</v>
      </c>
      <c r="AF62" s="27">
        <v>0</v>
      </c>
      <c r="AG62" s="27">
        <v>-0.14462344572845745</v>
      </c>
      <c r="AH62" s="27">
        <v>0</v>
      </c>
      <c r="AI62" s="27">
        <v>8.4704689512818323</v>
      </c>
    </row>
    <row r="63" spans="1:35" ht="16.5" thickTop="1" thickBot="1" x14ac:dyDescent="0.3">
      <c r="A63" s="19">
        <v>2025</v>
      </c>
      <c r="B63" s="27">
        <v>3.6442356928058537</v>
      </c>
      <c r="C63" s="27">
        <v>5.4634950874198951E-2</v>
      </c>
      <c r="D63" s="27">
        <v>0</v>
      </c>
      <c r="E63" s="27">
        <v>3.6988706436800527</v>
      </c>
      <c r="G63" s="19">
        <v>2025</v>
      </c>
      <c r="H63" s="27">
        <v>0</v>
      </c>
      <c r="I63" s="27">
        <v>0</v>
      </c>
      <c r="J63" s="27">
        <v>12.293048628470505</v>
      </c>
      <c r="K63" s="27">
        <v>0.95822349479380331</v>
      </c>
      <c r="L63" s="27">
        <v>1.7534343591202164</v>
      </c>
      <c r="M63" s="27">
        <v>1.5534051003274199</v>
      </c>
      <c r="N63" s="27">
        <v>0</v>
      </c>
      <c r="O63" s="27">
        <v>16.558111582711945</v>
      </c>
      <c r="Q63" s="19">
        <v>2025</v>
      </c>
      <c r="R63" s="27">
        <v>-2.3426399999999603</v>
      </c>
      <c r="S63" s="27">
        <v>-0.37770000000000437</v>
      </c>
      <c r="T63" s="27">
        <v>11.561470615462504</v>
      </c>
      <c r="U63" s="27">
        <v>0.55731567252412451</v>
      </c>
      <c r="V63" s="27">
        <v>1.2612188203124077</v>
      </c>
      <c r="W63" s="27">
        <v>-0.48794383674983816</v>
      </c>
      <c r="X63" s="27">
        <v>0</v>
      </c>
      <c r="Y63" s="27">
        <v>10.171721271549233</v>
      </c>
      <c r="AA63" s="19">
        <v>2025</v>
      </c>
      <c r="AB63" s="27">
        <v>0.26788355408299935</v>
      </c>
      <c r="AC63" s="27">
        <v>9.5871555879966763E-2</v>
      </c>
      <c r="AD63" s="27">
        <v>10.464833426236122</v>
      </c>
      <c r="AE63" s="27">
        <v>0.38160942815975935</v>
      </c>
      <c r="AF63" s="27">
        <v>0</v>
      </c>
      <c r="AG63" s="27">
        <v>-4.6740635378449746E-2</v>
      </c>
      <c r="AH63" s="27">
        <v>0</v>
      </c>
      <c r="AI63" s="27">
        <v>11.163457328980398</v>
      </c>
    </row>
    <row r="64" spans="1:35" ht="16.5" thickTop="1" thickBot="1" x14ac:dyDescent="0.3">
      <c r="A64" s="19">
        <v>2026</v>
      </c>
      <c r="B64" s="27">
        <v>3.6442356928058537</v>
      </c>
      <c r="C64" s="27">
        <v>5.4634950874198951E-2</v>
      </c>
      <c r="D64" s="27">
        <v>0</v>
      </c>
      <c r="E64" s="27">
        <v>3.6988706436800527</v>
      </c>
      <c r="G64" s="19">
        <v>2026</v>
      </c>
      <c r="H64" s="27">
        <v>-1.3950969279790115E-3</v>
      </c>
      <c r="I64" s="27">
        <v>1.4004089498484973E-3</v>
      </c>
      <c r="J64" s="27">
        <v>9.2786792835673992</v>
      </c>
      <c r="K64" s="27">
        <v>0.51689881742970267</v>
      </c>
      <c r="L64" s="27">
        <v>6.3138620969187151</v>
      </c>
      <c r="M64" s="27">
        <v>-0.76537513233491161</v>
      </c>
      <c r="N64" s="27">
        <v>0</v>
      </c>
      <c r="O64" s="27">
        <v>15.344070377602774</v>
      </c>
      <c r="Q64" s="19">
        <v>2026</v>
      </c>
      <c r="R64" s="27">
        <v>-0.44297000000005937</v>
      </c>
      <c r="S64" s="27">
        <v>5.0119999999878928E-2</v>
      </c>
      <c r="T64" s="27">
        <v>6.2060441359466179</v>
      </c>
      <c r="U64" s="27">
        <v>0.56559327578948726</v>
      </c>
      <c r="V64" s="27">
        <v>6.3789873300682798</v>
      </c>
      <c r="W64" s="27">
        <v>0.36256336782509158</v>
      </c>
      <c r="X64" s="27">
        <v>0</v>
      </c>
      <c r="Y64" s="27">
        <v>13.120338109629296</v>
      </c>
      <c r="AA64" s="19">
        <v>2026</v>
      </c>
      <c r="AB64" s="27">
        <v>0.26788355408200459</v>
      </c>
      <c r="AC64" s="27">
        <v>9.5871555879966763E-2</v>
      </c>
      <c r="AD64" s="27">
        <v>13.203124878284843</v>
      </c>
      <c r="AE64" s="27">
        <v>0.15661043073504138</v>
      </c>
      <c r="AF64" s="27">
        <v>0</v>
      </c>
      <c r="AG64" s="27">
        <v>-0.16692924021846864</v>
      </c>
      <c r="AH64" s="27">
        <v>0</v>
      </c>
      <c r="AI64" s="27">
        <v>13.556561178763387</v>
      </c>
    </row>
    <row r="65" spans="1:35" ht="16.5" thickTop="1" thickBot="1" x14ac:dyDescent="0.3">
      <c r="A65" s="19">
        <v>2027</v>
      </c>
      <c r="B65" s="27">
        <v>3.6442356928058537</v>
      </c>
      <c r="C65" s="27">
        <v>5.4634950874198951E-2</v>
      </c>
      <c r="D65" s="27">
        <v>0</v>
      </c>
      <c r="E65" s="27">
        <v>3.6988706436800527</v>
      </c>
      <c r="G65" s="19">
        <v>2027</v>
      </c>
      <c r="H65" s="27">
        <v>5.075118029402006</v>
      </c>
      <c r="I65" s="27">
        <v>1.0935449024800619</v>
      </c>
      <c r="J65" s="27">
        <v>18.662461464097131</v>
      </c>
      <c r="K65" s="27">
        <v>-0.43229598494198729</v>
      </c>
      <c r="L65" s="27">
        <v>0</v>
      </c>
      <c r="M65" s="27">
        <v>0</v>
      </c>
      <c r="N65" s="27">
        <v>0</v>
      </c>
      <c r="O65" s="27">
        <v>24.398828411037211</v>
      </c>
      <c r="Q65" s="19">
        <v>2027</v>
      </c>
      <c r="R65" s="27">
        <v>1.8599400000000514</v>
      </c>
      <c r="S65" s="27">
        <v>0.64633999999978187</v>
      </c>
      <c r="T65" s="27">
        <v>24.155175234318019</v>
      </c>
      <c r="U65" s="27">
        <v>0.76821762826396889</v>
      </c>
      <c r="V65" s="27">
        <v>0</v>
      </c>
      <c r="W65" s="27">
        <v>0</v>
      </c>
      <c r="X65" s="27">
        <v>0</v>
      </c>
      <c r="Y65" s="27">
        <v>27.429672862581821</v>
      </c>
      <c r="AA65" s="19">
        <v>2027</v>
      </c>
      <c r="AB65" s="27">
        <v>0.18290367326500245</v>
      </c>
      <c r="AC65" s="27">
        <v>0.15926881142968341</v>
      </c>
      <c r="AD65" s="27">
        <v>26.130972638262701</v>
      </c>
      <c r="AE65" s="27">
        <v>-0.64019812317937697</v>
      </c>
      <c r="AF65" s="27">
        <v>0</v>
      </c>
      <c r="AG65" s="27">
        <v>0</v>
      </c>
      <c r="AH65" s="27">
        <v>0</v>
      </c>
      <c r="AI65" s="27">
        <v>25.832946999778009</v>
      </c>
    </row>
    <row r="66" spans="1:35" ht="16.5" thickTop="1" thickBot="1" x14ac:dyDescent="0.3">
      <c r="A66" s="19">
        <v>2028</v>
      </c>
      <c r="B66" s="27">
        <v>3.6442356928058537</v>
      </c>
      <c r="C66" s="27">
        <v>5.4634950874198951E-2</v>
      </c>
      <c r="D66" s="27">
        <v>0</v>
      </c>
      <c r="E66" s="27">
        <v>3.6988706436800527</v>
      </c>
      <c r="G66" s="19">
        <v>2028</v>
      </c>
      <c r="H66" s="27">
        <v>10.035512428024049</v>
      </c>
      <c r="I66" s="27">
        <v>2.2499836779797988</v>
      </c>
      <c r="J66" s="27">
        <v>15.888354539258849</v>
      </c>
      <c r="K66" s="27">
        <v>-0.96155363422115614</v>
      </c>
      <c r="L66" s="27">
        <v>0</v>
      </c>
      <c r="M66" s="27">
        <v>0</v>
      </c>
      <c r="N66" s="27">
        <v>0</v>
      </c>
      <c r="O66" s="27">
        <v>27.212297011041539</v>
      </c>
      <c r="Q66" s="19">
        <v>2028</v>
      </c>
      <c r="R66" s="27">
        <v>20.984051066249776</v>
      </c>
      <c r="S66" s="27">
        <v>1.6843199999998433</v>
      </c>
      <c r="T66" s="27">
        <v>3.2702217478886286</v>
      </c>
      <c r="U66" s="27">
        <v>-0.18051049541379882</v>
      </c>
      <c r="V66" s="27">
        <v>0</v>
      </c>
      <c r="W66" s="27">
        <v>0.29471755573827052</v>
      </c>
      <c r="X66" s="27">
        <v>0</v>
      </c>
      <c r="Y66" s="27">
        <v>26.052799874462718</v>
      </c>
      <c r="AA66" s="19">
        <v>2028</v>
      </c>
      <c r="AB66" s="27">
        <v>12.439042717415987</v>
      </c>
      <c r="AC66" s="27">
        <v>2.8324692475603115</v>
      </c>
      <c r="AD66" s="27">
        <v>16.845461546451915</v>
      </c>
      <c r="AE66" s="27">
        <v>-1.8282274697654071</v>
      </c>
      <c r="AF66" s="27">
        <v>0</v>
      </c>
      <c r="AG66" s="27">
        <v>0</v>
      </c>
      <c r="AH66" s="27">
        <v>0</v>
      </c>
      <c r="AI66" s="27">
        <v>30.288746041662804</v>
      </c>
    </row>
    <row r="67" spans="1:35" ht="16.5" thickTop="1" thickBot="1" x14ac:dyDescent="0.3">
      <c r="A67" s="19">
        <v>2029</v>
      </c>
      <c r="B67" s="27">
        <v>3.6442356928058537</v>
      </c>
      <c r="C67" s="27">
        <v>5.4634950874198951E-2</v>
      </c>
      <c r="D67" s="27">
        <v>0</v>
      </c>
      <c r="E67" s="27">
        <v>3.6988706436800527</v>
      </c>
      <c r="G67" s="19">
        <v>2029</v>
      </c>
      <c r="H67" s="27">
        <v>13.008471491989894</v>
      </c>
      <c r="I67" s="27">
        <v>2.7858491341703484</v>
      </c>
      <c r="J67" s="27">
        <v>16.675235433633098</v>
      </c>
      <c r="K67" s="27">
        <v>-1.4493633501449785</v>
      </c>
      <c r="L67" s="27">
        <v>0</v>
      </c>
      <c r="M67" s="27">
        <v>0</v>
      </c>
      <c r="N67" s="27">
        <v>0</v>
      </c>
      <c r="O67" s="27">
        <v>31.020192709648363</v>
      </c>
      <c r="Q67" s="19">
        <v>2029</v>
      </c>
      <c r="R67" s="27">
        <v>2.6504928898398248</v>
      </c>
      <c r="S67" s="27">
        <v>1.0213300000000345</v>
      </c>
      <c r="T67" s="27">
        <v>17.403978186376925</v>
      </c>
      <c r="U67" s="27">
        <v>0.69205570496993329</v>
      </c>
      <c r="V67" s="27">
        <v>0</v>
      </c>
      <c r="W67" s="27">
        <v>1.0383920539636855</v>
      </c>
      <c r="X67" s="27">
        <v>0</v>
      </c>
      <c r="Y67" s="27">
        <v>22.806248835150406</v>
      </c>
      <c r="AA67" s="19">
        <v>2029</v>
      </c>
      <c r="AB67" s="27">
        <v>12.439042717419964</v>
      </c>
      <c r="AC67" s="27">
        <v>2.8247302605500408</v>
      </c>
      <c r="AD67" s="27">
        <v>19.594595831890452</v>
      </c>
      <c r="AE67" s="27">
        <v>-1.4976366851022382</v>
      </c>
      <c r="AF67" s="27">
        <v>0</v>
      </c>
      <c r="AG67" s="27">
        <v>0</v>
      </c>
      <c r="AH67" s="27">
        <v>0</v>
      </c>
      <c r="AI67" s="27">
        <v>33.360732124758222</v>
      </c>
    </row>
    <row r="68" spans="1:35" ht="16.5" thickTop="1" thickBot="1" x14ac:dyDescent="0.3">
      <c r="A68" s="19">
        <v>2030</v>
      </c>
      <c r="B68" s="27">
        <v>3.6442356928058537</v>
      </c>
      <c r="C68" s="27">
        <v>5.4634950874198951E-2</v>
      </c>
      <c r="D68" s="27">
        <v>0</v>
      </c>
      <c r="E68" s="27">
        <v>3.6988706436800527</v>
      </c>
      <c r="G68" s="19">
        <v>2030</v>
      </c>
      <c r="H68" s="27">
        <v>15.177658022430023</v>
      </c>
      <c r="I68" s="27">
        <v>3.3302668250598799</v>
      </c>
      <c r="J68" s="27">
        <v>15.640205768725902</v>
      </c>
      <c r="K68" s="27">
        <v>-1.4568650377540355</v>
      </c>
      <c r="L68" s="27">
        <v>2.4572855604314218E-2</v>
      </c>
      <c r="M68" s="27">
        <v>0.34302978858610417</v>
      </c>
      <c r="N68" s="27">
        <v>0</v>
      </c>
      <c r="O68" s="27">
        <v>33.058868222652187</v>
      </c>
      <c r="Q68" s="19">
        <v>2030</v>
      </c>
      <c r="R68" s="27">
        <v>-2.5611748884198278</v>
      </c>
      <c r="S68" s="27">
        <v>-0.73806000000013228</v>
      </c>
      <c r="T68" s="27">
        <v>13.926543042469952</v>
      </c>
      <c r="U68" s="27">
        <v>2.3722618901944159</v>
      </c>
      <c r="V68" s="27">
        <v>0</v>
      </c>
      <c r="W68" s="27">
        <v>-0.78807453379844383</v>
      </c>
      <c r="X68" s="27">
        <v>0</v>
      </c>
      <c r="Y68" s="27">
        <v>12.211495510445964</v>
      </c>
      <c r="AA68" s="19">
        <v>2030</v>
      </c>
      <c r="AB68" s="27">
        <v>12.450019877442971</v>
      </c>
      <c r="AC68" s="27">
        <v>2.8272175174597578</v>
      </c>
      <c r="AD68" s="27">
        <v>27.857089989796542</v>
      </c>
      <c r="AE68" s="27">
        <v>-0.99772255776603702</v>
      </c>
      <c r="AF68" s="27">
        <v>0</v>
      </c>
      <c r="AG68" s="27">
        <v>0</v>
      </c>
      <c r="AH68" s="27">
        <v>0</v>
      </c>
      <c r="AI68" s="27">
        <v>42.13660482693323</v>
      </c>
    </row>
    <row r="69" spans="1:35" ht="16.5" thickTop="1" thickBot="1" x14ac:dyDescent="0.3">
      <c r="A69" s="19">
        <v>2031</v>
      </c>
      <c r="B69" s="27">
        <v>3.6442356928058537</v>
      </c>
      <c r="C69" s="27">
        <v>5.4634950874198951E-2</v>
      </c>
      <c r="D69" s="27">
        <v>0</v>
      </c>
      <c r="E69" s="27">
        <v>3.6988706436800527</v>
      </c>
      <c r="G69" s="19">
        <v>2031</v>
      </c>
      <c r="H69" s="27">
        <v>11.665195477350153</v>
      </c>
      <c r="I69" s="27">
        <v>2.9510362550099671</v>
      </c>
      <c r="J69" s="27">
        <v>23.149157530990237</v>
      </c>
      <c r="K69" s="27">
        <v>-0.42859517179407464</v>
      </c>
      <c r="L69" s="27">
        <v>1.0365905845410438E-2</v>
      </c>
      <c r="M69" s="27">
        <v>0.28083843770533301</v>
      </c>
      <c r="N69" s="27">
        <v>0</v>
      </c>
      <c r="O69" s="27">
        <v>37.627998435107031</v>
      </c>
      <c r="Q69" s="19">
        <v>2031</v>
      </c>
      <c r="R69" s="27">
        <v>1.173566795790066</v>
      </c>
      <c r="S69" s="27">
        <v>-2.7108399999997346</v>
      </c>
      <c r="T69" s="27">
        <v>5.0935741824172851</v>
      </c>
      <c r="U69" s="27">
        <v>-3.6684051663505883</v>
      </c>
      <c r="V69" s="27">
        <v>0</v>
      </c>
      <c r="W69" s="27">
        <v>23.174345303819912</v>
      </c>
      <c r="X69" s="27">
        <v>0</v>
      </c>
      <c r="Y69" s="27">
        <v>23.06224111567694</v>
      </c>
      <c r="AA69" s="19">
        <v>2031</v>
      </c>
      <c r="AB69" s="27">
        <v>12.450019877442971</v>
      </c>
      <c r="AC69" s="27">
        <v>2.8272175174602125</v>
      </c>
      <c r="AD69" s="27">
        <v>26.700570824069747</v>
      </c>
      <c r="AE69" s="27">
        <v>-1.8095413250638908</v>
      </c>
      <c r="AF69" s="27">
        <v>0</v>
      </c>
      <c r="AG69" s="27">
        <v>0</v>
      </c>
      <c r="AH69" s="27">
        <v>0</v>
      </c>
      <c r="AI69" s="27">
        <v>40.168266893909042</v>
      </c>
    </row>
    <row r="70" spans="1:35" ht="16.5" thickTop="1" thickBot="1" x14ac:dyDescent="0.3">
      <c r="A70" s="19">
        <v>2032</v>
      </c>
      <c r="B70" s="27">
        <v>3.6442356928058537</v>
      </c>
      <c r="C70" s="27">
        <v>5.4634950874198951E-2</v>
      </c>
      <c r="D70" s="27">
        <v>0</v>
      </c>
      <c r="E70" s="27">
        <v>3.6988706436800527</v>
      </c>
      <c r="G70" s="19">
        <v>2032</v>
      </c>
      <c r="H70" s="27">
        <v>8.7156591978798588</v>
      </c>
      <c r="I70" s="27">
        <v>2.1041826225900877</v>
      </c>
      <c r="J70" s="27">
        <v>49.494187562708916</v>
      </c>
      <c r="K70" s="27">
        <v>9.0554655827051023E-2</v>
      </c>
      <c r="L70" s="27">
        <v>0</v>
      </c>
      <c r="M70" s="27">
        <v>-5.2099914896665753E-2</v>
      </c>
      <c r="N70" s="27">
        <v>0</v>
      </c>
      <c r="O70" s="27">
        <v>60.352484124109246</v>
      </c>
      <c r="Q70" s="19">
        <v>2032</v>
      </c>
      <c r="R70" s="27">
        <v>0.27831605934989057</v>
      </c>
      <c r="S70" s="27">
        <v>-2.4697200000000521</v>
      </c>
      <c r="T70" s="27">
        <v>-21.198444710439325</v>
      </c>
      <c r="U70" s="27">
        <v>-4.1325465227644376</v>
      </c>
      <c r="V70" s="27">
        <v>0.35395735125637523</v>
      </c>
      <c r="W70" s="27">
        <v>12.229835260889047</v>
      </c>
      <c r="X70" s="27">
        <v>0</v>
      </c>
      <c r="Y70" s="27">
        <v>-14.9386025617085</v>
      </c>
      <c r="AA70" s="19">
        <v>2032</v>
      </c>
      <c r="AB70" s="27">
        <v>12.45001987743899</v>
      </c>
      <c r="AC70" s="27">
        <v>2.8349633188799999</v>
      </c>
      <c r="AD70" s="27">
        <v>24.195012307167154</v>
      </c>
      <c r="AE70" s="27">
        <v>-1.5995546136823726</v>
      </c>
      <c r="AF70" s="27">
        <v>0</v>
      </c>
      <c r="AG70" s="27">
        <v>0</v>
      </c>
      <c r="AH70" s="27">
        <v>0</v>
      </c>
      <c r="AI70" s="27">
        <v>37.880440889803772</v>
      </c>
    </row>
    <row r="71" spans="1:35" ht="16.5" thickTop="1" thickBot="1" x14ac:dyDescent="0.3">
      <c r="A71" s="19">
        <v>2033</v>
      </c>
      <c r="B71" s="27">
        <v>3.6442356928058537</v>
      </c>
      <c r="C71" s="27">
        <v>5.4634950874198951E-2</v>
      </c>
      <c r="D71" s="27">
        <v>0</v>
      </c>
      <c r="E71" s="27">
        <v>3.6988706436800527</v>
      </c>
      <c r="G71" s="19">
        <v>2033</v>
      </c>
      <c r="H71" s="27">
        <v>7.1445502861702153</v>
      </c>
      <c r="I71" s="27">
        <v>1.7364190779403543</v>
      </c>
      <c r="J71" s="27">
        <v>49.200878856738719</v>
      </c>
      <c r="K71" s="27">
        <v>0.31079044790609922</v>
      </c>
      <c r="L71" s="27">
        <v>0</v>
      </c>
      <c r="M71" s="27">
        <v>0</v>
      </c>
      <c r="N71" s="27">
        <v>0</v>
      </c>
      <c r="O71" s="27">
        <v>58.392638668755389</v>
      </c>
      <c r="Q71" s="19">
        <v>2033</v>
      </c>
      <c r="R71" s="27">
        <v>-6.5978225713506617</v>
      </c>
      <c r="S71" s="27">
        <v>-2.7442700000001423</v>
      </c>
      <c r="T71" s="27">
        <v>23.560903099122971</v>
      </c>
      <c r="U71" s="27">
        <v>-0.77614242459943328</v>
      </c>
      <c r="V71" s="27">
        <v>0</v>
      </c>
      <c r="W71" s="27">
        <v>-4.0859778667807385</v>
      </c>
      <c r="X71" s="27">
        <v>0</v>
      </c>
      <c r="Y71" s="27">
        <v>9.3566902363919944</v>
      </c>
      <c r="AA71" s="19">
        <v>2033</v>
      </c>
      <c r="AB71" s="27">
        <v>24.762563133759045</v>
      </c>
      <c r="AC71" s="27">
        <v>3.6193375507100427</v>
      </c>
      <c r="AD71" s="27">
        <v>17.319792281610678</v>
      </c>
      <c r="AE71" s="27">
        <v>-1.4060302236530529</v>
      </c>
      <c r="AF71" s="27">
        <v>0</v>
      </c>
      <c r="AG71" s="27">
        <v>0</v>
      </c>
      <c r="AH71" s="27">
        <v>0</v>
      </c>
      <c r="AI71" s="27">
        <v>44.295662742426707</v>
      </c>
    </row>
    <row r="72" spans="1:35" ht="16.5" thickTop="1" thickBot="1" x14ac:dyDescent="0.3">
      <c r="A72" s="19">
        <v>2034</v>
      </c>
      <c r="B72" s="27">
        <v>3.6442356928058537</v>
      </c>
      <c r="C72" s="27">
        <v>5.4634950874198951E-2</v>
      </c>
      <c r="D72" s="27">
        <v>0</v>
      </c>
      <c r="E72" s="27">
        <v>3.6988706436800527</v>
      </c>
      <c r="G72" s="19">
        <v>2034</v>
      </c>
      <c r="H72" s="27">
        <v>6.1223542681400431</v>
      </c>
      <c r="I72" s="27">
        <v>1.6712966825298281</v>
      </c>
      <c r="J72" s="27">
        <v>18.544539218492417</v>
      </c>
      <c r="K72" s="27">
        <v>1.8451219865894881E-2</v>
      </c>
      <c r="L72" s="27">
        <v>0</v>
      </c>
      <c r="M72" s="27">
        <v>0</v>
      </c>
      <c r="N72" s="27">
        <v>0</v>
      </c>
      <c r="O72" s="27">
        <v>26.356641389028184</v>
      </c>
      <c r="Q72" s="19">
        <v>2034</v>
      </c>
      <c r="R72" s="27">
        <v>0.38284024567019515</v>
      </c>
      <c r="S72" s="27">
        <v>-1.1996799999997165</v>
      </c>
      <c r="T72" s="27">
        <v>30.677123673247927</v>
      </c>
      <c r="U72" s="27">
        <v>-5.6333683499076637</v>
      </c>
      <c r="V72" s="27">
        <v>0</v>
      </c>
      <c r="W72" s="27">
        <v>8.4041700823654342</v>
      </c>
      <c r="X72" s="27">
        <v>0</v>
      </c>
      <c r="Y72" s="27">
        <v>32.631085651376175</v>
      </c>
      <c r="AA72" s="19">
        <v>2034</v>
      </c>
      <c r="AB72" s="27">
        <v>14.438961265517037</v>
      </c>
      <c r="AC72" s="27">
        <v>0.9572053557799336</v>
      </c>
      <c r="AD72" s="27">
        <v>33.127957807950317</v>
      </c>
      <c r="AE72" s="27">
        <v>-0.98253503330593839</v>
      </c>
      <c r="AF72" s="27">
        <v>0</v>
      </c>
      <c r="AG72" s="27">
        <v>0</v>
      </c>
      <c r="AH72" s="27">
        <v>0</v>
      </c>
      <c r="AI72" s="27">
        <v>47.541589395941351</v>
      </c>
    </row>
    <row r="73" spans="1:35" ht="16.5" thickTop="1" thickBot="1" x14ac:dyDescent="0.3">
      <c r="A73" s="19" t="s">
        <v>44</v>
      </c>
      <c r="B73" s="27">
        <v>63.608963027688723</v>
      </c>
      <c r="C73" s="27">
        <v>0.92726823742565179</v>
      </c>
      <c r="D73" s="27">
        <v>0</v>
      </c>
      <c r="E73" s="27">
        <v>64.536231265114381</v>
      </c>
      <c r="G73" s="19" t="s">
        <v>45</v>
      </c>
      <c r="H73" s="27">
        <v>93.012622022104054</v>
      </c>
      <c r="I73" s="27">
        <v>25.39083493222439</v>
      </c>
      <c r="J73" s="27">
        <v>337.58459130070321</v>
      </c>
      <c r="K73" s="27">
        <v>0.35238530480944985</v>
      </c>
      <c r="L73" s="27">
        <v>0</v>
      </c>
      <c r="M73" s="27">
        <v>0</v>
      </c>
      <c r="N73" s="27">
        <v>0</v>
      </c>
      <c r="O73" s="27">
        <v>456.34043355984113</v>
      </c>
      <c r="Q73" s="19" t="s">
        <v>45</v>
      </c>
      <c r="R73" s="27">
        <v>5.816222568281602</v>
      </c>
      <c r="S73" s="27">
        <v>-18.225894402767185</v>
      </c>
      <c r="T73" s="27">
        <v>558.44602745305804</v>
      </c>
      <c r="U73" s="27">
        <v>-107.58726184578158</v>
      </c>
      <c r="V73" s="27">
        <v>0</v>
      </c>
      <c r="W73" s="27">
        <v>150.32100785003871</v>
      </c>
      <c r="X73" s="27">
        <v>0</v>
      </c>
      <c r="Y73" s="27">
        <v>588.77010162282954</v>
      </c>
      <c r="AA73" s="19" t="s">
        <v>45</v>
      </c>
      <c r="AB73" s="27">
        <v>219.36098235447901</v>
      </c>
      <c r="AC73" s="27">
        <v>14.542147686226651</v>
      </c>
      <c r="AD73" s="27">
        <v>603.06098552569006</v>
      </c>
      <c r="AE73" s="27">
        <v>-18.764662158595112</v>
      </c>
      <c r="AF73" s="27">
        <v>0</v>
      </c>
      <c r="AG73" s="27">
        <v>0</v>
      </c>
      <c r="AH73" s="27">
        <v>0</v>
      </c>
      <c r="AI73" s="27">
        <v>818.19945340780066</v>
      </c>
    </row>
    <row r="74" spans="1:35" ht="16.5" thickTop="1" thickBot="1" x14ac:dyDescent="0.3"/>
    <row r="75" spans="1:35" ht="16.5" thickTop="1" thickBot="1" x14ac:dyDescent="0.3">
      <c r="A75" s="1" t="str">
        <f>A6</f>
        <v>High Cost</v>
      </c>
    </row>
    <row r="76" spans="1:35" ht="31.5" thickTop="1" thickBot="1" x14ac:dyDescent="0.3">
      <c r="G76" s="1" t="s">
        <v>29</v>
      </c>
      <c r="H76" s="1" t="s">
        <v>10</v>
      </c>
      <c r="Q76" s="1" t="s">
        <v>29</v>
      </c>
      <c r="R76" s="1" t="s">
        <v>30</v>
      </c>
      <c r="AA76" s="1" t="s">
        <v>29</v>
      </c>
      <c r="AB76" s="1" t="s">
        <v>31</v>
      </c>
    </row>
    <row r="77" spans="1:35" ht="51" customHeight="1" thickTop="1" thickBot="1" x14ac:dyDescent="0.3">
      <c r="A77" s="1" t="s">
        <v>32</v>
      </c>
      <c r="B77" s="25" t="s">
        <v>33</v>
      </c>
      <c r="C77" s="25" t="s">
        <v>15</v>
      </c>
      <c r="D77" s="25" t="s">
        <v>34</v>
      </c>
      <c r="E77" s="25" t="s">
        <v>35</v>
      </c>
      <c r="G77" s="1" t="s">
        <v>29</v>
      </c>
      <c r="H77" s="1" t="s">
        <v>36</v>
      </c>
      <c r="I77" s="1" t="s">
        <v>37</v>
      </c>
      <c r="J77" s="1" t="s">
        <v>38</v>
      </c>
      <c r="K77" s="1" t="s">
        <v>39</v>
      </c>
      <c r="L77" s="1" t="s">
        <v>40</v>
      </c>
      <c r="M77" s="1" t="s">
        <v>41</v>
      </c>
      <c r="N77" s="1" t="s">
        <v>42</v>
      </c>
      <c r="O77" s="1" t="s">
        <v>35</v>
      </c>
      <c r="Q77" s="1" t="s">
        <v>29</v>
      </c>
      <c r="R77" s="1" t="s">
        <v>36</v>
      </c>
      <c r="S77" s="1" t="s">
        <v>37</v>
      </c>
      <c r="T77" s="1" t="s">
        <v>38</v>
      </c>
      <c r="U77" s="1" t="s">
        <v>39</v>
      </c>
      <c r="V77" s="1" t="s">
        <v>40</v>
      </c>
      <c r="W77" s="1" t="s">
        <v>41</v>
      </c>
      <c r="X77" s="1" t="s">
        <v>42</v>
      </c>
      <c r="Y77" s="1" t="s">
        <v>35</v>
      </c>
      <c r="AA77" s="1" t="s">
        <v>29</v>
      </c>
      <c r="AB77" s="1" t="s">
        <v>36</v>
      </c>
      <c r="AC77" s="1" t="s">
        <v>37</v>
      </c>
      <c r="AD77" s="1" t="s">
        <v>38</v>
      </c>
      <c r="AE77" s="1" t="s">
        <v>39</v>
      </c>
      <c r="AF77" s="1" t="s">
        <v>40</v>
      </c>
      <c r="AG77" s="1" t="s">
        <v>41</v>
      </c>
      <c r="AH77" s="1" t="s">
        <v>42</v>
      </c>
      <c r="AI77" s="1" t="s">
        <v>35</v>
      </c>
    </row>
    <row r="78" spans="1:35" ht="16.5" thickTop="1" thickBot="1" x14ac:dyDescent="0.3">
      <c r="A78" s="19" t="s">
        <v>43</v>
      </c>
      <c r="B78" s="26">
        <f>NPV($B$6,B79:B94)</f>
        <v>83.288832599413524</v>
      </c>
      <c r="C78" s="26">
        <f t="shared" ref="C78:E78" si="13">NPV($B$6,C79:C94)</f>
        <v>1.230003856953364</v>
      </c>
      <c r="D78" s="26">
        <f t="shared" si="13"/>
        <v>2.2369646760647517</v>
      </c>
      <c r="E78" s="26">
        <f t="shared" si="13"/>
        <v>86.755801132431628</v>
      </c>
      <c r="G78" s="19" t="s">
        <v>43</v>
      </c>
      <c r="H78" s="26">
        <f>NPV($B$6,H79:H94)</f>
        <v>70.376731347357165</v>
      </c>
      <c r="I78" s="26">
        <f t="shared" ref="I78:O78" si="14">NPV($B$6,I79:I94)</f>
        <v>17.528278526551816</v>
      </c>
      <c r="J78" s="26">
        <f t="shared" si="14"/>
        <v>234.95786769084495</v>
      </c>
      <c r="K78" s="26">
        <f t="shared" si="14"/>
        <v>-1.3692179898632293</v>
      </c>
      <c r="L78" s="26">
        <f t="shared" si="14"/>
        <v>10.63849206730456</v>
      </c>
      <c r="M78" s="26">
        <f t="shared" si="14"/>
        <v>2.3994411847101733</v>
      </c>
      <c r="N78" s="26">
        <f t="shared" si="14"/>
        <v>0</v>
      </c>
      <c r="O78" s="26">
        <f t="shared" si="14"/>
        <v>334.53159282690547</v>
      </c>
      <c r="Q78" s="19" t="s">
        <v>43</v>
      </c>
      <c r="R78" s="26">
        <f>NPV($B$6,R79:R94)</f>
        <v>-0.61243422168176742</v>
      </c>
      <c r="S78" s="26">
        <f t="shared" ref="S78:Y78" si="15">NPV($B$6,S79:S94)</f>
        <v>-12.579846620898381</v>
      </c>
      <c r="T78" s="26">
        <f t="shared" si="15"/>
        <v>263.28139907652735</v>
      </c>
      <c r="U78" s="26">
        <f t="shared" si="15"/>
        <v>-31.558242038232006</v>
      </c>
      <c r="V78" s="26">
        <f t="shared" si="15"/>
        <v>8.8400435373369373</v>
      </c>
      <c r="W78" s="26">
        <f t="shared" si="15"/>
        <v>66.83357344829588</v>
      </c>
      <c r="X78" s="26">
        <f t="shared" si="15"/>
        <v>0</v>
      </c>
      <c r="Y78" s="26">
        <f t="shared" si="15"/>
        <v>294.20449318134803</v>
      </c>
      <c r="AA78" s="19" t="s">
        <v>43</v>
      </c>
      <c r="AB78" s="26">
        <f>NPV($B$6,AB79:AB94)</f>
        <v>131.71565061938412</v>
      </c>
      <c r="AC78" s="26">
        <f t="shared" ref="AC78:AI78" si="16">NPV($B$6,AC79:AC94)</f>
        <v>15.23572866165331</v>
      </c>
      <c r="AD78" s="26">
        <f t="shared" si="16"/>
        <v>317.18866796965756</v>
      </c>
      <c r="AE78" s="26">
        <f t="shared" si="16"/>
        <v>-10.542246814768648</v>
      </c>
      <c r="AF78" s="26">
        <f t="shared" si="16"/>
        <v>0</v>
      </c>
      <c r="AG78" s="26">
        <f t="shared" si="16"/>
        <v>0.19466876835876984</v>
      </c>
      <c r="AH78" s="26">
        <f t="shared" si="16"/>
        <v>0</v>
      </c>
      <c r="AI78" s="26">
        <f t="shared" si="16"/>
        <v>453.79246920428506</v>
      </c>
    </row>
    <row r="79" spans="1:35" ht="16.5" thickTop="1" thickBot="1" x14ac:dyDescent="0.3">
      <c r="A79" s="19">
        <v>2020</v>
      </c>
      <c r="B79" s="27">
        <v>0</v>
      </c>
      <c r="C79" s="27">
        <v>0</v>
      </c>
      <c r="D79" s="27">
        <v>0</v>
      </c>
      <c r="E79" s="27">
        <v>0</v>
      </c>
      <c r="G79" s="19">
        <v>2020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Q79" s="19">
        <v>2020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AA79" s="19">
        <v>2020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</row>
    <row r="80" spans="1:35" ht="16.5" thickTop="1" thickBot="1" x14ac:dyDescent="0.3">
      <c r="A80" s="19">
        <v>2021</v>
      </c>
      <c r="B80" s="27">
        <v>0</v>
      </c>
      <c r="C80" s="27">
        <v>0</v>
      </c>
      <c r="D80" s="27">
        <v>0</v>
      </c>
      <c r="E80" s="27">
        <v>0</v>
      </c>
      <c r="G80" s="19">
        <v>2021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Q80" s="19">
        <v>2021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AA80" s="19">
        <v>2021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</row>
    <row r="81" spans="1:35" ht="16.5" thickTop="1" thickBot="1" x14ac:dyDescent="0.3">
      <c r="A81" s="19">
        <v>2022</v>
      </c>
      <c r="B81" s="27">
        <v>0</v>
      </c>
      <c r="C81" s="27">
        <v>0</v>
      </c>
      <c r="D81" s="27">
        <v>2.656727471408562</v>
      </c>
      <c r="E81" s="27">
        <v>2.656727471408562</v>
      </c>
      <c r="G81" s="19">
        <v>2022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Q81" s="19">
        <v>2022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AA81" s="19">
        <v>2022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</row>
    <row r="82" spans="1:35" ht="16.5" thickTop="1" thickBot="1" x14ac:dyDescent="0.3">
      <c r="A82" s="19">
        <v>2023</v>
      </c>
      <c r="B82" s="27">
        <v>6.6526137201182642</v>
      </c>
      <c r="C82" s="27">
        <v>9.9087997932496646E-2</v>
      </c>
      <c r="D82" s="27">
        <v>0</v>
      </c>
      <c r="E82" s="27">
        <v>6.7517017180507608</v>
      </c>
      <c r="G82" s="19">
        <v>2023</v>
      </c>
      <c r="H82" s="27">
        <v>0</v>
      </c>
      <c r="I82" s="27">
        <v>0</v>
      </c>
      <c r="J82" s="27">
        <v>8.7387014306014628</v>
      </c>
      <c r="K82" s="27">
        <v>-0.75392508934392777</v>
      </c>
      <c r="L82" s="27">
        <v>1.5692596558066998</v>
      </c>
      <c r="M82" s="27">
        <v>1.1664970115746978</v>
      </c>
      <c r="N82" s="27">
        <v>0</v>
      </c>
      <c r="O82" s="27">
        <v>10.720533008638933</v>
      </c>
      <c r="Q82" s="19">
        <v>2023</v>
      </c>
      <c r="R82" s="27">
        <v>-14.427850000000007</v>
      </c>
      <c r="S82" s="27">
        <v>-4.5089600000001155</v>
      </c>
      <c r="T82" s="27">
        <v>35.807231355618441</v>
      </c>
      <c r="U82" s="27">
        <v>5.9572961100200992</v>
      </c>
      <c r="V82" s="27">
        <v>1.9783650530967782</v>
      </c>
      <c r="W82" s="27">
        <v>1.9282247860590145</v>
      </c>
      <c r="X82" s="27">
        <v>0</v>
      </c>
      <c r="Y82" s="27">
        <v>26.734307304794211</v>
      </c>
      <c r="AA82" s="19">
        <v>2023</v>
      </c>
      <c r="AB82" s="27">
        <v>12.450189382123991</v>
      </c>
      <c r="AC82" s="27">
        <v>0.83334486225976434</v>
      </c>
      <c r="AD82" s="27">
        <v>14.228711584083296</v>
      </c>
      <c r="AE82" s="27">
        <v>-8.5205104409607116E-2</v>
      </c>
      <c r="AF82" s="27">
        <v>0</v>
      </c>
      <c r="AG82" s="27">
        <v>0.56363680917405701</v>
      </c>
      <c r="AH82" s="27">
        <v>0</v>
      </c>
      <c r="AI82" s="27">
        <v>27.990677533231501</v>
      </c>
    </row>
    <row r="83" spans="1:35" ht="16.5" thickTop="1" thickBot="1" x14ac:dyDescent="0.3">
      <c r="A83" s="19">
        <v>2024</v>
      </c>
      <c r="B83" s="27">
        <v>6.6526137201182642</v>
      </c>
      <c r="C83" s="27">
        <v>9.9087997932496646E-2</v>
      </c>
      <c r="D83" s="27">
        <v>0</v>
      </c>
      <c r="E83" s="27">
        <v>6.7517017180507608</v>
      </c>
      <c r="G83" s="19">
        <v>2024</v>
      </c>
      <c r="H83" s="27">
        <v>0</v>
      </c>
      <c r="I83" s="27">
        <v>0</v>
      </c>
      <c r="J83" s="27">
        <v>7.5351588334574249</v>
      </c>
      <c r="K83" s="27">
        <v>0.75029841230268868</v>
      </c>
      <c r="L83" s="27">
        <v>5.1977899835146362</v>
      </c>
      <c r="M83" s="27">
        <v>0.77789185919596593</v>
      </c>
      <c r="N83" s="27">
        <v>0</v>
      </c>
      <c r="O83" s="27">
        <v>14.261139088470715</v>
      </c>
      <c r="Q83" s="19">
        <v>2024</v>
      </c>
      <c r="R83" s="27">
        <v>-1.0892799999999738</v>
      </c>
      <c r="S83" s="27">
        <v>-0.28193000000010215</v>
      </c>
      <c r="T83" s="27">
        <v>1.248520525017963</v>
      </c>
      <c r="U83" s="27">
        <v>-2.3277234237913974E-2</v>
      </c>
      <c r="V83" s="27">
        <v>2.5764711452455353</v>
      </c>
      <c r="W83" s="27">
        <v>-0.49338024595467489</v>
      </c>
      <c r="X83" s="27">
        <v>0</v>
      </c>
      <c r="Y83" s="27">
        <v>1.9371241900708331</v>
      </c>
      <c r="AA83" s="19">
        <v>2024</v>
      </c>
      <c r="AB83" s="27">
        <v>0.26788355407660447</v>
      </c>
      <c r="AC83" s="27">
        <v>9.6134217669714417E-2</v>
      </c>
      <c r="AD83" s="27">
        <v>7.7018317885113392</v>
      </c>
      <c r="AE83" s="27">
        <v>0.54924283675263352</v>
      </c>
      <c r="AF83" s="27">
        <v>0</v>
      </c>
      <c r="AG83" s="27">
        <v>-0.14462344572845745</v>
      </c>
      <c r="AH83" s="27">
        <v>0</v>
      </c>
      <c r="AI83" s="27">
        <v>8.4704689512818323</v>
      </c>
    </row>
    <row r="84" spans="1:35" ht="16.5" thickTop="1" thickBot="1" x14ac:dyDescent="0.3">
      <c r="A84" s="19">
        <v>2025</v>
      </c>
      <c r="B84" s="27">
        <v>6.6526137201182642</v>
      </c>
      <c r="C84" s="27">
        <v>9.9087997932496646E-2</v>
      </c>
      <c r="D84" s="27">
        <v>0</v>
      </c>
      <c r="E84" s="27">
        <v>6.7517017180507608</v>
      </c>
      <c r="G84" s="19">
        <v>2025</v>
      </c>
      <c r="H84" s="27">
        <v>0</v>
      </c>
      <c r="I84" s="27">
        <v>0</v>
      </c>
      <c r="J84" s="27">
        <v>12.293048628470505</v>
      </c>
      <c r="K84" s="27">
        <v>0.95822349479380331</v>
      </c>
      <c r="L84" s="27">
        <v>1.7534343591202164</v>
      </c>
      <c r="M84" s="27">
        <v>1.5534051003274199</v>
      </c>
      <c r="N84" s="27">
        <v>0</v>
      </c>
      <c r="O84" s="27">
        <v>16.558111582711945</v>
      </c>
      <c r="Q84" s="19">
        <v>2025</v>
      </c>
      <c r="R84" s="27">
        <v>-2.3426399999999603</v>
      </c>
      <c r="S84" s="27">
        <v>-0.37770000000000437</v>
      </c>
      <c r="T84" s="27">
        <v>11.561470615462504</v>
      </c>
      <c r="U84" s="27">
        <v>0.55731567252412451</v>
      </c>
      <c r="V84" s="27">
        <v>1.2612188203124077</v>
      </c>
      <c r="W84" s="27">
        <v>-0.48794383674983816</v>
      </c>
      <c r="X84" s="27">
        <v>0</v>
      </c>
      <c r="Y84" s="27">
        <v>10.171721271549233</v>
      </c>
      <c r="AA84" s="19">
        <v>2025</v>
      </c>
      <c r="AB84" s="27">
        <v>0.26788355408299935</v>
      </c>
      <c r="AC84" s="27">
        <v>9.5871555879966763E-2</v>
      </c>
      <c r="AD84" s="27">
        <v>10.464833426236122</v>
      </c>
      <c r="AE84" s="27">
        <v>0.38160942815975935</v>
      </c>
      <c r="AF84" s="27">
        <v>0</v>
      </c>
      <c r="AG84" s="27">
        <v>-4.6740635378449746E-2</v>
      </c>
      <c r="AH84" s="27">
        <v>0</v>
      </c>
      <c r="AI84" s="27">
        <v>11.163457328980398</v>
      </c>
    </row>
    <row r="85" spans="1:35" ht="16.5" thickTop="1" thickBot="1" x14ac:dyDescent="0.3">
      <c r="A85" s="19">
        <v>2026</v>
      </c>
      <c r="B85" s="27">
        <v>6.6526137201182642</v>
      </c>
      <c r="C85" s="27">
        <v>9.9087997932496646E-2</v>
      </c>
      <c r="D85" s="27">
        <v>0</v>
      </c>
      <c r="E85" s="27">
        <v>6.7517017180507608</v>
      </c>
      <c r="G85" s="19">
        <v>2026</v>
      </c>
      <c r="H85" s="27">
        <v>-1.3950969279790115E-3</v>
      </c>
      <c r="I85" s="27">
        <v>1.4004089498484973E-3</v>
      </c>
      <c r="J85" s="27">
        <v>9.2786792835673992</v>
      </c>
      <c r="K85" s="27">
        <v>0.51689881742970267</v>
      </c>
      <c r="L85" s="27">
        <v>6.3138620969187151</v>
      </c>
      <c r="M85" s="27">
        <v>-0.76537513233491161</v>
      </c>
      <c r="N85" s="27">
        <v>0</v>
      </c>
      <c r="O85" s="27">
        <v>15.344070377602774</v>
      </c>
      <c r="Q85" s="19">
        <v>2026</v>
      </c>
      <c r="R85" s="27">
        <v>-0.44297000000005937</v>
      </c>
      <c r="S85" s="27">
        <v>5.0119999999878928E-2</v>
      </c>
      <c r="T85" s="27">
        <v>6.2060441359466179</v>
      </c>
      <c r="U85" s="27">
        <v>0.56559327578948726</v>
      </c>
      <c r="V85" s="27">
        <v>6.3789873300682798</v>
      </c>
      <c r="W85" s="27">
        <v>0.36256336782509158</v>
      </c>
      <c r="X85" s="27">
        <v>0</v>
      </c>
      <c r="Y85" s="27">
        <v>13.120338109629296</v>
      </c>
      <c r="AA85" s="19">
        <v>2026</v>
      </c>
      <c r="AB85" s="27">
        <v>0.26788355408200459</v>
      </c>
      <c r="AC85" s="27">
        <v>9.5871555879966763E-2</v>
      </c>
      <c r="AD85" s="27">
        <v>13.203124878284843</v>
      </c>
      <c r="AE85" s="27">
        <v>0.15661043073504138</v>
      </c>
      <c r="AF85" s="27">
        <v>0</v>
      </c>
      <c r="AG85" s="27">
        <v>-0.16692924021846864</v>
      </c>
      <c r="AH85" s="27">
        <v>0</v>
      </c>
      <c r="AI85" s="27">
        <v>13.556561178763387</v>
      </c>
    </row>
    <row r="86" spans="1:35" ht="16.5" thickTop="1" thickBot="1" x14ac:dyDescent="0.3">
      <c r="A86" s="19">
        <v>2027</v>
      </c>
      <c r="B86" s="27">
        <v>6.6526137201182642</v>
      </c>
      <c r="C86" s="27">
        <v>9.9087997932496646E-2</v>
      </c>
      <c r="D86" s="27">
        <v>0</v>
      </c>
      <c r="E86" s="27">
        <v>6.7517017180507608</v>
      </c>
      <c r="G86" s="19">
        <v>2027</v>
      </c>
      <c r="H86" s="27">
        <v>5.075118029402006</v>
      </c>
      <c r="I86" s="27">
        <v>1.0935449024800619</v>
      </c>
      <c r="J86" s="27">
        <v>18.662461464097131</v>
      </c>
      <c r="K86" s="27">
        <v>-0.43229598494198729</v>
      </c>
      <c r="L86" s="27">
        <v>0</v>
      </c>
      <c r="M86" s="27">
        <v>0</v>
      </c>
      <c r="N86" s="27">
        <v>0</v>
      </c>
      <c r="O86" s="27">
        <v>24.398828411037211</v>
      </c>
      <c r="Q86" s="19">
        <v>2027</v>
      </c>
      <c r="R86" s="27">
        <v>1.8599400000000514</v>
      </c>
      <c r="S86" s="27">
        <v>0.64633999999978187</v>
      </c>
      <c r="T86" s="27">
        <v>24.155175234318019</v>
      </c>
      <c r="U86" s="27">
        <v>0.76821762826396889</v>
      </c>
      <c r="V86" s="27">
        <v>0</v>
      </c>
      <c r="W86" s="27">
        <v>0</v>
      </c>
      <c r="X86" s="27">
        <v>0</v>
      </c>
      <c r="Y86" s="27">
        <v>27.429672862581821</v>
      </c>
      <c r="AA86" s="19">
        <v>2027</v>
      </c>
      <c r="AB86" s="27">
        <v>0.18290367326500245</v>
      </c>
      <c r="AC86" s="27">
        <v>0.15926881142968341</v>
      </c>
      <c r="AD86" s="27">
        <v>26.130972638262701</v>
      </c>
      <c r="AE86" s="27">
        <v>-0.64019812317937697</v>
      </c>
      <c r="AF86" s="27">
        <v>0</v>
      </c>
      <c r="AG86" s="27">
        <v>0</v>
      </c>
      <c r="AH86" s="27">
        <v>0</v>
      </c>
      <c r="AI86" s="27">
        <v>25.832946999778009</v>
      </c>
    </row>
    <row r="87" spans="1:35" ht="16.5" thickTop="1" thickBot="1" x14ac:dyDescent="0.3">
      <c r="A87" s="19">
        <v>2028</v>
      </c>
      <c r="B87" s="27">
        <v>6.6526137201182642</v>
      </c>
      <c r="C87" s="27">
        <v>9.9087997932496646E-2</v>
      </c>
      <c r="D87" s="27">
        <v>0</v>
      </c>
      <c r="E87" s="27">
        <v>6.7517017180507608</v>
      </c>
      <c r="G87" s="19">
        <v>2028</v>
      </c>
      <c r="H87" s="27">
        <v>10.035512428024049</v>
      </c>
      <c r="I87" s="27">
        <v>2.2499836779797988</v>
      </c>
      <c r="J87" s="27">
        <v>15.888354539258849</v>
      </c>
      <c r="K87" s="27">
        <v>-0.96155363422115614</v>
      </c>
      <c r="L87" s="27">
        <v>0</v>
      </c>
      <c r="M87" s="27">
        <v>0</v>
      </c>
      <c r="N87" s="27">
        <v>0</v>
      </c>
      <c r="O87" s="27">
        <v>27.212297011041539</v>
      </c>
      <c r="Q87" s="19">
        <v>2028</v>
      </c>
      <c r="R87" s="27">
        <v>20.984051066249776</v>
      </c>
      <c r="S87" s="27">
        <v>1.6843199999998433</v>
      </c>
      <c r="T87" s="27">
        <v>3.2702217478886286</v>
      </c>
      <c r="U87" s="27">
        <v>-0.18051049541379882</v>
      </c>
      <c r="V87" s="27">
        <v>0</v>
      </c>
      <c r="W87" s="27">
        <v>0.29471755573827052</v>
      </c>
      <c r="X87" s="27">
        <v>0</v>
      </c>
      <c r="Y87" s="27">
        <v>26.052799874462718</v>
      </c>
      <c r="AA87" s="19">
        <v>2028</v>
      </c>
      <c r="AB87" s="27">
        <v>12.439042717415987</v>
      </c>
      <c r="AC87" s="27">
        <v>2.8324692475603115</v>
      </c>
      <c r="AD87" s="27">
        <v>16.845461546451915</v>
      </c>
      <c r="AE87" s="27">
        <v>-1.8282274697654071</v>
      </c>
      <c r="AF87" s="27">
        <v>0</v>
      </c>
      <c r="AG87" s="27">
        <v>0</v>
      </c>
      <c r="AH87" s="27">
        <v>0</v>
      </c>
      <c r="AI87" s="27">
        <v>30.288746041662804</v>
      </c>
    </row>
    <row r="88" spans="1:35" ht="16.5" thickTop="1" thickBot="1" x14ac:dyDescent="0.3">
      <c r="A88" s="19">
        <v>2029</v>
      </c>
      <c r="B88" s="27">
        <v>6.6526137201182642</v>
      </c>
      <c r="C88" s="27">
        <v>9.9087997932496646E-2</v>
      </c>
      <c r="D88" s="27">
        <v>0</v>
      </c>
      <c r="E88" s="27">
        <v>6.7517017180507608</v>
      </c>
      <c r="G88" s="19">
        <v>2029</v>
      </c>
      <c r="H88" s="27">
        <v>13.008471491989894</v>
      </c>
      <c r="I88" s="27">
        <v>2.7858491341703484</v>
      </c>
      <c r="J88" s="27">
        <v>16.675235433633098</v>
      </c>
      <c r="K88" s="27">
        <v>-1.4493633501449785</v>
      </c>
      <c r="L88" s="27">
        <v>0</v>
      </c>
      <c r="M88" s="27">
        <v>0</v>
      </c>
      <c r="N88" s="27">
        <v>0</v>
      </c>
      <c r="O88" s="27">
        <v>31.020192709648363</v>
      </c>
      <c r="Q88" s="19">
        <v>2029</v>
      </c>
      <c r="R88" s="27">
        <v>2.6504928898398248</v>
      </c>
      <c r="S88" s="27">
        <v>1.0213300000000345</v>
      </c>
      <c r="T88" s="27">
        <v>17.403978186376925</v>
      </c>
      <c r="U88" s="27">
        <v>0.69205570496993329</v>
      </c>
      <c r="V88" s="27">
        <v>0</v>
      </c>
      <c r="W88" s="27">
        <v>1.0383920539636855</v>
      </c>
      <c r="X88" s="27">
        <v>0</v>
      </c>
      <c r="Y88" s="27">
        <v>22.806248835150406</v>
      </c>
      <c r="AA88" s="19">
        <v>2029</v>
      </c>
      <c r="AB88" s="27">
        <v>12.439042717419964</v>
      </c>
      <c r="AC88" s="27">
        <v>2.8247302605500408</v>
      </c>
      <c r="AD88" s="27">
        <v>19.594595831890452</v>
      </c>
      <c r="AE88" s="27">
        <v>-1.4976366851022382</v>
      </c>
      <c r="AF88" s="27">
        <v>0</v>
      </c>
      <c r="AG88" s="27">
        <v>0</v>
      </c>
      <c r="AH88" s="27">
        <v>0</v>
      </c>
      <c r="AI88" s="27">
        <v>33.360732124758222</v>
      </c>
    </row>
    <row r="89" spans="1:35" ht="16.5" thickTop="1" thickBot="1" x14ac:dyDescent="0.3">
      <c r="A89" s="19">
        <v>2030</v>
      </c>
      <c r="B89" s="27">
        <v>6.6526137201182642</v>
      </c>
      <c r="C89" s="27">
        <v>9.9087997932496646E-2</v>
      </c>
      <c r="D89" s="27">
        <v>0</v>
      </c>
      <c r="E89" s="27">
        <v>6.7517017180507608</v>
      </c>
      <c r="G89" s="19">
        <v>2030</v>
      </c>
      <c r="H89" s="27">
        <v>15.177658022430023</v>
      </c>
      <c r="I89" s="27">
        <v>3.3302668250598799</v>
      </c>
      <c r="J89" s="27">
        <v>15.640205768725902</v>
      </c>
      <c r="K89" s="27">
        <v>-1.4568650377540355</v>
      </c>
      <c r="L89" s="27">
        <v>2.4572855604314218E-2</v>
      </c>
      <c r="M89" s="27">
        <v>0.34302978858610417</v>
      </c>
      <c r="N89" s="27">
        <v>0</v>
      </c>
      <c r="O89" s="27">
        <v>33.058868222652187</v>
      </c>
      <c r="Q89" s="19">
        <v>2030</v>
      </c>
      <c r="R89" s="27">
        <v>-2.5611748884198278</v>
      </c>
      <c r="S89" s="27">
        <v>-0.73806000000013228</v>
      </c>
      <c r="T89" s="27">
        <v>13.926543042469952</v>
      </c>
      <c r="U89" s="27">
        <v>2.3722618901944159</v>
      </c>
      <c r="V89" s="27">
        <v>0</v>
      </c>
      <c r="W89" s="27">
        <v>-0.78807453379844383</v>
      </c>
      <c r="X89" s="27">
        <v>0</v>
      </c>
      <c r="Y89" s="27">
        <v>12.211495510445964</v>
      </c>
      <c r="AA89" s="19">
        <v>2030</v>
      </c>
      <c r="AB89" s="27">
        <v>12.450019877442971</v>
      </c>
      <c r="AC89" s="27">
        <v>2.8272175174597578</v>
      </c>
      <c r="AD89" s="27">
        <v>27.857089989796542</v>
      </c>
      <c r="AE89" s="27">
        <v>-0.99772255776603702</v>
      </c>
      <c r="AF89" s="27">
        <v>0</v>
      </c>
      <c r="AG89" s="27">
        <v>0</v>
      </c>
      <c r="AH89" s="27">
        <v>0</v>
      </c>
      <c r="AI89" s="27">
        <v>42.13660482693323</v>
      </c>
    </row>
    <row r="90" spans="1:35" ht="16.5" thickTop="1" thickBot="1" x14ac:dyDescent="0.3">
      <c r="A90" s="19">
        <v>2031</v>
      </c>
      <c r="B90" s="27">
        <v>6.6526137201182642</v>
      </c>
      <c r="C90" s="27">
        <v>9.9087997932496646E-2</v>
      </c>
      <c r="D90" s="27">
        <v>0</v>
      </c>
      <c r="E90" s="27">
        <v>6.7517017180507608</v>
      </c>
      <c r="G90" s="19">
        <v>2031</v>
      </c>
      <c r="H90" s="27">
        <v>11.665195477350153</v>
      </c>
      <c r="I90" s="27">
        <v>2.9510362550099671</v>
      </c>
      <c r="J90" s="27">
        <v>23.149157530990237</v>
      </c>
      <c r="K90" s="27">
        <v>-0.42859517179407464</v>
      </c>
      <c r="L90" s="27">
        <v>1.0365905845410438E-2</v>
      </c>
      <c r="M90" s="27">
        <v>0.28083843770533301</v>
      </c>
      <c r="N90" s="27">
        <v>0</v>
      </c>
      <c r="O90" s="27">
        <v>37.627998435107031</v>
      </c>
      <c r="Q90" s="19">
        <v>2031</v>
      </c>
      <c r="R90" s="27">
        <v>1.173566795790066</v>
      </c>
      <c r="S90" s="27">
        <v>-2.7108399999997346</v>
      </c>
      <c r="T90" s="27">
        <v>5.0935741824172851</v>
      </c>
      <c r="U90" s="27">
        <v>-3.6684051663505883</v>
      </c>
      <c r="V90" s="27">
        <v>0</v>
      </c>
      <c r="W90" s="27">
        <v>23.174345303819912</v>
      </c>
      <c r="X90" s="27">
        <v>0</v>
      </c>
      <c r="Y90" s="27">
        <v>23.06224111567694</v>
      </c>
      <c r="AA90" s="19">
        <v>2031</v>
      </c>
      <c r="AB90" s="27">
        <v>12.450019877442971</v>
      </c>
      <c r="AC90" s="27">
        <v>2.8272175174602125</v>
      </c>
      <c r="AD90" s="27">
        <v>26.700570824069747</v>
      </c>
      <c r="AE90" s="27">
        <v>-1.8095413250638908</v>
      </c>
      <c r="AF90" s="27">
        <v>0</v>
      </c>
      <c r="AG90" s="27">
        <v>0</v>
      </c>
      <c r="AH90" s="27">
        <v>0</v>
      </c>
      <c r="AI90" s="27">
        <v>40.168266893909042</v>
      </c>
    </row>
    <row r="91" spans="1:35" ht="16.5" thickTop="1" thickBot="1" x14ac:dyDescent="0.3">
      <c r="A91" s="19">
        <v>2032</v>
      </c>
      <c r="B91" s="27">
        <v>6.6526137201182642</v>
      </c>
      <c r="C91" s="27">
        <v>9.9087997932496646E-2</v>
      </c>
      <c r="D91" s="27">
        <v>0</v>
      </c>
      <c r="E91" s="27">
        <v>6.7517017180507608</v>
      </c>
      <c r="G91" s="19">
        <v>2032</v>
      </c>
      <c r="H91" s="27">
        <v>8.7156591978798588</v>
      </c>
      <c r="I91" s="27">
        <v>2.1041826225900877</v>
      </c>
      <c r="J91" s="27">
        <v>49.494187562708916</v>
      </c>
      <c r="K91" s="27">
        <v>9.0554655827051023E-2</v>
      </c>
      <c r="L91" s="27">
        <v>0</v>
      </c>
      <c r="M91" s="27">
        <v>-5.2099914896665753E-2</v>
      </c>
      <c r="N91" s="27">
        <v>0</v>
      </c>
      <c r="O91" s="27">
        <v>60.352484124109246</v>
      </c>
      <c r="Q91" s="19">
        <v>2032</v>
      </c>
      <c r="R91" s="27">
        <v>0.27831605934989057</v>
      </c>
      <c r="S91" s="27">
        <v>-2.4697200000000521</v>
      </c>
      <c r="T91" s="27">
        <v>-21.198444710439325</v>
      </c>
      <c r="U91" s="27">
        <v>-4.1325465227644376</v>
      </c>
      <c r="V91" s="27">
        <v>0.35395735125637523</v>
      </c>
      <c r="W91" s="27">
        <v>12.229835260889047</v>
      </c>
      <c r="X91" s="27">
        <v>0</v>
      </c>
      <c r="Y91" s="27">
        <v>-14.9386025617085</v>
      </c>
      <c r="AA91" s="19">
        <v>2032</v>
      </c>
      <c r="AB91" s="27">
        <v>12.45001987743899</v>
      </c>
      <c r="AC91" s="27">
        <v>2.8349633188799999</v>
      </c>
      <c r="AD91" s="27">
        <v>24.195012307167154</v>
      </c>
      <c r="AE91" s="27">
        <v>-1.5995546136823726</v>
      </c>
      <c r="AF91" s="27">
        <v>0</v>
      </c>
      <c r="AG91" s="27">
        <v>0</v>
      </c>
      <c r="AH91" s="27">
        <v>0</v>
      </c>
      <c r="AI91" s="27">
        <v>37.880440889803772</v>
      </c>
    </row>
    <row r="92" spans="1:35" ht="16.5" thickTop="1" thickBot="1" x14ac:dyDescent="0.3">
      <c r="A92" s="19">
        <v>2033</v>
      </c>
      <c r="B92" s="27">
        <v>6.6526137201182642</v>
      </c>
      <c r="C92" s="27">
        <v>9.9087997932496646E-2</v>
      </c>
      <c r="D92" s="27">
        <v>0</v>
      </c>
      <c r="E92" s="27">
        <v>6.7517017180507608</v>
      </c>
      <c r="G92" s="19">
        <v>2033</v>
      </c>
      <c r="H92" s="27">
        <v>7.1445502861702153</v>
      </c>
      <c r="I92" s="27">
        <v>1.7364190779403543</v>
      </c>
      <c r="J92" s="27">
        <v>49.200878856738719</v>
      </c>
      <c r="K92" s="27">
        <v>0.31079044790609922</v>
      </c>
      <c r="L92" s="27">
        <v>0</v>
      </c>
      <c r="M92" s="27">
        <v>0</v>
      </c>
      <c r="N92" s="27">
        <v>0</v>
      </c>
      <c r="O92" s="27">
        <v>58.392638668755389</v>
      </c>
      <c r="Q92" s="19">
        <v>2033</v>
      </c>
      <c r="R92" s="27">
        <v>-6.5978225713506617</v>
      </c>
      <c r="S92" s="27">
        <v>-2.7442700000001423</v>
      </c>
      <c r="T92" s="27">
        <v>23.560903099122971</v>
      </c>
      <c r="U92" s="27">
        <v>-0.77614242459943328</v>
      </c>
      <c r="V92" s="27">
        <v>0</v>
      </c>
      <c r="W92" s="27">
        <v>-4.0859778667807385</v>
      </c>
      <c r="X92" s="27">
        <v>0</v>
      </c>
      <c r="Y92" s="27">
        <v>9.3566902363919944</v>
      </c>
      <c r="AA92" s="19">
        <v>2033</v>
      </c>
      <c r="AB92" s="27">
        <v>24.762563133759045</v>
      </c>
      <c r="AC92" s="27">
        <v>3.6193375507100427</v>
      </c>
      <c r="AD92" s="27">
        <v>17.319792281610678</v>
      </c>
      <c r="AE92" s="27">
        <v>-1.4060302236530529</v>
      </c>
      <c r="AF92" s="27">
        <v>0</v>
      </c>
      <c r="AG92" s="27">
        <v>0</v>
      </c>
      <c r="AH92" s="27">
        <v>0</v>
      </c>
      <c r="AI92" s="27">
        <v>44.295662742426707</v>
      </c>
    </row>
    <row r="93" spans="1:35" ht="16.5" thickTop="1" thickBot="1" x14ac:dyDescent="0.3">
      <c r="A93" s="19">
        <v>2034</v>
      </c>
      <c r="B93" s="27">
        <v>6.6526137201182642</v>
      </c>
      <c r="C93" s="27">
        <v>9.9087997932496646E-2</v>
      </c>
      <c r="D93" s="27">
        <v>0</v>
      </c>
      <c r="E93" s="27">
        <v>6.7517017180507608</v>
      </c>
      <c r="G93" s="19">
        <v>2034</v>
      </c>
      <c r="H93" s="27">
        <v>6.1223542681400431</v>
      </c>
      <c r="I93" s="27">
        <v>1.6712966825298281</v>
      </c>
      <c r="J93" s="27">
        <v>18.544539218492417</v>
      </c>
      <c r="K93" s="27">
        <v>1.8451219865894881E-2</v>
      </c>
      <c r="L93" s="27">
        <v>0</v>
      </c>
      <c r="M93" s="27">
        <v>0</v>
      </c>
      <c r="N93" s="27">
        <v>0</v>
      </c>
      <c r="O93" s="27">
        <v>26.356641389028184</v>
      </c>
      <c r="Q93" s="19">
        <v>2034</v>
      </c>
      <c r="R93" s="27">
        <v>0.38284024567019515</v>
      </c>
      <c r="S93" s="27">
        <v>-1.1996799999997165</v>
      </c>
      <c r="T93" s="27">
        <v>30.677123673247927</v>
      </c>
      <c r="U93" s="27">
        <v>-5.6333683499076637</v>
      </c>
      <c r="V93" s="27">
        <v>0</v>
      </c>
      <c r="W93" s="27">
        <v>8.4041700823654342</v>
      </c>
      <c r="X93" s="27">
        <v>0</v>
      </c>
      <c r="Y93" s="27">
        <v>32.631085651376175</v>
      </c>
      <c r="AA93" s="19">
        <v>2034</v>
      </c>
      <c r="AB93" s="27">
        <v>14.438961265517037</v>
      </c>
      <c r="AC93" s="27">
        <v>0.9572053557799336</v>
      </c>
      <c r="AD93" s="27">
        <v>33.127957807950317</v>
      </c>
      <c r="AE93" s="27">
        <v>-0.98253503330593839</v>
      </c>
      <c r="AF93" s="27">
        <v>0</v>
      </c>
      <c r="AG93" s="27">
        <v>0</v>
      </c>
      <c r="AH93" s="27">
        <v>0</v>
      </c>
      <c r="AI93" s="27">
        <v>47.541589395941351</v>
      </c>
    </row>
    <row r="94" spans="1:35" ht="16.5" thickTop="1" thickBot="1" x14ac:dyDescent="0.3">
      <c r="A94" s="19" t="s">
        <v>44</v>
      </c>
      <c r="B94" s="27">
        <v>90.252587977323373</v>
      </c>
      <c r="C94" s="27">
        <v>1.3178776007697262</v>
      </c>
      <c r="D94" s="27">
        <v>0</v>
      </c>
      <c r="E94" s="27">
        <v>91.570465578093092</v>
      </c>
      <c r="G94" s="19" t="s">
        <v>45</v>
      </c>
      <c r="H94" s="27">
        <v>75.003152048527312</v>
      </c>
      <c r="I94" s="27">
        <v>20.474561534327183</v>
      </c>
      <c r="J94" s="27">
        <v>258.7159686310589</v>
      </c>
      <c r="K94" s="27">
        <v>0.2667294263630921</v>
      </c>
      <c r="L94" s="27">
        <v>0</v>
      </c>
      <c r="M94" s="27">
        <v>0</v>
      </c>
      <c r="N94" s="27">
        <v>0</v>
      </c>
      <c r="O94" s="27">
        <v>354.4604116402765</v>
      </c>
      <c r="Q94" s="19" t="s">
        <v>45</v>
      </c>
      <c r="R94" s="27">
        <v>4.6900626619603489</v>
      </c>
      <c r="S94" s="27">
        <v>-14.696924991387608</v>
      </c>
      <c r="T94" s="27">
        <v>427.9783753281273</v>
      </c>
      <c r="U94" s="27">
        <v>-81.435542982187243</v>
      </c>
      <c r="V94" s="27">
        <v>0</v>
      </c>
      <c r="W94" s="27">
        <v>115.74053126216207</v>
      </c>
      <c r="X94" s="27">
        <v>0</v>
      </c>
      <c r="Y94" s="27">
        <v>452.27650127867486</v>
      </c>
      <c r="AA94" s="19" t="s">
        <v>45</v>
      </c>
      <c r="AB94" s="27">
        <v>176.88744554623327</v>
      </c>
      <c r="AC94" s="27">
        <v>11.726439813329801</v>
      </c>
      <c r="AD94" s="27">
        <v>462.17010798014724</v>
      </c>
      <c r="AE94" s="27">
        <v>-14.203451463918922</v>
      </c>
      <c r="AF94" s="27">
        <v>0</v>
      </c>
      <c r="AG94" s="27">
        <v>0</v>
      </c>
      <c r="AH94" s="27">
        <v>0</v>
      </c>
      <c r="AI94" s="27">
        <v>636.58054187579137</v>
      </c>
    </row>
    <row r="95" spans="1:35" ht="16.5" thickTop="1" thickBot="1" x14ac:dyDescent="0.3">
      <c r="E95" s="12"/>
    </row>
    <row r="96" spans="1:35" ht="16.5" thickTop="1" thickBot="1" x14ac:dyDescent="0.3">
      <c r="A96" s="1" t="str">
        <f>A7</f>
        <v>Low Cost</v>
      </c>
    </row>
    <row r="97" spans="1:35" ht="31.5" thickTop="1" thickBot="1" x14ac:dyDescent="0.3">
      <c r="G97" s="1" t="s">
        <v>29</v>
      </c>
      <c r="H97" s="1" t="s">
        <v>10</v>
      </c>
      <c r="Q97" s="1" t="s">
        <v>29</v>
      </c>
      <c r="R97" s="1" t="s">
        <v>30</v>
      </c>
      <c r="AA97" s="1" t="s">
        <v>29</v>
      </c>
      <c r="AB97" s="1" t="s">
        <v>31</v>
      </c>
    </row>
    <row r="98" spans="1:35" ht="51" customHeight="1" thickTop="1" thickBot="1" x14ac:dyDescent="0.3">
      <c r="A98" s="1" t="s">
        <v>32</v>
      </c>
      <c r="B98" s="25" t="s">
        <v>33</v>
      </c>
      <c r="C98" s="25" t="s">
        <v>15</v>
      </c>
      <c r="D98" s="25" t="s">
        <v>34</v>
      </c>
      <c r="E98" s="25" t="s">
        <v>35</v>
      </c>
      <c r="G98" s="1" t="s">
        <v>29</v>
      </c>
      <c r="H98" s="1" t="s">
        <v>36</v>
      </c>
      <c r="I98" s="1" t="s">
        <v>37</v>
      </c>
      <c r="J98" s="1" t="s">
        <v>38</v>
      </c>
      <c r="K98" s="1" t="s">
        <v>39</v>
      </c>
      <c r="L98" s="1" t="s">
        <v>40</v>
      </c>
      <c r="M98" s="1" t="s">
        <v>41</v>
      </c>
      <c r="N98" s="1" t="s">
        <v>42</v>
      </c>
      <c r="O98" s="1" t="s">
        <v>35</v>
      </c>
      <c r="Q98" s="1" t="s">
        <v>29</v>
      </c>
      <c r="R98" s="1" t="s">
        <v>36</v>
      </c>
      <c r="S98" s="1" t="s">
        <v>37</v>
      </c>
      <c r="T98" s="1" t="s">
        <v>38</v>
      </c>
      <c r="U98" s="1" t="s">
        <v>39</v>
      </c>
      <c r="V98" s="1" t="s">
        <v>40</v>
      </c>
      <c r="W98" s="1" t="s">
        <v>41</v>
      </c>
      <c r="X98" s="1" t="s">
        <v>42</v>
      </c>
      <c r="Y98" s="1" t="s">
        <v>35</v>
      </c>
      <c r="AA98" s="1" t="s">
        <v>29</v>
      </c>
      <c r="AB98" s="1" t="s">
        <v>36</v>
      </c>
      <c r="AC98" s="1" t="s">
        <v>37</v>
      </c>
      <c r="AD98" s="1" t="s">
        <v>38</v>
      </c>
      <c r="AE98" s="1" t="s">
        <v>39</v>
      </c>
      <c r="AF98" s="1" t="s">
        <v>40</v>
      </c>
      <c r="AG98" s="1" t="s">
        <v>41</v>
      </c>
      <c r="AH98" s="1" t="s">
        <v>42</v>
      </c>
      <c r="AI98" s="1" t="s">
        <v>35</v>
      </c>
    </row>
    <row r="99" spans="1:35" ht="16.5" thickTop="1" thickBot="1" x14ac:dyDescent="0.3">
      <c r="A99" s="19" t="s">
        <v>43</v>
      </c>
      <c r="B99" s="26">
        <f>NPV($B$7,B100:B115)</f>
        <v>44.847832938145736</v>
      </c>
      <c r="C99" s="26">
        <f t="shared" ref="C99:E99" si="17">NPV($B$7,C100:C115)</f>
        <v>0.6623097691287344</v>
      </c>
      <c r="D99" s="26">
        <f t="shared" si="17"/>
        <v>2.2369646760647517</v>
      </c>
      <c r="E99" s="26">
        <f t="shared" si="17"/>
        <v>47.747107383339213</v>
      </c>
      <c r="G99" s="19" t="s">
        <v>43</v>
      </c>
      <c r="H99" s="26">
        <f>NPV($B$7,H100:H115)</f>
        <v>70.376731347357165</v>
      </c>
      <c r="I99" s="26">
        <f t="shared" ref="I99:O99" si="18">NPV($B$7,I100:I115)</f>
        <v>17.528278526551816</v>
      </c>
      <c r="J99" s="26">
        <f t="shared" si="18"/>
        <v>234.95786769084495</v>
      </c>
      <c r="K99" s="26">
        <f t="shared" si="18"/>
        <v>-1.3692179898632293</v>
      </c>
      <c r="L99" s="26">
        <f t="shared" si="18"/>
        <v>10.63849206730456</v>
      </c>
      <c r="M99" s="26">
        <f t="shared" si="18"/>
        <v>2.3994411847101733</v>
      </c>
      <c r="N99" s="26">
        <f t="shared" si="18"/>
        <v>0</v>
      </c>
      <c r="O99" s="26">
        <f t="shared" si="18"/>
        <v>334.53159282690547</v>
      </c>
      <c r="Q99" s="19" t="s">
        <v>43</v>
      </c>
      <c r="R99" s="26">
        <f>NPV($B$7,R100:R115)</f>
        <v>-0.61243422168176742</v>
      </c>
      <c r="S99" s="26">
        <f t="shared" ref="S99:Y99" si="19">NPV($B$7,S100:S115)</f>
        <v>-12.579846620898381</v>
      </c>
      <c r="T99" s="26">
        <f t="shared" si="19"/>
        <v>263.28139907652735</v>
      </c>
      <c r="U99" s="26">
        <f t="shared" si="19"/>
        <v>-31.558242038232006</v>
      </c>
      <c r="V99" s="26">
        <f t="shared" si="19"/>
        <v>8.8400435373369373</v>
      </c>
      <c r="W99" s="26">
        <f t="shared" si="19"/>
        <v>66.83357344829588</v>
      </c>
      <c r="X99" s="26">
        <f t="shared" si="19"/>
        <v>0</v>
      </c>
      <c r="Y99" s="26">
        <f t="shared" si="19"/>
        <v>294.20449318134803</v>
      </c>
      <c r="AA99" s="19" t="s">
        <v>43</v>
      </c>
      <c r="AB99" s="26">
        <f>NPV($B$7,AB100:AB115)</f>
        <v>131.71565061938412</v>
      </c>
      <c r="AC99" s="26">
        <f t="shared" ref="AC99:AI99" si="20">NPV($B$7,AC100:AC115)</f>
        <v>15.23572866165331</v>
      </c>
      <c r="AD99" s="26">
        <f t="shared" si="20"/>
        <v>317.18866796965756</v>
      </c>
      <c r="AE99" s="26">
        <f t="shared" si="20"/>
        <v>-10.542246814768648</v>
      </c>
      <c r="AF99" s="26">
        <f t="shared" si="20"/>
        <v>0</v>
      </c>
      <c r="AG99" s="26">
        <f t="shared" si="20"/>
        <v>0.19466876835876984</v>
      </c>
      <c r="AH99" s="26">
        <f t="shared" si="20"/>
        <v>0</v>
      </c>
      <c r="AI99" s="26">
        <f t="shared" si="20"/>
        <v>453.79246920428506</v>
      </c>
    </row>
    <row r="100" spans="1:35" ht="16.5" thickTop="1" thickBot="1" x14ac:dyDescent="0.3">
      <c r="A100" s="19">
        <v>2020</v>
      </c>
      <c r="B100" s="27">
        <v>0</v>
      </c>
      <c r="C100" s="27">
        <v>0</v>
      </c>
      <c r="D100" s="27">
        <v>0</v>
      </c>
      <c r="E100" s="27">
        <v>0</v>
      </c>
      <c r="G100" s="19">
        <v>2020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Q100" s="19">
        <v>2020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AA100" s="19">
        <v>2020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</row>
    <row r="101" spans="1:35" ht="16.5" thickTop="1" thickBot="1" x14ac:dyDescent="0.3">
      <c r="A101" s="19">
        <v>2021</v>
      </c>
      <c r="B101" s="27">
        <v>0</v>
      </c>
      <c r="C101" s="27">
        <v>0</v>
      </c>
      <c r="D101" s="27">
        <v>0</v>
      </c>
      <c r="E101" s="27">
        <v>0</v>
      </c>
      <c r="G101" s="19">
        <v>2021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Q101" s="19">
        <v>2021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AA101" s="19">
        <v>2021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</row>
    <row r="102" spans="1:35" ht="16.5" thickTop="1" thickBot="1" x14ac:dyDescent="0.3">
      <c r="A102" s="19">
        <v>2022</v>
      </c>
      <c r="B102" s="27">
        <v>0</v>
      </c>
      <c r="C102" s="27">
        <v>0</v>
      </c>
      <c r="D102" s="27">
        <v>2.656727471408562</v>
      </c>
      <c r="E102" s="27">
        <v>2.656727471408562</v>
      </c>
      <c r="G102" s="19">
        <v>2022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Q102" s="19">
        <v>2022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AA102" s="19">
        <v>2022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</row>
    <row r="103" spans="1:35" ht="16.5" thickTop="1" thickBot="1" x14ac:dyDescent="0.3">
      <c r="A103" s="19">
        <v>2023</v>
      </c>
      <c r="B103" s="27">
        <v>3.5821766185252191</v>
      </c>
      <c r="C103" s="27">
        <v>5.3355075809805877E-2</v>
      </c>
      <c r="D103" s="27">
        <v>0</v>
      </c>
      <c r="E103" s="27">
        <v>3.6355316943350249</v>
      </c>
      <c r="G103" s="19">
        <v>2023</v>
      </c>
      <c r="H103" s="27">
        <v>0</v>
      </c>
      <c r="I103" s="27">
        <v>0</v>
      </c>
      <c r="J103" s="27">
        <v>8.7387014306014628</v>
      </c>
      <c r="K103" s="27">
        <v>-0.75392508934392777</v>
      </c>
      <c r="L103" s="27">
        <v>1.5692596558066998</v>
      </c>
      <c r="M103" s="27">
        <v>1.1664970115746978</v>
      </c>
      <c r="N103" s="27">
        <v>0</v>
      </c>
      <c r="O103" s="27">
        <v>10.720533008638933</v>
      </c>
      <c r="Q103" s="19">
        <v>2023</v>
      </c>
      <c r="R103" s="27">
        <v>-14.427850000000007</v>
      </c>
      <c r="S103" s="27">
        <v>-4.5089600000001155</v>
      </c>
      <c r="T103" s="27">
        <v>35.807231355618441</v>
      </c>
      <c r="U103" s="27">
        <v>5.9572961100200992</v>
      </c>
      <c r="V103" s="27">
        <v>1.9783650530967782</v>
      </c>
      <c r="W103" s="27">
        <v>1.9282247860590145</v>
      </c>
      <c r="X103" s="27">
        <v>0</v>
      </c>
      <c r="Y103" s="27">
        <v>26.734307304794211</v>
      </c>
      <c r="AA103" s="19">
        <v>2023</v>
      </c>
      <c r="AB103" s="27">
        <v>12.450189382123991</v>
      </c>
      <c r="AC103" s="27">
        <v>0.83334486225976434</v>
      </c>
      <c r="AD103" s="27">
        <v>14.228711584083296</v>
      </c>
      <c r="AE103" s="27">
        <v>-8.5205104409607116E-2</v>
      </c>
      <c r="AF103" s="27">
        <v>0</v>
      </c>
      <c r="AG103" s="27">
        <v>0.56363680917405701</v>
      </c>
      <c r="AH103" s="27">
        <v>0</v>
      </c>
      <c r="AI103" s="27">
        <v>27.990677533231501</v>
      </c>
    </row>
    <row r="104" spans="1:35" ht="16.5" thickTop="1" thickBot="1" x14ac:dyDescent="0.3">
      <c r="A104" s="19">
        <v>2024</v>
      </c>
      <c r="B104" s="27">
        <v>3.5821766185252191</v>
      </c>
      <c r="C104" s="27">
        <v>5.3355075809805877E-2</v>
      </c>
      <c r="D104" s="27">
        <v>0</v>
      </c>
      <c r="E104" s="27">
        <v>3.6355316943350249</v>
      </c>
      <c r="G104" s="19">
        <v>2024</v>
      </c>
      <c r="H104" s="27">
        <v>0</v>
      </c>
      <c r="I104" s="27">
        <v>0</v>
      </c>
      <c r="J104" s="27">
        <v>7.5351588334574249</v>
      </c>
      <c r="K104" s="27">
        <v>0.75029841230268868</v>
      </c>
      <c r="L104" s="27">
        <v>5.1977899835146362</v>
      </c>
      <c r="M104" s="27">
        <v>0.77789185919596593</v>
      </c>
      <c r="N104" s="27">
        <v>0</v>
      </c>
      <c r="O104" s="27">
        <v>14.261139088470715</v>
      </c>
      <c r="Q104" s="19">
        <v>2024</v>
      </c>
      <c r="R104" s="27">
        <v>-1.0892799999999738</v>
      </c>
      <c r="S104" s="27">
        <v>-0.28193000000010215</v>
      </c>
      <c r="T104" s="27">
        <v>1.248520525017963</v>
      </c>
      <c r="U104" s="27">
        <v>-2.3277234237913974E-2</v>
      </c>
      <c r="V104" s="27">
        <v>2.5764711452455353</v>
      </c>
      <c r="W104" s="27">
        <v>-0.49338024595467489</v>
      </c>
      <c r="X104" s="27">
        <v>0</v>
      </c>
      <c r="Y104" s="27">
        <v>1.9371241900708331</v>
      </c>
      <c r="AA104" s="19">
        <v>2024</v>
      </c>
      <c r="AB104" s="27">
        <v>0.26788355407660447</v>
      </c>
      <c r="AC104" s="27">
        <v>9.6134217669714417E-2</v>
      </c>
      <c r="AD104" s="27">
        <v>7.7018317885113392</v>
      </c>
      <c r="AE104" s="27">
        <v>0.54924283675263352</v>
      </c>
      <c r="AF104" s="27">
        <v>0</v>
      </c>
      <c r="AG104" s="27">
        <v>-0.14462344572845745</v>
      </c>
      <c r="AH104" s="27">
        <v>0</v>
      </c>
      <c r="AI104" s="27">
        <v>8.4704689512818323</v>
      </c>
    </row>
    <row r="105" spans="1:35" ht="16.5" thickTop="1" thickBot="1" x14ac:dyDescent="0.3">
      <c r="A105" s="19">
        <v>2025</v>
      </c>
      <c r="B105" s="27">
        <v>3.5821766185252191</v>
      </c>
      <c r="C105" s="27">
        <v>5.3355075809805877E-2</v>
      </c>
      <c r="D105" s="27">
        <v>0</v>
      </c>
      <c r="E105" s="27">
        <v>3.6355316943350249</v>
      </c>
      <c r="G105" s="19">
        <v>2025</v>
      </c>
      <c r="H105" s="27">
        <v>0</v>
      </c>
      <c r="I105" s="27">
        <v>0</v>
      </c>
      <c r="J105" s="27">
        <v>12.293048628470505</v>
      </c>
      <c r="K105" s="27">
        <v>0.95822349479380331</v>
      </c>
      <c r="L105" s="27">
        <v>1.7534343591202164</v>
      </c>
      <c r="M105" s="27">
        <v>1.5534051003274199</v>
      </c>
      <c r="N105" s="27">
        <v>0</v>
      </c>
      <c r="O105" s="27">
        <v>16.558111582711945</v>
      </c>
      <c r="Q105" s="19">
        <v>2025</v>
      </c>
      <c r="R105" s="27">
        <v>-2.3426399999999603</v>
      </c>
      <c r="S105" s="27">
        <v>-0.37770000000000437</v>
      </c>
      <c r="T105" s="27">
        <v>11.561470615462504</v>
      </c>
      <c r="U105" s="27">
        <v>0.55731567252412451</v>
      </c>
      <c r="V105" s="27">
        <v>1.2612188203124077</v>
      </c>
      <c r="W105" s="27">
        <v>-0.48794383674983816</v>
      </c>
      <c r="X105" s="27">
        <v>0</v>
      </c>
      <c r="Y105" s="27">
        <v>10.171721271549233</v>
      </c>
      <c r="AA105" s="19">
        <v>2025</v>
      </c>
      <c r="AB105" s="27">
        <v>0.26788355408299935</v>
      </c>
      <c r="AC105" s="27">
        <v>9.5871555879966763E-2</v>
      </c>
      <c r="AD105" s="27">
        <v>10.464833426236122</v>
      </c>
      <c r="AE105" s="27">
        <v>0.38160942815975935</v>
      </c>
      <c r="AF105" s="27">
        <v>0</v>
      </c>
      <c r="AG105" s="27">
        <v>-4.6740635378449746E-2</v>
      </c>
      <c r="AH105" s="27">
        <v>0</v>
      </c>
      <c r="AI105" s="27">
        <v>11.163457328980398</v>
      </c>
    </row>
    <row r="106" spans="1:35" ht="16.5" thickTop="1" thickBot="1" x14ac:dyDescent="0.3">
      <c r="A106" s="19">
        <v>2026</v>
      </c>
      <c r="B106" s="27">
        <v>3.5821766185252191</v>
      </c>
      <c r="C106" s="27">
        <v>5.3355075809805877E-2</v>
      </c>
      <c r="D106" s="27">
        <v>0</v>
      </c>
      <c r="E106" s="27">
        <v>3.6355316943350249</v>
      </c>
      <c r="G106" s="19">
        <v>2026</v>
      </c>
      <c r="H106" s="27">
        <v>-1.3950969279790115E-3</v>
      </c>
      <c r="I106" s="27">
        <v>1.4004089498484973E-3</v>
      </c>
      <c r="J106" s="27">
        <v>9.2786792835673992</v>
      </c>
      <c r="K106" s="27">
        <v>0.51689881742970267</v>
      </c>
      <c r="L106" s="27">
        <v>6.3138620969187151</v>
      </c>
      <c r="M106" s="27">
        <v>-0.76537513233491161</v>
      </c>
      <c r="N106" s="27">
        <v>0</v>
      </c>
      <c r="O106" s="27">
        <v>15.344070377602774</v>
      </c>
      <c r="Q106" s="19">
        <v>2026</v>
      </c>
      <c r="R106" s="27">
        <v>-0.44297000000005937</v>
      </c>
      <c r="S106" s="27">
        <v>5.0119999999878928E-2</v>
      </c>
      <c r="T106" s="27">
        <v>6.2060441359466179</v>
      </c>
      <c r="U106" s="27">
        <v>0.56559327578948726</v>
      </c>
      <c r="V106" s="27">
        <v>6.3789873300682798</v>
      </c>
      <c r="W106" s="27">
        <v>0.36256336782509158</v>
      </c>
      <c r="X106" s="27">
        <v>0</v>
      </c>
      <c r="Y106" s="27">
        <v>13.120338109629296</v>
      </c>
      <c r="AA106" s="19">
        <v>2026</v>
      </c>
      <c r="AB106" s="27">
        <v>0.26788355408200459</v>
      </c>
      <c r="AC106" s="27">
        <v>9.5871555879966763E-2</v>
      </c>
      <c r="AD106" s="27">
        <v>13.203124878284843</v>
      </c>
      <c r="AE106" s="27">
        <v>0.15661043073504138</v>
      </c>
      <c r="AF106" s="27">
        <v>0</v>
      </c>
      <c r="AG106" s="27">
        <v>-0.16692924021846864</v>
      </c>
      <c r="AH106" s="27">
        <v>0</v>
      </c>
      <c r="AI106" s="27">
        <v>13.556561178763387</v>
      </c>
    </row>
    <row r="107" spans="1:35" ht="16.5" thickTop="1" thickBot="1" x14ac:dyDescent="0.3">
      <c r="A107" s="19">
        <v>2027</v>
      </c>
      <c r="B107" s="27">
        <v>3.5821766185252191</v>
      </c>
      <c r="C107" s="27">
        <v>5.3355075809805877E-2</v>
      </c>
      <c r="D107" s="27">
        <v>0</v>
      </c>
      <c r="E107" s="27">
        <v>3.6355316943350249</v>
      </c>
      <c r="G107" s="19">
        <v>2027</v>
      </c>
      <c r="H107" s="27">
        <v>5.075118029402006</v>
      </c>
      <c r="I107" s="27">
        <v>1.0935449024800619</v>
      </c>
      <c r="J107" s="27">
        <v>18.662461464097131</v>
      </c>
      <c r="K107" s="27">
        <v>-0.43229598494198729</v>
      </c>
      <c r="L107" s="27">
        <v>0</v>
      </c>
      <c r="M107" s="27">
        <v>0</v>
      </c>
      <c r="N107" s="27">
        <v>0</v>
      </c>
      <c r="O107" s="27">
        <v>24.398828411037211</v>
      </c>
      <c r="Q107" s="19">
        <v>2027</v>
      </c>
      <c r="R107" s="27">
        <v>1.8599400000000514</v>
      </c>
      <c r="S107" s="27">
        <v>0.64633999999978187</v>
      </c>
      <c r="T107" s="27">
        <v>24.155175234318019</v>
      </c>
      <c r="U107" s="27">
        <v>0.76821762826396889</v>
      </c>
      <c r="V107" s="27">
        <v>0</v>
      </c>
      <c r="W107" s="27">
        <v>0</v>
      </c>
      <c r="X107" s="27">
        <v>0</v>
      </c>
      <c r="Y107" s="27">
        <v>27.429672862581821</v>
      </c>
      <c r="AA107" s="19">
        <v>2027</v>
      </c>
      <c r="AB107" s="27">
        <v>0.18290367326500245</v>
      </c>
      <c r="AC107" s="27">
        <v>0.15926881142968341</v>
      </c>
      <c r="AD107" s="27">
        <v>26.130972638262701</v>
      </c>
      <c r="AE107" s="27">
        <v>-0.64019812317937697</v>
      </c>
      <c r="AF107" s="27">
        <v>0</v>
      </c>
      <c r="AG107" s="27">
        <v>0</v>
      </c>
      <c r="AH107" s="27">
        <v>0</v>
      </c>
      <c r="AI107" s="27">
        <v>25.832946999778009</v>
      </c>
    </row>
    <row r="108" spans="1:35" ht="16.5" thickTop="1" thickBot="1" x14ac:dyDescent="0.3">
      <c r="A108" s="19">
        <v>2028</v>
      </c>
      <c r="B108" s="27">
        <v>3.5821766185252191</v>
      </c>
      <c r="C108" s="27">
        <v>5.3355075809805877E-2</v>
      </c>
      <c r="D108" s="27">
        <v>0</v>
      </c>
      <c r="E108" s="27">
        <v>3.6355316943350249</v>
      </c>
      <c r="G108" s="19">
        <v>2028</v>
      </c>
      <c r="H108" s="27">
        <v>10.035512428024049</v>
      </c>
      <c r="I108" s="27">
        <v>2.2499836779797988</v>
      </c>
      <c r="J108" s="27">
        <v>15.888354539258849</v>
      </c>
      <c r="K108" s="27">
        <v>-0.96155363422115614</v>
      </c>
      <c r="L108" s="27">
        <v>0</v>
      </c>
      <c r="M108" s="27">
        <v>0</v>
      </c>
      <c r="N108" s="27">
        <v>0</v>
      </c>
      <c r="O108" s="27">
        <v>27.212297011041539</v>
      </c>
      <c r="Q108" s="19">
        <v>2028</v>
      </c>
      <c r="R108" s="27">
        <v>20.984051066249776</v>
      </c>
      <c r="S108" s="27">
        <v>1.6843199999998433</v>
      </c>
      <c r="T108" s="27">
        <v>3.2702217478886286</v>
      </c>
      <c r="U108" s="27">
        <v>-0.18051049541379882</v>
      </c>
      <c r="V108" s="27">
        <v>0</v>
      </c>
      <c r="W108" s="27">
        <v>0.29471755573827052</v>
      </c>
      <c r="X108" s="27">
        <v>0</v>
      </c>
      <c r="Y108" s="27">
        <v>26.052799874462718</v>
      </c>
      <c r="AA108" s="19">
        <v>2028</v>
      </c>
      <c r="AB108" s="27">
        <v>12.439042717415987</v>
      </c>
      <c r="AC108" s="27">
        <v>2.8324692475603115</v>
      </c>
      <c r="AD108" s="27">
        <v>16.845461546451915</v>
      </c>
      <c r="AE108" s="27">
        <v>-1.8282274697654071</v>
      </c>
      <c r="AF108" s="27">
        <v>0</v>
      </c>
      <c r="AG108" s="27">
        <v>0</v>
      </c>
      <c r="AH108" s="27">
        <v>0</v>
      </c>
      <c r="AI108" s="27">
        <v>30.288746041662804</v>
      </c>
    </row>
    <row r="109" spans="1:35" ht="16.5" thickTop="1" thickBot="1" x14ac:dyDescent="0.3">
      <c r="A109" s="19">
        <v>2029</v>
      </c>
      <c r="B109" s="27">
        <v>3.5821766185252191</v>
      </c>
      <c r="C109" s="27">
        <v>5.3355075809805877E-2</v>
      </c>
      <c r="D109" s="27">
        <v>0</v>
      </c>
      <c r="E109" s="27">
        <v>3.6355316943350249</v>
      </c>
      <c r="G109" s="19">
        <v>2029</v>
      </c>
      <c r="H109" s="27">
        <v>13.008471491989894</v>
      </c>
      <c r="I109" s="27">
        <v>2.7858491341703484</v>
      </c>
      <c r="J109" s="27">
        <v>16.675235433633098</v>
      </c>
      <c r="K109" s="27">
        <v>-1.4493633501449785</v>
      </c>
      <c r="L109" s="27">
        <v>0</v>
      </c>
      <c r="M109" s="27">
        <v>0</v>
      </c>
      <c r="N109" s="27">
        <v>0</v>
      </c>
      <c r="O109" s="27">
        <v>31.020192709648363</v>
      </c>
      <c r="Q109" s="19">
        <v>2029</v>
      </c>
      <c r="R109" s="27">
        <v>2.6504928898398248</v>
      </c>
      <c r="S109" s="27">
        <v>1.0213300000000345</v>
      </c>
      <c r="T109" s="27">
        <v>17.403978186376925</v>
      </c>
      <c r="U109" s="27">
        <v>0.69205570496993329</v>
      </c>
      <c r="V109" s="27">
        <v>0</v>
      </c>
      <c r="W109" s="27">
        <v>1.0383920539636855</v>
      </c>
      <c r="X109" s="27">
        <v>0</v>
      </c>
      <c r="Y109" s="27">
        <v>22.806248835150406</v>
      </c>
      <c r="AA109" s="19">
        <v>2029</v>
      </c>
      <c r="AB109" s="27">
        <v>12.439042717419964</v>
      </c>
      <c r="AC109" s="27">
        <v>2.8247302605500408</v>
      </c>
      <c r="AD109" s="27">
        <v>19.594595831890452</v>
      </c>
      <c r="AE109" s="27">
        <v>-1.4976366851022382</v>
      </c>
      <c r="AF109" s="27">
        <v>0</v>
      </c>
      <c r="AG109" s="27">
        <v>0</v>
      </c>
      <c r="AH109" s="27">
        <v>0</v>
      </c>
      <c r="AI109" s="27">
        <v>33.360732124758222</v>
      </c>
    </row>
    <row r="110" spans="1:35" ht="16.5" thickTop="1" thickBot="1" x14ac:dyDescent="0.3">
      <c r="A110" s="19">
        <v>2030</v>
      </c>
      <c r="B110" s="27">
        <v>3.5821766185252191</v>
      </c>
      <c r="C110" s="27">
        <v>5.3355075809805877E-2</v>
      </c>
      <c r="D110" s="27">
        <v>0</v>
      </c>
      <c r="E110" s="27">
        <v>3.6355316943350249</v>
      </c>
      <c r="G110" s="19">
        <v>2030</v>
      </c>
      <c r="H110" s="27">
        <v>15.177658022430023</v>
      </c>
      <c r="I110" s="27">
        <v>3.3302668250598799</v>
      </c>
      <c r="J110" s="27">
        <v>15.640205768725902</v>
      </c>
      <c r="K110" s="27">
        <v>-1.4568650377540355</v>
      </c>
      <c r="L110" s="27">
        <v>2.4572855604314218E-2</v>
      </c>
      <c r="M110" s="27">
        <v>0.34302978858610417</v>
      </c>
      <c r="N110" s="27">
        <v>0</v>
      </c>
      <c r="O110" s="27">
        <v>33.058868222652187</v>
      </c>
      <c r="Q110" s="19">
        <v>2030</v>
      </c>
      <c r="R110" s="27">
        <v>-2.5611748884198278</v>
      </c>
      <c r="S110" s="27">
        <v>-0.73806000000013228</v>
      </c>
      <c r="T110" s="27">
        <v>13.926543042469952</v>
      </c>
      <c r="U110" s="27">
        <v>2.3722618901944159</v>
      </c>
      <c r="V110" s="27">
        <v>0</v>
      </c>
      <c r="W110" s="27">
        <v>-0.78807453379844383</v>
      </c>
      <c r="X110" s="27">
        <v>0</v>
      </c>
      <c r="Y110" s="27">
        <v>12.211495510445964</v>
      </c>
      <c r="AA110" s="19">
        <v>2030</v>
      </c>
      <c r="AB110" s="27">
        <v>12.450019877442971</v>
      </c>
      <c r="AC110" s="27">
        <v>2.8272175174597578</v>
      </c>
      <c r="AD110" s="27">
        <v>27.857089989796542</v>
      </c>
      <c r="AE110" s="27">
        <v>-0.99772255776603702</v>
      </c>
      <c r="AF110" s="27">
        <v>0</v>
      </c>
      <c r="AG110" s="27">
        <v>0</v>
      </c>
      <c r="AH110" s="27">
        <v>0</v>
      </c>
      <c r="AI110" s="27">
        <v>42.13660482693323</v>
      </c>
    </row>
    <row r="111" spans="1:35" ht="16.5" thickTop="1" thickBot="1" x14ac:dyDescent="0.3">
      <c r="A111" s="19">
        <v>2031</v>
      </c>
      <c r="B111" s="27">
        <v>3.5821766185252191</v>
      </c>
      <c r="C111" s="27">
        <v>5.3355075809805877E-2</v>
      </c>
      <c r="D111" s="27">
        <v>0</v>
      </c>
      <c r="E111" s="27">
        <v>3.6355316943350249</v>
      </c>
      <c r="G111" s="19">
        <v>2031</v>
      </c>
      <c r="H111" s="27">
        <v>11.665195477350153</v>
      </c>
      <c r="I111" s="27">
        <v>2.9510362550099671</v>
      </c>
      <c r="J111" s="27">
        <v>23.149157530990237</v>
      </c>
      <c r="K111" s="27">
        <v>-0.42859517179407464</v>
      </c>
      <c r="L111" s="27">
        <v>1.0365905845410438E-2</v>
      </c>
      <c r="M111" s="27">
        <v>0.28083843770533301</v>
      </c>
      <c r="N111" s="27">
        <v>0</v>
      </c>
      <c r="O111" s="27">
        <v>37.627998435107031</v>
      </c>
      <c r="Q111" s="19">
        <v>2031</v>
      </c>
      <c r="R111" s="27">
        <v>1.173566795790066</v>
      </c>
      <c r="S111" s="27">
        <v>-2.7108399999997346</v>
      </c>
      <c r="T111" s="27">
        <v>5.0935741824172851</v>
      </c>
      <c r="U111" s="27">
        <v>-3.6684051663505883</v>
      </c>
      <c r="V111" s="27">
        <v>0</v>
      </c>
      <c r="W111" s="27">
        <v>23.174345303819912</v>
      </c>
      <c r="X111" s="27">
        <v>0</v>
      </c>
      <c r="Y111" s="27">
        <v>23.06224111567694</v>
      </c>
      <c r="AA111" s="19">
        <v>2031</v>
      </c>
      <c r="AB111" s="27">
        <v>12.450019877442971</v>
      </c>
      <c r="AC111" s="27">
        <v>2.8272175174602125</v>
      </c>
      <c r="AD111" s="27">
        <v>26.700570824069747</v>
      </c>
      <c r="AE111" s="27">
        <v>-1.8095413250638908</v>
      </c>
      <c r="AF111" s="27">
        <v>0</v>
      </c>
      <c r="AG111" s="27">
        <v>0</v>
      </c>
      <c r="AH111" s="27">
        <v>0</v>
      </c>
      <c r="AI111" s="27">
        <v>40.168266893909042</v>
      </c>
    </row>
    <row r="112" spans="1:35" ht="16.5" thickTop="1" thickBot="1" x14ac:dyDescent="0.3">
      <c r="A112" s="19">
        <v>2032</v>
      </c>
      <c r="B112" s="27">
        <v>3.5821766185252191</v>
      </c>
      <c r="C112" s="27">
        <v>5.3355075809805877E-2</v>
      </c>
      <c r="D112" s="27">
        <v>0</v>
      </c>
      <c r="E112" s="27">
        <v>3.6355316943350249</v>
      </c>
      <c r="G112" s="19">
        <v>2032</v>
      </c>
      <c r="H112" s="27">
        <v>8.7156591978798588</v>
      </c>
      <c r="I112" s="27">
        <v>2.1041826225900877</v>
      </c>
      <c r="J112" s="27">
        <v>49.494187562708916</v>
      </c>
      <c r="K112" s="27">
        <v>9.0554655827051023E-2</v>
      </c>
      <c r="L112" s="27">
        <v>0</v>
      </c>
      <c r="M112" s="27">
        <v>-5.2099914896665753E-2</v>
      </c>
      <c r="N112" s="27">
        <v>0</v>
      </c>
      <c r="O112" s="27">
        <v>60.352484124109246</v>
      </c>
      <c r="Q112" s="19">
        <v>2032</v>
      </c>
      <c r="R112" s="27">
        <v>0.27831605934989057</v>
      </c>
      <c r="S112" s="27">
        <v>-2.4697200000000521</v>
      </c>
      <c r="T112" s="27">
        <v>-21.198444710439325</v>
      </c>
      <c r="U112" s="27">
        <v>-4.1325465227644376</v>
      </c>
      <c r="V112" s="27">
        <v>0.35395735125637523</v>
      </c>
      <c r="W112" s="27">
        <v>12.229835260889047</v>
      </c>
      <c r="X112" s="27">
        <v>0</v>
      </c>
      <c r="Y112" s="27">
        <v>-14.9386025617085</v>
      </c>
      <c r="AA112" s="19">
        <v>2032</v>
      </c>
      <c r="AB112" s="27">
        <v>12.45001987743899</v>
      </c>
      <c r="AC112" s="27">
        <v>2.8349633188799999</v>
      </c>
      <c r="AD112" s="27">
        <v>24.195012307167154</v>
      </c>
      <c r="AE112" s="27">
        <v>-1.5995546136823726</v>
      </c>
      <c r="AF112" s="27">
        <v>0</v>
      </c>
      <c r="AG112" s="27">
        <v>0</v>
      </c>
      <c r="AH112" s="27">
        <v>0</v>
      </c>
      <c r="AI112" s="27">
        <v>37.880440889803772</v>
      </c>
    </row>
    <row r="113" spans="1:35" ht="16.5" thickTop="1" thickBot="1" x14ac:dyDescent="0.3">
      <c r="A113" s="19">
        <v>2033</v>
      </c>
      <c r="B113" s="27">
        <v>3.5821766185252191</v>
      </c>
      <c r="C113" s="27">
        <v>5.3355075809805877E-2</v>
      </c>
      <c r="D113" s="27">
        <v>0</v>
      </c>
      <c r="E113" s="27">
        <v>3.6355316943350249</v>
      </c>
      <c r="G113" s="19">
        <v>2033</v>
      </c>
      <c r="H113" s="27">
        <v>7.1445502861702153</v>
      </c>
      <c r="I113" s="27">
        <v>1.7364190779403543</v>
      </c>
      <c r="J113" s="27">
        <v>49.200878856738719</v>
      </c>
      <c r="K113" s="27">
        <v>0.31079044790609922</v>
      </c>
      <c r="L113" s="27">
        <v>0</v>
      </c>
      <c r="M113" s="27">
        <v>0</v>
      </c>
      <c r="N113" s="27">
        <v>0</v>
      </c>
      <c r="O113" s="27">
        <v>58.392638668755389</v>
      </c>
      <c r="Q113" s="19">
        <v>2033</v>
      </c>
      <c r="R113" s="27">
        <v>-6.5978225713506617</v>
      </c>
      <c r="S113" s="27">
        <v>-2.7442700000001423</v>
      </c>
      <c r="T113" s="27">
        <v>23.560903099122971</v>
      </c>
      <c r="U113" s="27">
        <v>-0.77614242459943328</v>
      </c>
      <c r="V113" s="27">
        <v>0</v>
      </c>
      <c r="W113" s="27">
        <v>-4.0859778667807385</v>
      </c>
      <c r="X113" s="27">
        <v>0</v>
      </c>
      <c r="Y113" s="27">
        <v>9.3566902363919944</v>
      </c>
      <c r="AA113" s="19">
        <v>2033</v>
      </c>
      <c r="AB113" s="27">
        <v>24.762563133759045</v>
      </c>
      <c r="AC113" s="27">
        <v>3.6193375507100427</v>
      </c>
      <c r="AD113" s="27">
        <v>17.319792281610678</v>
      </c>
      <c r="AE113" s="27">
        <v>-1.4060302236530529</v>
      </c>
      <c r="AF113" s="27">
        <v>0</v>
      </c>
      <c r="AG113" s="27">
        <v>0</v>
      </c>
      <c r="AH113" s="27">
        <v>0</v>
      </c>
      <c r="AI113" s="27">
        <v>44.295662742426707</v>
      </c>
    </row>
    <row r="114" spans="1:35" ht="16.5" thickTop="1" thickBot="1" x14ac:dyDescent="0.3">
      <c r="A114" s="19">
        <v>2034</v>
      </c>
      <c r="B114" s="27">
        <v>3.5821766185252191</v>
      </c>
      <c r="C114" s="27">
        <v>5.3355075809805877E-2</v>
      </c>
      <c r="D114" s="27">
        <v>0</v>
      </c>
      <c r="E114" s="27">
        <v>3.6355316943350249</v>
      </c>
      <c r="G114" s="19">
        <v>2034</v>
      </c>
      <c r="H114" s="27">
        <v>6.1223542681400431</v>
      </c>
      <c r="I114" s="27">
        <v>1.6712966825298281</v>
      </c>
      <c r="J114" s="27">
        <v>18.544539218492417</v>
      </c>
      <c r="K114" s="27">
        <v>1.8451219865894881E-2</v>
      </c>
      <c r="L114" s="27">
        <v>0</v>
      </c>
      <c r="M114" s="27">
        <v>0</v>
      </c>
      <c r="N114" s="27">
        <v>0</v>
      </c>
      <c r="O114" s="27">
        <v>26.356641389028184</v>
      </c>
      <c r="Q114" s="19">
        <v>2034</v>
      </c>
      <c r="R114" s="27">
        <v>0.38284024567019515</v>
      </c>
      <c r="S114" s="27">
        <v>-1.1996799999997165</v>
      </c>
      <c r="T114" s="27">
        <v>30.677123673247927</v>
      </c>
      <c r="U114" s="27">
        <v>-5.6333683499076637</v>
      </c>
      <c r="V114" s="27">
        <v>0</v>
      </c>
      <c r="W114" s="27">
        <v>8.4041700823654342</v>
      </c>
      <c r="X114" s="27">
        <v>0</v>
      </c>
      <c r="Y114" s="27">
        <v>32.631085651376175</v>
      </c>
      <c r="AA114" s="19">
        <v>2034</v>
      </c>
      <c r="AB114" s="27">
        <v>14.438961265517037</v>
      </c>
      <c r="AC114" s="27">
        <v>0.9572053557799336</v>
      </c>
      <c r="AD114" s="27">
        <v>33.127957807950317</v>
      </c>
      <c r="AE114" s="27">
        <v>-0.98253503330593839</v>
      </c>
      <c r="AF114" s="27">
        <v>0</v>
      </c>
      <c r="AG114" s="27">
        <v>0</v>
      </c>
      <c r="AH114" s="27">
        <v>0</v>
      </c>
      <c r="AI114" s="27">
        <v>47.541589395941351</v>
      </c>
    </row>
    <row r="115" spans="1:35" ht="16.5" thickTop="1" thickBot="1" x14ac:dyDescent="0.3">
      <c r="A115" s="19" t="s">
        <v>44</v>
      </c>
      <c r="B115" s="27">
        <v>48.59754737240489</v>
      </c>
      <c r="C115" s="27">
        <v>0.70962640041446789</v>
      </c>
      <c r="D115" s="27">
        <v>0</v>
      </c>
      <c r="E115" s="27">
        <v>49.307173772819354</v>
      </c>
      <c r="G115" s="19" t="s">
        <v>45</v>
      </c>
      <c r="H115" s="27">
        <v>75.003152048527312</v>
      </c>
      <c r="I115" s="27">
        <v>20.474561534327183</v>
      </c>
      <c r="J115" s="27">
        <v>258.7159686310589</v>
      </c>
      <c r="K115" s="27">
        <v>0.2667294263630921</v>
      </c>
      <c r="L115" s="27">
        <v>0</v>
      </c>
      <c r="M115" s="27">
        <v>0</v>
      </c>
      <c r="N115" s="27">
        <v>0</v>
      </c>
      <c r="O115" s="27">
        <v>354.4604116402765</v>
      </c>
      <c r="Q115" s="19" t="s">
        <v>45</v>
      </c>
      <c r="R115" s="27">
        <v>4.6900626619603489</v>
      </c>
      <c r="S115" s="27">
        <v>-14.696924991387608</v>
      </c>
      <c r="T115" s="27">
        <v>427.9783753281273</v>
      </c>
      <c r="U115" s="27">
        <v>-81.435542982187243</v>
      </c>
      <c r="V115" s="27">
        <v>0</v>
      </c>
      <c r="W115" s="27">
        <v>115.74053126216207</v>
      </c>
      <c r="X115" s="27">
        <v>0</v>
      </c>
      <c r="Y115" s="27">
        <v>452.27650127867486</v>
      </c>
      <c r="AA115" s="19" t="s">
        <v>45</v>
      </c>
      <c r="AB115" s="27">
        <v>176.88744554623327</v>
      </c>
      <c r="AC115" s="27">
        <v>11.726439813329801</v>
      </c>
      <c r="AD115" s="27">
        <v>462.17010798014724</v>
      </c>
      <c r="AE115" s="27">
        <v>-14.203451463918922</v>
      </c>
      <c r="AF115" s="27">
        <v>0</v>
      </c>
      <c r="AG115" s="27">
        <v>0</v>
      </c>
      <c r="AH115" s="27">
        <v>0</v>
      </c>
      <c r="AI115" s="27">
        <v>636.58054187579137</v>
      </c>
    </row>
    <row r="116" spans="1:35" ht="16.5" thickTop="1" thickBot="1" x14ac:dyDescent="0.3"/>
    <row r="117" spans="1:35" ht="16.5" thickTop="1" thickBot="1" x14ac:dyDescent="0.3">
      <c r="A117" s="28" t="str">
        <f>A8</f>
        <v>High Cost and High Discount rate</v>
      </c>
    </row>
    <row r="118" spans="1:35" ht="31.5" thickTop="1" thickBot="1" x14ac:dyDescent="0.3">
      <c r="G118" s="1" t="s">
        <v>29</v>
      </c>
      <c r="H118" s="1" t="s">
        <v>10</v>
      </c>
      <c r="Q118" s="1" t="s">
        <v>29</v>
      </c>
      <c r="R118" s="1" t="s">
        <v>30</v>
      </c>
      <c r="AA118" s="1" t="s">
        <v>29</v>
      </c>
      <c r="AB118" s="1" t="s">
        <v>31</v>
      </c>
    </row>
    <row r="119" spans="1:35" ht="51" customHeight="1" thickTop="1" thickBot="1" x14ac:dyDescent="0.3">
      <c r="A119" s="1" t="s">
        <v>32</v>
      </c>
      <c r="B119" s="25" t="s">
        <v>33</v>
      </c>
      <c r="C119" s="25" t="s">
        <v>15</v>
      </c>
      <c r="D119" s="25" t="s">
        <v>34</v>
      </c>
      <c r="E119" s="25" t="s">
        <v>35</v>
      </c>
      <c r="G119" s="1" t="s">
        <v>29</v>
      </c>
      <c r="H119" s="1" t="s">
        <v>36</v>
      </c>
      <c r="I119" s="1" t="s">
        <v>37</v>
      </c>
      <c r="J119" s="1" t="s">
        <v>38</v>
      </c>
      <c r="K119" s="1" t="s">
        <v>39</v>
      </c>
      <c r="L119" s="1" t="s">
        <v>40</v>
      </c>
      <c r="M119" s="1" t="s">
        <v>41</v>
      </c>
      <c r="N119" s="1" t="s">
        <v>42</v>
      </c>
      <c r="O119" s="1" t="s">
        <v>35</v>
      </c>
      <c r="Q119" s="1" t="s">
        <v>29</v>
      </c>
      <c r="R119" s="1" t="s">
        <v>36</v>
      </c>
      <c r="S119" s="1" t="s">
        <v>37</v>
      </c>
      <c r="T119" s="1" t="s">
        <v>38</v>
      </c>
      <c r="U119" s="1" t="s">
        <v>39</v>
      </c>
      <c r="V119" s="1" t="s">
        <v>40</v>
      </c>
      <c r="W119" s="1" t="s">
        <v>41</v>
      </c>
      <c r="X119" s="1" t="s">
        <v>42</v>
      </c>
      <c r="Y119" s="1" t="s">
        <v>35</v>
      </c>
      <c r="AA119" s="1" t="s">
        <v>29</v>
      </c>
      <c r="AB119" s="1" t="s">
        <v>36</v>
      </c>
      <c r="AC119" s="1" t="s">
        <v>37</v>
      </c>
      <c r="AD119" s="1" t="s">
        <v>38</v>
      </c>
      <c r="AE119" s="1" t="s">
        <v>39</v>
      </c>
      <c r="AF119" s="1" t="s">
        <v>40</v>
      </c>
      <c r="AG119" s="1" t="s">
        <v>41</v>
      </c>
      <c r="AH119" s="1" t="s">
        <v>42</v>
      </c>
      <c r="AI119" s="1" t="s">
        <v>35</v>
      </c>
    </row>
    <row r="120" spans="1:35" ht="16.5" thickTop="1" thickBot="1" x14ac:dyDescent="0.3">
      <c r="A120" s="19" t="s">
        <v>43</v>
      </c>
      <c r="B120" s="26">
        <f>NPV($B$8,B121:B136)</f>
        <v>75.309768803960964</v>
      </c>
      <c r="C120" s="26">
        <f t="shared" ref="C120:E120" si="21">NPV($B$8,C121:C136)</f>
        <v>1.1121695814930945</v>
      </c>
      <c r="D120" s="26">
        <f t="shared" si="21"/>
        <v>2.0742329588230048</v>
      </c>
      <c r="E120" s="26">
        <f t="shared" si="21"/>
        <v>78.496171344277073</v>
      </c>
      <c r="G120" s="19" t="s">
        <v>43</v>
      </c>
      <c r="H120" s="26">
        <f>NPV($B$8,H121:H136)</f>
        <v>47.198852848431237</v>
      </c>
      <c r="I120" s="26">
        <f t="shared" ref="I120:O120" si="22">NPV($B$8,I121:I136)</f>
        <v>11.590020148227069</v>
      </c>
      <c r="J120" s="26">
        <f t="shared" si="22"/>
        <v>156.44165243739232</v>
      </c>
      <c r="K120" s="26">
        <f t="shared" si="22"/>
        <v>-1.0437979137760358</v>
      </c>
      <c r="L120" s="26">
        <f t="shared" si="22"/>
        <v>9.195594928061535</v>
      </c>
      <c r="M120" s="26">
        <f t="shared" si="22"/>
        <v>2.0958238380544874</v>
      </c>
      <c r="N120" s="26">
        <f t="shared" si="22"/>
        <v>0</v>
      </c>
      <c r="O120" s="26">
        <f t="shared" si="22"/>
        <v>225.47814628639065</v>
      </c>
      <c r="Q120" s="19" t="s">
        <v>43</v>
      </c>
      <c r="R120" s="26">
        <f>NPV($B$8,R121:R136)</f>
        <v>-2.0904949931278036</v>
      </c>
      <c r="S120" s="26">
        <f t="shared" ref="S120:Y120" si="23">NPV($B$8,S121:S136)</f>
        <v>-8.6688056509997828</v>
      </c>
      <c r="T120" s="26">
        <f t="shared" si="23"/>
        <v>166.70836762690357</v>
      </c>
      <c r="U120" s="26">
        <f t="shared" si="23"/>
        <v>-15.373528877025835</v>
      </c>
      <c r="V120" s="26">
        <f t="shared" si="23"/>
        <v>7.5982786785276275</v>
      </c>
      <c r="W120" s="26">
        <f t="shared" si="23"/>
        <v>39.985642670659963</v>
      </c>
      <c r="X120" s="26">
        <f t="shared" si="23"/>
        <v>0</v>
      </c>
      <c r="Y120" s="26">
        <f t="shared" si="23"/>
        <v>188.15945945493775</v>
      </c>
      <c r="AA120" s="19" t="s">
        <v>43</v>
      </c>
      <c r="AB120" s="26">
        <f>NPV($B$8,AB121:AB136)</f>
        <v>86.0315750778704</v>
      </c>
      <c r="AC120" s="26">
        <f t="shared" ref="AC120:AI120" si="24">NPV($B$8,AC121:AC136)</f>
        <v>10.622832860570869</v>
      </c>
      <c r="AD120" s="26">
        <f t="shared" si="24"/>
        <v>202.39256710526996</v>
      </c>
      <c r="AE120" s="26">
        <f t="shared" si="24"/>
        <v>-6.5870491606679398</v>
      </c>
      <c r="AF120" s="26">
        <f t="shared" si="24"/>
        <v>0</v>
      </c>
      <c r="AG120" s="26">
        <f t="shared" si="24"/>
        <v>0.18728266554778528</v>
      </c>
      <c r="AH120" s="26">
        <f t="shared" si="24"/>
        <v>0</v>
      </c>
      <c r="AI120" s="26">
        <f t="shared" si="24"/>
        <v>292.64720854859115</v>
      </c>
    </row>
    <row r="121" spans="1:35" ht="16.5" thickTop="1" thickBot="1" x14ac:dyDescent="0.3">
      <c r="A121" s="19">
        <v>2020</v>
      </c>
      <c r="B121" s="27">
        <v>0</v>
      </c>
      <c r="C121" s="27">
        <v>0</v>
      </c>
      <c r="D121" s="27">
        <v>0</v>
      </c>
      <c r="E121" s="27">
        <v>0</v>
      </c>
      <c r="G121" s="19">
        <v>2020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Q121" s="19">
        <v>2020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AA121" s="19">
        <v>2020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</row>
    <row r="122" spans="1:35" ht="16.5" thickTop="1" thickBot="1" x14ac:dyDescent="0.3">
      <c r="A122" s="19">
        <v>2021</v>
      </c>
      <c r="B122" s="27">
        <v>0</v>
      </c>
      <c r="C122" s="27">
        <v>0</v>
      </c>
      <c r="D122" s="27">
        <v>0</v>
      </c>
      <c r="E122" s="27">
        <v>0</v>
      </c>
      <c r="G122" s="19">
        <v>2021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Q122" s="19">
        <v>2021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AA122" s="19">
        <v>2021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</row>
    <row r="123" spans="1:35" ht="16.5" thickTop="1" thickBot="1" x14ac:dyDescent="0.3">
      <c r="A123" s="19">
        <v>2022</v>
      </c>
      <c r="B123" s="27">
        <v>0</v>
      </c>
      <c r="C123" s="27">
        <v>0</v>
      </c>
      <c r="D123" s="27">
        <v>2.656727471408562</v>
      </c>
      <c r="E123" s="27">
        <v>2.656727471408562</v>
      </c>
      <c r="G123" s="19">
        <v>2022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Q123" s="19">
        <v>2022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AA123" s="19">
        <v>2022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</row>
    <row r="124" spans="1:35" ht="16.5" thickTop="1" thickBot="1" x14ac:dyDescent="0.3">
      <c r="A124" s="19">
        <v>2023</v>
      </c>
      <c r="B124" s="27">
        <v>8.7289759683162877</v>
      </c>
      <c r="C124" s="27">
        <v>0.12951520221308752</v>
      </c>
      <c r="D124" s="27">
        <v>0</v>
      </c>
      <c r="E124" s="27">
        <v>8.8584911705293745</v>
      </c>
      <c r="G124" s="19">
        <v>2023</v>
      </c>
      <c r="H124" s="27">
        <v>0</v>
      </c>
      <c r="I124" s="27">
        <v>0</v>
      </c>
      <c r="J124" s="27">
        <v>8.7387014306014628</v>
      </c>
      <c r="K124" s="27">
        <v>-0.75392508934392777</v>
      </c>
      <c r="L124" s="27">
        <v>1.5692596558066998</v>
      </c>
      <c r="M124" s="27">
        <v>1.1664970115746978</v>
      </c>
      <c r="N124" s="27">
        <v>0</v>
      </c>
      <c r="O124" s="27">
        <v>10.720533008638933</v>
      </c>
      <c r="Q124" s="19">
        <v>2023</v>
      </c>
      <c r="R124" s="27">
        <v>-14.427850000000007</v>
      </c>
      <c r="S124" s="27">
        <v>-4.5089600000001155</v>
      </c>
      <c r="T124" s="27">
        <v>35.807231355618441</v>
      </c>
      <c r="U124" s="27">
        <v>5.9572961100200992</v>
      </c>
      <c r="V124" s="27">
        <v>1.9783650530967782</v>
      </c>
      <c r="W124" s="27">
        <v>1.9282247860590145</v>
      </c>
      <c r="X124" s="27">
        <v>0</v>
      </c>
      <c r="Y124" s="27">
        <v>26.734307304794211</v>
      </c>
      <c r="AA124" s="19">
        <v>2023</v>
      </c>
      <c r="AB124" s="27">
        <v>12.450189382123991</v>
      </c>
      <c r="AC124" s="27">
        <v>0.83334486225976434</v>
      </c>
      <c r="AD124" s="27">
        <v>14.228711584083296</v>
      </c>
      <c r="AE124" s="27">
        <v>-8.5205104409607116E-2</v>
      </c>
      <c r="AF124" s="27">
        <v>0</v>
      </c>
      <c r="AG124" s="27">
        <v>0.56363680917405701</v>
      </c>
      <c r="AH124" s="27">
        <v>0</v>
      </c>
      <c r="AI124" s="27">
        <v>27.990677533231501</v>
      </c>
    </row>
    <row r="125" spans="1:35" ht="16.5" thickTop="1" thickBot="1" x14ac:dyDescent="0.3">
      <c r="A125" s="19">
        <v>2024</v>
      </c>
      <c r="B125" s="27">
        <v>8.7289759683162877</v>
      </c>
      <c r="C125" s="27">
        <v>0.12951520221308752</v>
      </c>
      <c r="D125" s="27">
        <v>0</v>
      </c>
      <c r="E125" s="27">
        <v>8.8584911705293745</v>
      </c>
      <c r="G125" s="19">
        <v>2024</v>
      </c>
      <c r="H125" s="27">
        <v>0</v>
      </c>
      <c r="I125" s="27">
        <v>0</v>
      </c>
      <c r="J125" s="27">
        <v>7.5351588334574249</v>
      </c>
      <c r="K125" s="27">
        <v>0.75029841230268868</v>
      </c>
      <c r="L125" s="27">
        <v>5.1977899835146362</v>
      </c>
      <c r="M125" s="27">
        <v>0.77789185919596593</v>
      </c>
      <c r="N125" s="27">
        <v>0</v>
      </c>
      <c r="O125" s="27">
        <v>14.261139088470715</v>
      </c>
      <c r="Q125" s="19">
        <v>2024</v>
      </c>
      <c r="R125" s="27">
        <v>-1.0892799999999738</v>
      </c>
      <c r="S125" s="27">
        <v>-0.28193000000010215</v>
      </c>
      <c r="T125" s="27">
        <v>1.248520525017963</v>
      </c>
      <c r="U125" s="27">
        <v>-2.3277234237913974E-2</v>
      </c>
      <c r="V125" s="27">
        <v>2.5764711452455353</v>
      </c>
      <c r="W125" s="27">
        <v>-0.49338024595467489</v>
      </c>
      <c r="X125" s="27">
        <v>0</v>
      </c>
      <c r="Y125" s="27">
        <v>1.9371241900708331</v>
      </c>
      <c r="AA125" s="19">
        <v>2024</v>
      </c>
      <c r="AB125" s="27">
        <v>0.26788355407660447</v>
      </c>
      <c r="AC125" s="27">
        <v>9.6134217669714417E-2</v>
      </c>
      <c r="AD125" s="27">
        <v>7.7018317885113392</v>
      </c>
      <c r="AE125" s="27">
        <v>0.54924283675263352</v>
      </c>
      <c r="AF125" s="27">
        <v>0</v>
      </c>
      <c r="AG125" s="27">
        <v>-0.14462344572845745</v>
      </c>
      <c r="AH125" s="27">
        <v>0</v>
      </c>
      <c r="AI125" s="27">
        <v>8.4704689512818323</v>
      </c>
    </row>
    <row r="126" spans="1:35" ht="16.5" thickTop="1" thickBot="1" x14ac:dyDescent="0.3">
      <c r="A126" s="19">
        <v>2025</v>
      </c>
      <c r="B126" s="27">
        <v>8.7289759683162877</v>
      </c>
      <c r="C126" s="27">
        <v>0.12951520221308752</v>
      </c>
      <c r="D126" s="27">
        <v>0</v>
      </c>
      <c r="E126" s="27">
        <v>8.8584911705293745</v>
      </c>
      <c r="G126" s="19">
        <v>2025</v>
      </c>
      <c r="H126" s="27">
        <v>0</v>
      </c>
      <c r="I126" s="27">
        <v>0</v>
      </c>
      <c r="J126" s="27">
        <v>12.293048628470505</v>
      </c>
      <c r="K126" s="27">
        <v>0.95822349479380331</v>
      </c>
      <c r="L126" s="27">
        <v>1.7534343591202164</v>
      </c>
      <c r="M126" s="27">
        <v>1.5534051003274199</v>
      </c>
      <c r="N126" s="27">
        <v>0</v>
      </c>
      <c r="O126" s="27">
        <v>16.558111582711945</v>
      </c>
      <c r="Q126" s="19">
        <v>2025</v>
      </c>
      <c r="R126" s="27">
        <v>-2.3426399999999603</v>
      </c>
      <c r="S126" s="27">
        <v>-0.37770000000000437</v>
      </c>
      <c r="T126" s="27">
        <v>11.561470615462504</v>
      </c>
      <c r="U126" s="27">
        <v>0.55731567252412451</v>
      </c>
      <c r="V126" s="27">
        <v>1.2612188203124077</v>
      </c>
      <c r="W126" s="27">
        <v>-0.48794383674983816</v>
      </c>
      <c r="X126" s="27">
        <v>0</v>
      </c>
      <c r="Y126" s="27">
        <v>10.171721271549233</v>
      </c>
      <c r="AA126" s="19">
        <v>2025</v>
      </c>
      <c r="AB126" s="27">
        <v>0.26788355408299935</v>
      </c>
      <c r="AC126" s="27">
        <v>9.5871555879966763E-2</v>
      </c>
      <c r="AD126" s="27">
        <v>10.464833426236122</v>
      </c>
      <c r="AE126" s="27">
        <v>0.38160942815975935</v>
      </c>
      <c r="AF126" s="27">
        <v>0</v>
      </c>
      <c r="AG126" s="27">
        <v>-4.6740635378449746E-2</v>
      </c>
      <c r="AH126" s="27">
        <v>0</v>
      </c>
      <c r="AI126" s="27">
        <v>11.163457328980398</v>
      </c>
    </row>
    <row r="127" spans="1:35" ht="16.5" thickTop="1" thickBot="1" x14ac:dyDescent="0.3">
      <c r="A127" s="19">
        <v>2026</v>
      </c>
      <c r="B127" s="27">
        <v>8.7289759683162877</v>
      </c>
      <c r="C127" s="27">
        <v>0.12951520221308752</v>
      </c>
      <c r="D127" s="27">
        <v>0</v>
      </c>
      <c r="E127" s="27">
        <v>8.8584911705293745</v>
      </c>
      <c r="G127" s="19">
        <v>2026</v>
      </c>
      <c r="H127" s="27">
        <v>-1.3950969279790115E-3</v>
      </c>
      <c r="I127" s="27">
        <v>1.4004089498484973E-3</v>
      </c>
      <c r="J127" s="27">
        <v>9.2786792835673992</v>
      </c>
      <c r="K127" s="27">
        <v>0.51689881742970267</v>
      </c>
      <c r="L127" s="27">
        <v>6.3138620969187151</v>
      </c>
      <c r="M127" s="27">
        <v>-0.76537513233491161</v>
      </c>
      <c r="N127" s="27">
        <v>0</v>
      </c>
      <c r="O127" s="27">
        <v>15.344070377602774</v>
      </c>
      <c r="Q127" s="19">
        <v>2026</v>
      </c>
      <c r="R127" s="27">
        <v>-0.44297000000005937</v>
      </c>
      <c r="S127" s="27">
        <v>5.0119999999878928E-2</v>
      </c>
      <c r="T127" s="27">
        <v>6.2060441359466179</v>
      </c>
      <c r="U127" s="27">
        <v>0.56559327578948726</v>
      </c>
      <c r="V127" s="27">
        <v>6.3789873300682798</v>
      </c>
      <c r="W127" s="27">
        <v>0.36256336782509158</v>
      </c>
      <c r="X127" s="27">
        <v>0</v>
      </c>
      <c r="Y127" s="27">
        <v>13.120338109629296</v>
      </c>
      <c r="AA127" s="19">
        <v>2026</v>
      </c>
      <c r="AB127" s="27">
        <v>0.26788355408200459</v>
      </c>
      <c r="AC127" s="27">
        <v>9.5871555879966763E-2</v>
      </c>
      <c r="AD127" s="27">
        <v>13.203124878284843</v>
      </c>
      <c r="AE127" s="27">
        <v>0.15661043073504138</v>
      </c>
      <c r="AF127" s="27">
        <v>0</v>
      </c>
      <c r="AG127" s="27">
        <v>-0.16692924021846864</v>
      </c>
      <c r="AH127" s="27">
        <v>0</v>
      </c>
      <c r="AI127" s="27">
        <v>13.556561178763387</v>
      </c>
    </row>
    <row r="128" spans="1:35" ht="16.5" thickTop="1" thickBot="1" x14ac:dyDescent="0.3">
      <c r="A128" s="19">
        <v>2027</v>
      </c>
      <c r="B128" s="27">
        <v>8.7289759683162877</v>
      </c>
      <c r="C128" s="27">
        <v>0.12951520221308752</v>
      </c>
      <c r="D128" s="27">
        <v>0</v>
      </c>
      <c r="E128" s="27">
        <v>8.8584911705293745</v>
      </c>
      <c r="G128" s="19">
        <v>2027</v>
      </c>
      <c r="H128" s="27">
        <v>5.075118029402006</v>
      </c>
      <c r="I128" s="27">
        <v>1.0935449024800619</v>
      </c>
      <c r="J128" s="27">
        <v>18.662461464097131</v>
      </c>
      <c r="K128" s="27">
        <v>-0.43229598494198729</v>
      </c>
      <c r="L128" s="27">
        <v>0</v>
      </c>
      <c r="M128" s="27">
        <v>0</v>
      </c>
      <c r="N128" s="27">
        <v>0</v>
      </c>
      <c r="O128" s="27">
        <v>24.398828411037211</v>
      </c>
      <c r="Q128" s="19">
        <v>2027</v>
      </c>
      <c r="R128" s="27">
        <v>1.8599400000000514</v>
      </c>
      <c r="S128" s="27">
        <v>0.64633999999978187</v>
      </c>
      <c r="T128" s="27">
        <v>24.155175234318019</v>
      </c>
      <c r="U128" s="27">
        <v>0.76821762826396889</v>
      </c>
      <c r="V128" s="27">
        <v>0</v>
      </c>
      <c r="W128" s="27">
        <v>0</v>
      </c>
      <c r="X128" s="27">
        <v>0</v>
      </c>
      <c r="Y128" s="27">
        <v>27.429672862581821</v>
      </c>
      <c r="AA128" s="19">
        <v>2027</v>
      </c>
      <c r="AB128" s="27">
        <v>0.18290367326500245</v>
      </c>
      <c r="AC128" s="27">
        <v>0.15926881142968341</v>
      </c>
      <c r="AD128" s="27">
        <v>26.130972638262701</v>
      </c>
      <c r="AE128" s="27">
        <v>-0.64019812317937697</v>
      </c>
      <c r="AF128" s="27">
        <v>0</v>
      </c>
      <c r="AG128" s="27">
        <v>0</v>
      </c>
      <c r="AH128" s="27">
        <v>0</v>
      </c>
      <c r="AI128" s="27">
        <v>25.832946999778009</v>
      </c>
    </row>
    <row r="129" spans="1:35" ht="16.5" thickTop="1" thickBot="1" x14ac:dyDescent="0.3">
      <c r="A129" s="19">
        <v>2028</v>
      </c>
      <c r="B129" s="27">
        <v>8.7289759683162877</v>
      </c>
      <c r="C129" s="27">
        <v>0.12951520221308752</v>
      </c>
      <c r="D129" s="27">
        <v>0</v>
      </c>
      <c r="E129" s="27">
        <v>8.8584911705293745</v>
      </c>
      <c r="G129" s="19">
        <v>2028</v>
      </c>
      <c r="H129" s="27">
        <v>10.035512428024049</v>
      </c>
      <c r="I129" s="27">
        <v>2.2499836779797988</v>
      </c>
      <c r="J129" s="27">
        <v>15.888354539258849</v>
      </c>
      <c r="K129" s="27">
        <v>-0.96155363422115614</v>
      </c>
      <c r="L129" s="27">
        <v>0</v>
      </c>
      <c r="M129" s="27">
        <v>0</v>
      </c>
      <c r="N129" s="27">
        <v>0</v>
      </c>
      <c r="O129" s="27">
        <v>27.212297011041539</v>
      </c>
      <c r="Q129" s="19">
        <v>2028</v>
      </c>
      <c r="R129" s="27">
        <v>20.984051066249776</v>
      </c>
      <c r="S129" s="27">
        <v>1.6843199999998433</v>
      </c>
      <c r="T129" s="27">
        <v>3.2702217478886286</v>
      </c>
      <c r="U129" s="27">
        <v>-0.18051049541379882</v>
      </c>
      <c r="V129" s="27">
        <v>0</v>
      </c>
      <c r="W129" s="27">
        <v>0.29471755573827052</v>
      </c>
      <c r="X129" s="27">
        <v>0</v>
      </c>
      <c r="Y129" s="27">
        <v>26.052799874462718</v>
      </c>
      <c r="AA129" s="19">
        <v>2028</v>
      </c>
      <c r="AB129" s="27">
        <v>12.439042717415987</v>
      </c>
      <c r="AC129" s="27">
        <v>2.8324692475603115</v>
      </c>
      <c r="AD129" s="27">
        <v>16.845461546451915</v>
      </c>
      <c r="AE129" s="27">
        <v>-1.8282274697654071</v>
      </c>
      <c r="AF129" s="27">
        <v>0</v>
      </c>
      <c r="AG129" s="27">
        <v>0</v>
      </c>
      <c r="AH129" s="27">
        <v>0</v>
      </c>
      <c r="AI129" s="27">
        <v>30.288746041662804</v>
      </c>
    </row>
    <row r="130" spans="1:35" ht="16.5" thickTop="1" thickBot="1" x14ac:dyDescent="0.3">
      <c r="A130" s="19">
        <v>2029</v>
      </c>
      <c r="B130" s="27">
        <v>8.7289759683162877</v>
      </c>
      <c r="C130" s="27">
        <v>0.12951520221308752</v>
      </c>
      <c r="D130" s="27">
        <v>0</v>
      </c>
      <c r="E130" s="27">
        <v>8.8584911705293745</v>
      </c>
      <c r="G130" s="19">
        <v>2029</v>
      </c>
      <c r="H130" s="27">
        <v>13.008471491989894</v>
      </c>
      <c r="I130" s="27">
        <v>2.7858491341703484</v>
      </c>
      <c r="J130" s="27">
        <v>16.675235433633098</v>
      </c>
      <c r="K130" s="27">
        <v>-1.4493633501449785</v>
      </c>
      <c r="L130" s="27">
        <v>0</v>
      </c>
      <c r="M130" s="27">
        <v>0</v>
      </c>
      <c r="N130" s="27">
        <v>0</v>
      </c>
      <c r="O130" s="27">
        <v>31.020192709648363</v>
      </c>
      <c r="Q130" s="19">
        <v>2029</v>
      </c>
      <c r="R130" s="27">
        <v>2.6504928898398248</v>
      </c>
      <c r="S130" s="27">
        <v>1.0213300000000345</v>
      </c>
      <c r="T130" s="27">
        <v>17.403978186376925</v>
      </c>
      <c r="U130" s="27">
        <v>0.69205570496993329</v>
      </c>
      <c r="V130" s="27">
        <v>0</v>
      </c>
      <c r="W130" s="27">
        <v>1.0383920539636855</v>
      </c>
      <c r="X130" s="27">
        <v>0</v>
      </c>
      <c r="Y130" s="27">
        <v>22.806248835150406</v>
      </c>
      <c r="AA130" s="19">
        <v>2029</v>
      </c>
      <c r="AB130" s="27">
        <v>12.439042717419964</v>
      </c>
      <c r="AC130" s="27">
        <v>2.8247302605500408</v>
      </c>
      <c r="AD130" s="27">
        <v>19.594595831890452</v>
      </c>
      <c r="AE130" s="27">
        <v>-1.4976366851022382</v>
      </c>
      <c r="AF130" s="27">
        <v>0</v>
      </c>
      <c r="AG130" s="27">
        <v>0</v>
      </c>
      <c r="AH130" s="27">
        <v>0</v>
      </c>
      <c r="AI130" s="27">
        <v>33.360732124758222</v>
      </c>
    </row>
    <row r="131" spans="1:35" ht="16.5" thickTop="1" thickBot="1" x14ac:dyDescent="0.3">
      <c r="A131" s="19">
        <v>2030</v>
      </c>
      <c r="B131" s="27">
        <v>8.7289759683162877</v>
      </c>
      <c r="C131" s="27">
        <v>0.12951520221308752</v>
      </c>
      <c r="D131" s="27">
        <v>0</v>
      </c>
      <c r="E131" s="27">
        <v>8.8584911705293745</v>
      </c>
      <c r="G131" s="19">
        <v>2030</v>
      </c>
      <c r="H131" s="27">
        <v>15.177658022430023</v>
      </c>
      <c r="I131" s="27">
        <v>3.3302668250598799</v>
      </c>
      <c r="J131" s="27">
        <v>15.640205768725902</v>
      </c>
      <c r="K131" s="27">
        <v>-1.4568650377540355</v>
      </c>
      <c r="L131" s="27">
        <v>2.4572855604314218E-2</v>
      </c>
      <c r="M131" s="27">
        <v>0.34302978858610417</v>
      </c>
      <c r="N131" s="27">
        <v>0</v>
      </c>
      <c r="O131" s="27">
        <v>33.058868222652187</v>
      </c>
      <c r="Q131" s="19">
        <v>2030</v>
      </c>
      <c r="R131" s="27">
        <v>-2.5611748884198278</v>
      </c>
      <c r="S131" s="27">
        <v>-0.73806000000013228</v>
      </c>
      <c r="T131" s="27">
        <v>13.926543042469952</v>
      </c>
      <c r="U131" s="27">
        <v>2.3722618901944159</v>
      </c>
      <c r="V131" s="27">
        <v>0</v>
      </c>
      <c r="W131" s="27">
        <v>-0.78807453379844383</v>
      </c>
      <c r="X131" s="27">
        <v>0</v>
      </c>
      <c r="Y131" s="27">
        <v>12.211495510445964</v>
      </c>
      <c r="AA131" s="19">
        <v>2030</v>
      </c>
      <c r="AB131" s="27">
        <v>12.450019877442971</v>
      </c>
      <c r="AC131" s="27">
        <v>2.8272175174597578</v>
      </c>
      <c r="AD131" s="27">
        <v>27.857089989796542</v>
      </c>
      <c r="AE131" s="27">
        <v>-0.99772255776603702</v>
      </c>
      <c r="AF131" s="27">
        <v>0</v>
      </c>
      <c r="AG131" s="27">
        <v>0</v>
      </c>
      <c r="AH131" s="27">
        <v>0</v>
      </c>
      <c r="AI131" s="27">
        <v>42.13660482693323</v>
      </c>
    </row>
    <row r="132" spans="1:35" ht="16.5" thickTop="1" thickBot="1" x14ac:dyDescent="0.3">
      <c r="A132" s="19">
        <v>2031</v>
      </c>
      <c r="B132" s="27">
        <v>8.7289759683162877</v>
      </c>
      <c r="C132" s="27">
        <v>0.12951520221308752</v>
      </c>
      <c r="D132" s="27">
        <v>0</v>
      </c>
      <c r="E132" s="27">
        <v>8.8584911705293745</v>
      </c>
      <c r="G132" s="19">
        <v>2031</v>
      </c>
      <c r="H132" s="27">
        <v>11.665195477350153</v>
      </c>
      <c r="I132" s="27">
        <v>2.9510362550099671</v>
      </c>
      <c r="J132" s="27">
        <v>23.149157530990237</v>
      </c>
      <c r="K132" s="27">
        <v>-0.42859517179407464</v>
      </c>
      <c r="L132" s="27">
        <v>1.0365905845410438E-2</v>
      </c>
      <c r="M132" s="27">
        <v>0.28083843770533301</v>
      </c>
      <c r="N132" s="27">
        <v>0</v>
      </c>
      <c r="O132" s="27">
        <v>37.627998435107031</v>
      </c>
      <c r="Q132" s="19">
        <v>2031</v>
      </c>
      <c r="R132" s="27">
        <v>1.173566795790066</v>
      </c>
      <c r="S132" s="27">
        <v>-2.7108399999997346</v>
      </c>
      <c r="T132" s="27">
        <v>5.0935741824172851</v>
      </c>
      <c r="U132" s="27">
        <v>-3.6684051663505883</v>
      </c>
      <c r="V132" s="27">
        <v>0</v>
      </c>
      <c r="W132" s="27">
        <v>23.174345303819912</v>
      </c>
      <c r="X132" s="27">
        <v>0</v>
      </c>
      <c r="Y132" s="27">
        <v>23.06224111567694</v>
      </c>
      <c r="AA132" s="19">
        <v>2031</v>
      </c>
      <c r="AB132" s="27">
        <v>12.450019877442971</v>
      </c>
      <c r="AC132" s="27">
        <v>2.8272175174602125</v>
      </c>
      <c r="AD132" s="27">
        <v>26.700570824069747</v>
      </c>
      <c r="AE132" s="27">
        <v>-1.8095413250638908</v>
      </c>
      <c r="AF132" s="27">
        <v>0</v>
      </c>
      <c r="AG132" s="27">
        <v>0</v>
      </c>
      <c r="AH132" s="27">
        <v>0</v>
      </c>
      <c r="AI132" s="27">
        <v>40.168266893909042</v>
      </c>
    </row>
    <row r="133" spans="1:35" ht="16.5" thickTop="1" thickBot="1" x14ac:dyDescent="0.3">
      <c r="A133" s="19">
        <v>2032</v>
      </c>
      <c r="B133" s="27">
        <v>8.7289759683162877</v>
      </c>
      <c r="C133" s="27">
        <v>0.12951520221308752</v>
      </c>
      <c r="D133" s="27">
        <v>0</v>
      </c>
      <c r="E133" s="27">
        <v>8.8584911705293745</v>
      </c>
      <c r="G133" s="19">
        <v>2032</v>
      </c>
      <c r="H133" s="27">
        <v>8.7156591978798588</v>
      </c>
      <c r="I133" s="27">
        <v>2.1041826225900877</v>
      </c>
      <c r="J133" s="27">
        <v>49.494187562708916</v>
      </c>
      <c r="K133" s="27">
        <v>9.0554655827051023E-2</v>
      </c>
      <c r="L133" s="27">
        <v>0</v>
      </c>
      <c r="M133" s="27">
        <v>-5.2099914896665753E-2</v>
      </c>
      <c r="N133" s="27">
        <v>0</v>
      </c>
      <c r="O133" s="27">
        <v>60.352484124109246</v>
      </c>
      <c r="Q133" s="19">
        <v>2032</v>
      </c>
      <c r="R133" s="27">
        <v>0.27831605934989057</v>
      </c>
      <c r="S133" s="27">
        <v>-2.4697200000000521</v>
      </c>
      <c r="T133" s="27">
        <v>-21.198444710439325</v>
      </c>
      <c r="U133" s="27">
        <v>-4.1325465227644376</v>
      </c>
      <c r="V133" s="27">
        <v>0.35395735125637523</v>
      </c>
      <c r="W133" s="27">
        <v>12.229835260889047</v>
      </c>
      <c r="X133" s="27">
        <v>0</v>
      </c>
      <c r="Y133" s="27">
        <v>-14.9386025617085</v>
      </c>
      <c r="AA133" s="19">
        <v>2032</v>
      </c>
      <c r="AB133" s="27">
        <v>12.45001987743899</v>
      </c>
      <c r="AC133" s="27">
        <v>2.8349633188799999</v>
      </c>
      <c r="AD133" s="27">
        <v>24.195012307167154</v>
      </c>
      <c r="AE133" s="27">
        <v>-1.5995546136823726</v>
      </c>
      <c r="AF133" s="27">
        <v>0</v>
      </c>
      <c r="AG133" s="27">
        <v>0</v>
      </c>
      <c r="AH133" s="27">
        <v>0</v>
      </c>
      <c r="AI133" s="27">
        <v>37.880440889803772</v>
      </c>
    </row>
    <row r="134" spans="1:35" ht="16.5" thickTop="1" thickBot="1" x14ac:dyDescent="0.3">
      <c r="A134" s="19">
        <v>2033</v>
      </c>
      <c r="B134" s="27">
        <v>8.7289759683162877</v>
      </c>
      <c r="C134" s="27">
        <v>0.12951520221308752</v>
      </c>
      <c r="D134" s="27">
        <v>0</v>
      </c>
      <c r="E134" s="27">
        <v>8.8584911705293745</v>
      </c>
      <c r="G134" s="19">
        <v>2033</v>
      </c>
      <c r="H134" s="27">
        <v>7.1445502861702153</v>
      </c>
      <c r="I134" s="27">
        <v>1.7364190779403543</v>
      </c>
      <c r="J134" s="27">
        <v>49.200878856738719</v>
      </c>
      <c r="K134" s="27">
        <v>0.31079044790609922</v>
      </c>
      <c r="L134" s="27">
        <v>0</v>
      </c>
      <c r="M134" s="27">
        <v>0</v>
      </c>
      <c r="N134" s="27">
        <v>0</v>
      </c>
      <c r="O134" s="27">
        <v>58.392638668755389</v>
      </c>
      <c r="Q134" s="19">
        <v>2033</v>
      </c>
      <c r="R134" s="27">
        <v>-6.5978225713506617</v>
      </c>
      <c r="S134" s="27">
        <v>-2.7442700000001423</v>
      </c>
      <c r="T134" s="27">
        <v>23.560903099122971</v>
      </c>
      <c r="U134" s="27">
        <v>-0.77614242459943328</v>
      </c>
      <c r="V134" s="27">
        <v>0</v>
      </c>
      <c r="W134" s="27">
        <v>-4.0859778667807385</v>
      </c>
      <c r="X134" s="27">
        <v>0</v>
      </c>
      <c r="Y134" s="27">
        <v>9.3566902363919944</v>
      </c>
      <c r="AA134" s="19">
        <v>2033</v>
      </c>
      <c r="AB134" s="27">
        <v>24.762563133759045</v>
      </c>
      <c r="AC134" s="27">
        <v>3.6193375507100427</v>
      </c>
      <c r="AD134" s="27">
        <v>17.319792281610678</v>
      </c>
      <c r="AE134" s="27">
        <v>-1.4060302236530529</v>
      </c>
      <c r="AF134" s="27">
        <v>0</v>
      </c>
      <c r="AG134" s="27">
        <v>0</v>
      </c>
      <c r="AH134" s="27">
        <v>0</v>
      </c>
      <c r="AI134" s="27">
        <v>44.295662742426707</v>
      </c>
    </row>
    <row r="135" spans="1:35" ht="16.5" thickTop="1" thickBot="1" x14ac:dyDescent="0.3">
      <c r="A135" s="19">
        <v>2034</v>
      </c>
      <c r="B135" s="27">
        <v>8.7289759683162877</v>
      </c>
      <c r="C135" s="27">
        <v>0.12951520221308752</v>
      </c>
      <c r="D135" s="27">
        <v>0</v>
      </c>
      <c r="E135" s="27">
        <v>8.8584911705293745</v>
      </c>
      <c r="G135" s="19">
        <v>2034</v>
      </c>
      <c r="H135" s="27">
        <v>6.1223542681400431</v>
      </c>
      <c r="I135" s="27">
        <v>1.6712966825298281</v>
      </c>
      <c r="J135" s="27">
        <v>18.544539218492417</v>
      </c>
      <c r="K135" s="27">
        <v>1.8451219865894881E-2</v>
      </c>
      <c r="L135" s="27">
        <v>0</v>
      </c>
      <c r="M135" s="27">
        <v>0</v>
      </c>
      <c r="N135" s="27">
        <v>0</v>
      </c>
      <c r="O135" s="27">
        <v>26.356641389028184</v>
      </c>
      <c r="Q135" s="19">
        <v>2034</v>
      </c>
      <c r="R135" s="27">
        <v>0.38284024567019515</v>
      </c>
      <c r="S135" s="27">
        <v>-1.1996799999997165</v>
      </c>
      <c r="T135" s="27">
        <v>30.677123673247927</v>
      </c>
      <c r="U135" s="27">
        <v>-5.6333683499076637</v>
      </c>
      <c r="V135" s="27">
        <v>0</v>
      </c>
      <c r="W135" s="27">
        <v>8.4041700823654342</v>
      </c>
      <c r="X135" s="27">
        <v>0</v>
      </c>
      <c r="Y135" s="27">
        <v>32.631085651376175</v>
      </c>
      <c r="AA135" s="19">
        <v>2034</v>
      </c>
      <c r="AB135" s="27">
        <v>14.438961265517037</v>
      </c>
      <c r="AC135" s="27">
        <v>0.9572053557799336</v>
      </c>
      <c r="AD135" s="27">
        <v>33.127957807950317</v>
      </c>
      <c r="AE135" s="27">
        <v>-0.98253503330593839</v>
      </c>
      <c r="AF135" s="27">
        <v>0</v>
      </c>
      <c r="AG135" s="27">
        <v>0</v>
      </c>
      <c r="AH135" s="27">
        <v>0</v>
      </c>
      <c r="AI135" s="27">
        <v>47.541589395941351</v>
      </c>
    </row>
    <row r="136" spans="1:35" ht="16.5" thickTop="1" thickBot="1" x14ac:dyDescent="0.3">
      <c r="A136" s="19" t="s">
        <v>44</v>
      </c>
      <c r="B136" s="27">
        <v>95.494788532470281</v>
      </c>
      <c r="C136" s="27">
        <v>1.3973122361313688</v>
      </c>
      <c r="D136" s="27">
        <v>0</v>
      </c>
      <c r="E136" s="27">
        <v>96.892100768601651</v>
      </c>
      <c r="G136" s="19" t="s">
        <v>45</v>
      </c>
      <c r="H136" s="27">
        <v>62.26074009581788</v>
      </c>
      <c r="I136" s="27">
        <v>16.996103756276796</v>
      </c>
      <c r="J136" s="27">
        <v>206.74209329678169</v>
      </c>
      <c r="K136" s="27">
        <v>0.21106514495221232</v>
      </c>
      <c r="L136" s="27">
        <v>0</v>
      </c>
      <c r="M136" s="27">
        <v>0</v>
      </c>
      <c r="N136" s="27">
        <v>0</v>
      </c>
      <c r="O136" s="27">
        <v>286.21000229382861</v>
      </c>
      <c r="Q136" s="19" t="s">
        <v>45</v>
      </c>
      <c r="R136" s="27">
        <v>3.8932600091324643</v>
      </c>
      <c r="S136" s="27">
        <v>-12.200039626394355</v>
      </c>
      <c r="T136" s="27">
        <v>342.0010974555305</v>
      </c>
      <c r="U136" s="27">
        <v>-64.440601542027068</v>
      </c>
      <c r="V136" s="27">
        <v>0</v>
      </c>
      <c r="W136" s="27">
        <v>92.825710211088534</v>
      </c>
      <c r="X136" s="27">
        <v>0</v>
      </c>
      <c r="Y136" s="27">
        <v>362.07942650733003</v>
      </c>
      <c r="AA136" s="19" t="s">
        <v>45</v>
      </c>
      <c r="AB136" s="27">
        <v>146.83573919988885</v>
      </c>
      <c r="AC136" s="27">
        <v>9.7342151833112638</v>
      </c>
      <c r="AD136" s="27">
        <v>369.32399684719144</v>
      </c>
      <c r="AE136" s="27">
        <v>-11.23930562491765</v>
      </c>
      <c r="AF136" s="27">
        <v>0</v>
      </c>
      <c r="AG136" s="27">
        <v>0</v>
      </c>
      <c r="AH136" s="27">
        <v>0</v>
      </c>
      <c r="AI136" s="27">
        <v>514.654645605474</v>
      </c>
    </row>
    <row r="137" spans="1:35" ht="15.75" thickTop="1" x14ac:dyDescent="0.25"/>
  </sheetData>
  <pageMargins left="0.7" right="0.7" top="0.75" bottom="0.75" header="0.3" footer="0.3"/>
  <pageSetup paperSize="9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/>
  <dimension ref="A1:AR137"/>
  <sheetViews>
    <sheetView zoomScale="85" zoomScaleNormal="85" workbookViewId="0"/>
  </sheetViews>
  <sheetFormatPr defaultRowHeight="15" x14ac:dyDescent="0.25"/>
  <cols>
    <col min="1" max="1" width="23.5703125" customWidth="1"/>
    <col min="2" max="2" width="10.28515625" customWidth="1"/>
    <col min="3" max="3" width="12.5703125" customWidth="1"/>
    <col min="4" max="4" width="13.140625" bestFit="1" customWidth="1"/>
    <col min="5" max="5" width="11" bestFit="1" customWidth="1"/>
    <col min="6" max="11" width="10.28515625" customWidth="1"/>
    <col min="12" max="12" width="9.85546875" bestFit="1" customWidth="1"/>
    <col min="13" max="13" width="9.7109375" customWidth="1"/>
    <col min="14" max="14" width="9.85546875" bestFit="1" customWidth="1"/>
    <col min="15" max="16" width="9.7109375" bestFit="1" customWidth="1"/>
    <col min="17" max="17" width="11.5703125" customWidth="1"/>
    <col min="18" max="19" width="9.7109375" bestFit="1" customWidth="1"/>
    <col min="22" max="22" width="13.85546875" customWidth="1"/>
    <col min="23" max="23" width="12.7109375" customWidth="1"/>
    <col min="25" max="25" width="11" bestFit="1" customWidth="1"/>
    <col min="27" max="27" width="9.7109375" customWidth="1"/>
    <col min="37" max="38" width="10.5703125" bestFit="1" customWidth="1"/>
  </cols>
  <sheetData>
    <row r="1" spans="1:44" ht="46.5" thickTop="1" thickBot="1" x14ac:dyDescent="0.3">
      <c r="A1" s="13" t="s">
        <v>52</v>
      </c>
      <c r="D1" s="18" t="s">
        <v>50</v>
      </c>
      <c r="E1" s="18" t="s">
        <v>59</v>
      </c>
      <c r="F1" s="18" t="s">
        <v>49</v>
      </c>
      <c r="G1" s="18" t="s">
        <v>49</v>
      </c>
      <c r="H1" s="18" t="s">
        <v>49</v>
      </c>
      <c r="I1" s="18" t="s">
        <v>49</v>
      </c>
      <c r="J1" s="18" t="s">
        <v>49</v>
      </c>
      <c r="K1" s="18" t="s">
        <v>49</v>
      </c>
      <c r="L1" s="18" t="s">
        <v>49</v>
      </c>
      <c r="N1" s="18" t="s">
        <v>48</v>
      </c>
      <c r="O1" s="18" t="s">
        <v>48</v>
      </c>
      <c r="P1" s="18" t="s">
        <v>48</v>
      </c>
      <c r="Q1" s="18" t="s">
        <v>48</v>
      </c>
      <c r="R1" s="18" t="s">
        <v>48</v>
      </c>
      <c r="S1" s="18" t="s">
        <v>48</v>
      </c>
      <c r="T1" s="18" t="s">
        <v>48</v>
      </c>
    </row>
    <row r="2" spans="1:44" ht="46.5" thickTop="1" thickBot="1" x14ac:dyDescent="0.3">
      <c r="A2" s="18" t="s">
        <v>23</v>
      </c>
      <c r="B2" s="18" t="s">
        <v>0</v>
      </c>
      <c r="C2" s="18" t="s">
        <v>4</v>
      </c>
      <c r="D2" s="18" t="s">
        <v>51</v>
      </c>
      <c r="E2" s="18" t="s">
        <v>60</v>
      </c>
      <c r="F2" s="18" t="s">
        <v>10</v>
      </c>
      <c r="G2" s="18" t="s">
        <v>11</v>
      </c>
      <c r="H2" s="18" t="s">
        <v>12</v>
      </c>
      <c r="I2" s="18" t="s">
        <v>7</v>
      </c>
      <c r="J2" s="18" t="s">
        <v>8</v>
      </c>
      <c r="K2" s="18" t="s">
        <v>9</v>
      </c>
      <c r="L2" s="18" t="s">
        <v>47</v>
      </c>
      <c r="M2" s="16"/>
      <c r="N2" s="18" t="s">
        <v>10</v>
      </c>
      <c r="O2" s="18" t="s">
        <v>11</v>
      </c>
      <c r="P2" s="18" t="s">
        <v>12</v>
      </c>
      <c r="Q2" s="18" t="s">
        <v>7</v>
      </c>
      <c r="R2" s="18" t="s">
        <v>8</v>
      </c>
      <c r="S2" s="18" t="s">
        <v>9</v>
      </c>
      <c r="T2" s="18" t="s">
        <v>47</v>
      </c>
    </row>
    <row r="3" spans="1:44" ht="31.5" customHeight="1" thickTop="1" thickBot="1" x14ac:dyDescent="0.3">
      <c r="A3" s="19" t="s">
        <v>20</v>
      </c>
      <c r="B3" s="20">
        <f>DiscountRate</f>
        <v>5.8999999999999997E-2</v>
      </c>
      <c r="C3" s="21">
        <v>1</v>
      </c>
      <c r="D3" s="32">
        <f>SUM(Inputs!F22:F24)</f>
        <v>609.5</v>
      </c>
      <c r="E3" s="37">
        <f>E15</f>
        <v>447.07350280300278</v>
      </c>
      <c r="F3" s="22">
        <f>O15-E15</f>
        <v>255.49520409758276</v>
      </c>
      <c r="G3" s="22">
        <f>Y15-E15</f>
        <v>216.30418943404976</v>
      </c>
      <c r="H3" s="22">
        <f>AI15-E15</f>
        <v>19.67574590128271</v>
      </c>
      <c r="I3" s="23">
        <f>$F3*Inputs!$C$10+$G3*Inputs!$C$11+$H3*Inputs!$C$12</f>
        <v>186.7425858826245</v>
      </c>
      <c r="J3" s="22">
        <f>$F3*Inputs!$D$10+$G3*Inputs!$D$11+$H3*Inputs!$D$12</f>
        <v>163.82504647763838</v>
      </c>
      <c r="K3" s="22">
        <f>$F3*Inputs!$E$10+$G3*Inputs!$E$11+$H3*Inputs!$E$12</f>
        <v>127.78772133354948</v>
      </c>
      <c r="L3" s="22">
        <f>$F3*Inputs!$F$10+$G3*Inputs!$F$11+$H3*Inputs!$F$12</f>
        <v>176.94483221674125</v>
      </c>
      <c r="M3" s="24"/>
      <c r="N3" s="22">
        <f>O15</f>
        <v>702.56870690058554</v>
      </c>
      <c r="O3" s="22">
        <f>Y15</f>
        <v>663.37769223705254</v>
      </c>
      <c r="P3" s="22">
        <f>AI15</f>
        <v>466.74924870428549</v>
      </c>
      <c r="Q3" s="23">
        <f>$N3*Inputs!$C$10+$O3*Inputs!$C$11+$P3*Inputs!$C$12</f>
        <v>633.81608868562728</v>
      </c>
      <c r="R3" s="22">
        <f>$N3*Inputs!$D$10+$O3*Inputs!$D$11+$P3*Inputs!$D$12</f>
        <v>610.89854928064119</v>
      </c>
      <c r="S3" s="22">
        <f>$N3*Inputs!$E$10+$O3*Inputs!$E$11+$P3*Inputs!$E$12</f>
        <v>574.86122413655221</v>
      </c>
      <c r="T3" s="22">
        <f>$N3*Inputs!$F$10+$O3*Inputs!$F$11+$P3*Inputs!$F$12</f>
        <v>624.01833501974397</v>
      </c>
      <c r="AQ3" s="17"/>
      <c r="AR3" s="17"/>
    </row>
    <row r="4" spans="1:44" ht="31.5" customHeight="1" thickTop="1" thickBot="1" x14ac:dyDescent="0.3">
      <c r="A4" s="19" t="s">
        <v>24</v>
      </c>
      <c r="B4" s="20">
        <f>Inputs!D6</f>
        <v>8.5999999999999993E-2</v>
      </c>
      <c r="C4" s="21">
        <f>C3</f>
        <v>1</v>
      </c>
      <c r="D4" s="32">
        <f>D3</f>
        <v>609.5</v>
      </c>
      <c r="E4" s="37">
        <f>E36</f>
        <v>386.60934948050743</v>
      </c>
      <c r="F4" s="22">
        <f>O36-E36</f>
        <v>141.17671941715815</v>
      </c>
      <c r="G4" s="22">
        <f>Y36-E36</f>
        <v>104.85286191478639</v>
      </c>
      <c r="H4" s="22">
        <f>AI36-E36</f>
        <v>-83.529345683457791</v>
      </c>
      <c r="I4" s="22">
        <f>$F4*Inputs!$C$10+$G4*Inputs!$C$11+$H4*Inputs!$C$12</f>
        <v>75.919238766411226</v>
      </c>
      <c r="J4" s="22">
        <f>$F4*Inputs!$D$10+$G4*Inputs!$D$11+$H4*Inputs!$D$12</f>
        <v>54.166745216162248</v>
      </c>
      <c r="K4" s="22">
        <f>$F4*Inputs!$E$10+$G4*Inputs!$E$11+$H4*Inputs!$E$12</f>
        <v>19.74272249125724</v>
      </c>
      <c r="L4" s="22">
        <f>$F4*Inputs!$F$10+$G4*Inputs!$F$11+$H4*Inputs!$F$12</f>
        <v>66.838274390818285</v>
      </c>
      <c r="N4" s="22">
        <f>O36</f>
        <v>527.78606889766559</v>
      </c>
      <c r="O4" s="22">
        <f>Y36</f>
        <v>491.46221139529382</v>
      </c>
      <c r="P4" s="22">
        <f>AI36</f>
        <v>303.08000379704964</v>
      </c>
      <c r="Q4" s="22">
        <f>$N4*Inputs!$C$10+$O4*Inputs!$C$11+$P4*Inputs!$C$12</f>
        <v>462.52858824691867</v>
      </c>
      <c r="R4" s="22">
        <f>$N4*Inputs!$D$10+$O4*Inputs!$D$11+$P4*Inputs!$D$12</f>
        <v>440.77609469666965</v>
      </c>
      <c r="S4" s="22">
        <f>$N4*Inputs!$E$10+$O4*Inputs!$E$11+$P4*Inputs!$E$12</f>
        <v>406.35207197176464</v>
      </c>
      <c r="T4" s="22">
        <f>$N4*Inputs!$F$10+$O4*Inputs!$F$11+$P4*Inputs!$F$12</f>
        <v>453.44762387132567</v>
      </c>
      <c r="AQ4" s="17"/>
      <c r="AR4" s="17"/>
    </row>
    <row r="5" spans="1:44" ht="31.5" customHeight="1" thickTop="1" thickBot="1" x14ac:dyDescent="0.3">
      <c r="A5" s="19" t="s">
        <v>25</v>
      </c>
      <c r="B5" s="20">
        <f>Inputs!C6</f>
        <v>3.2000000000000001E-2</v>
      </c>
      <c r="C5" s="21">
        <f>C4</f>
        <v>1</v>
      </c>
      <c r="D5" s="32">
        <f t="shared" ref="D5:D8" si="0">D4</f>
        <v>609.5</v>
      </c>
      <c r="E5" s="37">
        <f>E57</f>
        <v>519.07594681332068</v>
      </c>
      <c r="F5" s="22">
        <f>O57-E57</f>
        <v>457.8144781880527</v>
      </c>
      <c r="G5" s="22">
        <f>Y57-E57</f>
        <v>429.36420315297903</v>
      </c>
      <c r="H5" s="22">
        <f>AI57-E57</f>
        <v>251.32189957769094</v>
      </c>
      <c r="I5" s="22">
        <f>$F5*Inputs!$C$10+$G5*Inputs!$C$11+$H5*Inputs!$C$12</f>
        <v>399.0787647766939</v>
      </c>
      <c r="J5" s="22">
        <f>$F5*Inputs!$D$10+$G5*Inputs!$D$11+$H5*Inputs!$D$12</f>
        <v>379.50019363957421</v>
      </c>
      <c r="K5" s="22">
        <f>$F5*Inputs!$E$10+$G5*Inputs!$E$11+$H5*Inputs!$E$12</f>
        <v>347.4556201241034</v>
      </c>
      <c r="L5" s="22">
        <f>$F5*Inputs!$F$10+$G5*Inputs!$F$11+$H5*Inputs!$F$12</f>
        <v>391.96619601792543</v>
      </c>
      <c r="N5" s="22">
        <f>O57</f>
        <v>976.89042500137339</v>
      </c>
      <c r="O5" s="22">
        <f>Y57</f>
        <v>948.44014996629971</v>
      </c>
      <c r="P5" s="22">
        <f>AI57</f>
        <v>770.39784639101163</v>
      </c>
      <c r="Q5" s="22">
        <f>$N5*Inputs!$C$10+$O5*Inputs!$C$11+$P5*Inputs!$C$12</f>
        <v>918.15471159001459</v>
      </c>
      <c r="R5" s="22">
        <f>$N5*Inputs!$D$10+$O5*Inputs!$D$11+$P5*Inputs!$D$12</f>
        <v>898.57614045289483</v>
      </c>
      <c r="S5" s="22">
        <f>$N5*Inputs!$E$10+$O5*Inputs!$E$11+$P5*Inputs!$E$12</f>
        <v>866.53156693742403</v>
      </c>
      <c r="T5" s="22">
        <f>$N5*Inputs!$F$10+$O5*Inputs!$F$11+$P5*Inputs!$F$12</f>
        <v>911.04214283124611</v>
      </c>
      <c r="AQ5" s="17"/>
      <c r="AR5" s="17"/>
    </row>
    <row r="6" spans="1:44" ht="31.5" customHeight="1" thickTop="1" thickBot="1" x14ac:dyDescent="0.3">
      <c r="A6" s="19" t="s">
        <v>26</v>
      </c>
      <c r="B6" s="20">
        <f>B3</f>
        <v>5.8999999999999997E-2</v>
      </c>
      <c r="C6" s="21">
        <f>Inputs!D5</f>
        <v>1.3</v>
      </c>
      <c r="D6" s="32">
        <f t="shared" si="0"/>
        <v>609.5</v>
      </c>
      <c r="E6" s="37">
        <f>E78</f>
        <v>580.8683587257965</v>
      </c>
      <c r="F6" s="22">
        <f>O78-E78</f>
        <v>225.44241949947252</v>
      </c>
      <c r="G6" s="22">
        <f>Y78-E78</f>
        <v>186.25140483593952</v>
      </c>
      <c r="H6" s="22">
        <f>AI78-E78</f>
        <v>-114.11911002151101</v>
      </c>
      <c r="I6" s="22">
        <f>$F6*Inputs!$C$10+$G6*Inputs!$C$11+$H6*Inputs!$C$12</f>
        <v>130.75428345334339</v>
      </c>
      <c r="J6" s="22">
        <f>$F6*Inputs!$D$10+$G6*Inputs!$D$11+$H6*Inputs!$D$12</f>
        <v>99.191571437966999</v>
      </c>
      <c r="K6" s="22">
        <f>$F6*Inputs!$E$10+$G6*Inputs!$E$11+$H6*Inputs!$E$12</f>
        <v>45.863901073097509</v>
      </c>
      <c r="L6" s="22">
        <f>$F6*Inputs!$F$10+$G6*Inputs!$F$11+$H6*Inputs!$F$12</f>
        <v>120.95652978746014</v>
      </c>
      <c r="N6" s="22">
        <f>O78</f>
        <v>806.31077822526902</v>
      </c>
      <c r="O6" s="22">
        <f>Y78</f>
        <v>767.11976356173602</v>
      </c>
      <c r="P6" s="22">
        <f>AI78</f>
        <v>466.74924870428549</v>
      </c>
      <c r="Q6" s="22">
        <f>$N6*Inputs!$C$10+$O6*Inputs!$C$11+$P6*Inputs!$C$12</f>
        <v>711.62264217913992</v>
      </c>
      <c r="R6" s="22">
        <f>$N6*Inputs!$D$10+$O6*Inputs!$D$11+$P6*Inputs!$D$12</f>
        <v>680.05993016376351</v>
      </c>
      <c r="S6" s="22">
        <f>$N6*Inputs!$E$10+$O6*Inputs!$E$11+$P6*Inputs!$E$12</f>
        <v>626.73225979889401</v>
      </c>
      <c r="T6" s="22">
        <f>$N6*Inputs!$F$10+$O6*Inputs!$F$11+$P6*Inputs!$F$12</f>
        <v>701.82488851325661</v>
      </c>
      <c r="AQ6" s="17"/>
      <c r="AR6" s="17"/>
    </row>
    <row r="7" spans="1:44" ht="31.5" customHeight="1" thickTop="1" thickBot="1" x14ac:dyDescent="0.3">
      <c r="A7" s="19" t="s">
        <v>27</v>
      </c>
      <c r="B7" s="20">
        <f>B3</f>
        <v>5.8999999999999997E-2</v>
      </c>
      <c r="C7" s="21">
        <f>Inputs!C5</f>
        <v>0.7</v>
      </c>
      <c r="D7" s="32">
        <f t="shared" si="0"/>
        <v>609.5</v>
      </c>
      <c r="E7" s="37">
        <f>E99</f>
        <v>313.27864688020901</v>
      </c>
      <c r="F7" s="22">
        <f>O99-E99</f>
        <v>285.54798869569305</v>
      </c>
      <c r="G7" s="22">
        <f>Y99-E99</f>
        <v>246.35697403216005</v>
      </c>
      <c r="H7" s="22">
        <f>AI99-E99</f>
        <v>153.47060182407648</v>
      </c>
      <c r="I7" s="22">
        <f>$F7*Inputs!$C$10+$G7*Inputs!$C$11+$H7*Inputs!$C$12</f>
        <v>242.73088831190569</v>
      </c>
      <c r="J7" s="22">
        <f>$F7*Inputs!$D$10+$G7*Inputs!$D$11+$H7*Inputs!$D$12</f>
        <v>228.45852151730986</v>
      </c>
      <c r="K7" s="22">
        <f>$F7*Inputs!$E$10+$G7*Inputs!$E$11+$H7*Inputs!$E$12</f>
        <v>209.71154159400152</v>
      </c>
      <c r="L7" s="22">
        <f>$F7*Inputs!$F$10+$G7*Inputs!$F$11+$H7*Inputs!$F$12</f>
        <v>232.93313464602244</v>
      </c>
      <c r="N7" s="22">
        <f>O99</f>
        <v>598.82663557590206</v>
      </c>
      <c r="O7" s="22">
        <f>Y99</f>
        <v>559.63562091236906</v>
      </c>
      <c r="P7" s="22">
        <f>AI99</f>
        <v>466.74924870428549</v>
      </c>
      <c r="Q7" s="22">
        <f>$N7*Inputs!$C$10+$O7*Inputs!$C$11+$P7*Inputs!$C$12</f>
        <v>556.00953519211464</v>
      </c>
      <c r="R7" s="22">
        <f>$N7*Inputs!$D$10+$O7*Inputs!$D$11+$P7*Inputs!$D$12</f>
        <v>541.73716839751887</v>
      </c>
      <c r="S7" s="22">
        <f>$N7*Inputs!$E$10+$O7*Inputs!$E$11+$P7*Inputs!$E$12</f>
        <v>522.99018847421053</v>
      </c>
      <c r="T7" s="22">
        <f>$N7*Inputs!$F$10+$O7*Inputs!$F$11+$P7*Inputs!$F$12</f>
        <v>546.21178152623145</v>
      </c>
      <c r="AQ7" s="17"/>
      <c r="AR7" s="17"/>
    </row>
    <row r="8" spans="1:44" ht="31.5" customHeight="1" thickTop="1" thickBot="1" x14ac:dyDescent="0.3">
      <c r="A8" s="19" t="s">
        <v>28</v>
      </c>
      <c r="B8" s="20">
        <f>B4</f>
        <v>8.5999999999999993E-2</v>
      </c>
      <c r="C8" s="21">
        <f>C6</f>
        <v>1.3</v>
      </c>
      <c r="D8" s="32">
        <f t="shared" si="0"/>
        <v>609.5</v>
      </c>
      <c r="E8" s="37">
        <f>E120</f>
        <v>502.28876174525993</v>
      </c>
      <c r="F8" s="22">
        <f>O120-E120</f>
        <v>110.61148534345801</v>
      </c>
      <c r="G8" s="22">
        <f>Y120-E120</f>
        <v>74.287627841086135</v>
      </c>
      <c r="H8" s="22">
        <f>AI120-E120</f>
        <v>-199.20875794821029</v>
      </c>
      <c r="I8" s="22">
        <f>$F8*Inputs!$C$10+$G8*Inputs!$C$11+$H8*Inputs!$C$12</f>
        <v>24.075460144947968</v>
      </c>
      <c r="J8" s="22">
        <f>$F8*Inputs!$D$10+$G8*Inputs!$D$11+$H8*Inputs!$D$12</f>
        <v>-4.7698815878887189</v>
      </c>
      <c r="K8" s="22">
        <f>$F8*Inputs!$E$10+$G8*Inputs!$E$11+$H8*Inputs!$E$12</f>
        <v>-53.379600677969108</v>
      </c>
      <c r="L8" s="22">
        <f>$F8*Inputs!$F$10+$G8*Inputs!$F$11+$H8*Inputs!$F$12</f>
        <v>14.994495769354998</v>
      </c>
      <c r="N8" s="22">
        <f>O120</f>
        <v>612.90024708871795</v>
      </c>
      <c r="O8" s="22">
        <f>Y120</f>
        <v>576.57638958634607</v>
      </c>
      <c r="P8" s="22">
        <f>AI120</f>
        <v>303.08000379704964</v>
      </c>
      <c r="Q8" s="22">
        <f>$N8*Inputs!$C$10+$O8*Inputs!$C$11+$P8*Inputs!$C$12</f>
        <v>526.36422189020789</v>
      </c>
      <c r="R8" s="22">
        <f>$N8*Inputs!$D$10+$O8*Inputs!$D$11+$P8*Inputs!$D$12</f>
        <v>497.5188801573712</v>
      </c>
      <c r="S8" s="22">
        <f>$N8*Inputs!$E$10+$O8*Inputs!$E$11+$P8*Inputs!$E$12</f>
        <v>448.90916106729082</v>
      </c>
      <c r="T8" s="22">
        <f>$N8*Inputs!$F$10+$O8*Inputs!$F$11+$P8*Inputs!$F$12</f>
        <v>517.283257514615</v>
      </c>
      <c r="AQ8" s="17"/>
      <c r="AR8" s="17"/>
    </row>
    <row r="9" spans="1:44" ht="15.75" thickTop="1" x14ac:dyDescent="0.25"/>
    <row r="10" spans="1:44" x14ac:dyDescent="0.25">
      <c r="D10" s="14"/>
    </row>
    <row r="11" spans="1:44" ht="15.75" thickBot="1" x14ac:dyDescent="0.3"/>
    <row r="12" spans="1:44" ht="16.5" thickTop="1" thickBot="1" x14ac:dyDescent="0.3">
      <c r="A12" s="1" t="s">
        <v>20</v>
      </c>
      <c r="Y12" s="14"/>
    </row>
    <row r="13" spans="1:44" ht="31.5" thickTop="1" thickBot="1" x14ac:dyDescent="0.3">
      <c r="C13" s="14"/>
      <c r="G13" s="1" t="s">
        <v>29</v>
      </c>
      <c r="H13" s="1" t="s">
        <v>10</v>
      </c>
      <c r="J13" s="12"/>
      <c r="K13" s="12"/>
      <c r="Q13" s="1" t="s">
        <v>29</v>
      </c>
      <c r="R13" s="1" t="s">
        <v>30</v>
      </c>
      <c r="T13" s="12"/>
      <c r="U13" s="12"/>
      <c r="AA13" s="1" t="s">
        <v>29</v>
      </c>
      <c r="AB13" s="1" t="s">
        <v>31</v>
      </c>
      <c r="AD13" s="12"/>
      <c r="AE13" s="12"/>
    </row>
    <row r="14" spans="1:44" ht="51" customHeight="1" thickTop="1" thickBot="1" x14ac:dyDescent="0.3">
      <c r="A14" s="1" t="s">
        <v>32</v>
      </c>
      <c r="B14" s="25" t="s">
        <v>33</v>
      </c>
      <c r="C14" s="25" t="s">
        <v>15</v>
      </c>
      <c r="D14" s="25" t="s">
        <v>34</v>
      </c>
      <c r="E14" s="25" t="s">
        <v>35</v>
      </c>
      <c r="G14" s="1" t="s">
        <v>29</v>
      </c>
      <c r="H14" s="1" t="s">
        <v>36</v>
      </c>
      <c r="I14" s="1" t="s">
        <v>37</v>
      </c>
      <c r="J14" s="1" t="s">
        <v>38</v>
      </c>
      <c r="K14" s="1" t="s">
        <v>39</v>
      </c>
      <c r="L14" s="1" t="s">
        <v>40</v>
      </c>
      <c r="M14" s="1" t="s">
        <v>41</v>
      </c>
      <c r="N14" s="1" t="s">
        <v>42</v>
      </c>
      <c r="O14" s="1" t="s">
        <v>35</v>
      </c>
      <c r="Q14" s="1" t="s">
        <v>29</v>
      </c>
      <c r="R14" s="1" t="s">
        <v>36</v>
      </c>
      <c r="S14" s="1" t="s">
        <v>37</v>
      </c>
      <c r="T14" s="1" t="s">
        <v>38</v>
      </c>
      <c r="U14" s="1" t="s">
        <v>39</v>
      </c>
      <c r="V14" s="1" t="s">
        <v>40</v>
      </c>
      <c r="W14" s="1" t="s">
        <v>41</v>
      </c>
      <c r="X14" s="1" t="s">
        <v>42</v>
      </c>
      <c r="Y14" s="1" t="s">
        <v>35</v>
      </c>
      <c r="AA14" s="1" t="s">
        <v>29</v>
      </c>
      <c r="AB14" s="1" t="s">
        <v>36</v>
      </c>
      <c r="AC14" s="1" t="s">
        <v>37</v>
      </c>
      <c r="AD14" s="1" t="s">
        <v>38</v>
      </c>
      <c r="AE14" s="1" t="s">
        <v>39</v>
      </c>
      <c r="AF14" s="1" t="s">
        <v>40</v>
      </c>
      <c r="AG14" s="1" t="s">
        <v>41</v>
      </c>
      <c r="AH14" s="1" t="s">
        <v>42</v>
      </c>
      <c r="AI14" s="1" t="s">
        <v>35</v>
      </c>
    </row>
    <row r="15" spans="1:44" ht="16.5" thickTop="1" thickBot="1" x14ac:dyDescent="0.3">
      <c r="A15" s="19" t="s">
        <v>43</v>
      </c>
      <c r="B15" s="26">
        <f>NPV($B$3,B16:B31)</f>
        <v>437.23809125096017</v>
      </c>
      <c r="C15" s="26">
        <f t="shared" ref="C15:E15" si="1">NPV($B$3,C16:C31)</f>
        <v>8.7447618250192054</v>
      </c>
      <c r="D15" s="26">
        <f t="shared" si="1"/>
        <v>1.0906497270234414</v>
      </c>
      <c r="E15" s="26">
        <f t="shared" si="1"/>
        <v>447.07350280300278</v>
      </c>
      <c r="F15" s="26"/>
      <c r="G15" s="19" t="s">
        <v>43</v>
      </c>
      <c r="H15" s="26">
        <f>NPV($B$3,H16:H31)</f>
        <v>70.376731347357165</v>
      </c>
      <c r="I15" s="26">
        <f t="shared" ref="I15:O15" si="2">NPV($B$3,I16:I31)</f>
        <v>17.528278526551816</v>
      </c>
      <c r="J15" s="26">
        <f t="shared" si="2"/>
        <v>256.63352844975128</v>
      </c>
      <c r="K15" s="26">
        <f t="shared" si="2"/>
        <v>2.301742997441758</v>
      </c>
      <c r="L15" s="26">
        <f t="shared" si="2"/>
        <v>8.054263835698384</v>
      </c>
      <c r="M15" s="26">
        <f t="shared" si="2"/>
        <v>1.8672573281733338</v>
      </c>
      <c r="N15" s="26">
        <f t="shared" si="2"/>
        <v>345.80690441561171</v>
      </c>
      <c r="O15" s="26">
        <f t="shared" si="2"/>
        <v>702.56870690058554</v>
      </c>
      <c r="Q15" s="19" t="s">
        <v>43</v>
      </c>
      <c r="R15" s="26">
        <f>NPV($B$3,R16:R31)</f>
        <v>5.5321955520347785</v>
      </c>
      <c r="S15" s="26">
        <f t="shared" ref="S15:Y15" si="3">NPV($B$3,S16:S31)</f>
        <v>-10.547609261075248</v>
      </c>
      <c r="T15" s="26">
        <f t="shared" si="3"/>
        <v>278.05528642389316</v>
      </c>
      <c r="U15" s="26">
        <f t="shared" si="3"/>
        <v>-29.491100788838878</v>
      </c>
      <c r="V15" s="26">
        <f t="shared" si="3"/>
        <v>7.5601456659445123</v>
      </c>
      <c r="W15" s="26">
        <f t="shared" si="3"/>
        <v>66.461870229482471</v>
      </c>
      <c r="X15" s="26">
        <f t="shared" si="3"/>
        <v>345.80690441561171</v>
      </c>
      <c r="Y15" s="26">
        <f t="shared" si="3"/>
        <v>663.37769223705254</v>
      </c>
      <c r="AA15" s="19" t="s">
        <v>43</v>
      </c>
      <c r="AB15" s="26">
        <f>NPV($B$3,AB16:AB31)</f>
        <v>126.66557903755074</v>
      </c>
      <c r="AC15" s="26">
        <f t="shared" ref="AC15:AI15" si="4">NPV($B$3,AC16:AC31)</f>
        <v>14.834363486015921</v>
      </c>
      <c r="AD15" s="26">
        <f t="shared" si="4"/>
        <v>332.23620757183846</v>
      </c>
      <c r="AE15" s="26">
        <f t="shared" si="4"/>
        <v>-7.0601118263622356</v>
      </c>
      <c r="AF15" s="26">
        <f t="shared" si="4"/>
        <v>0</v>
      </c>
      <c r="AG15" s="26">
        <f t="shared" si="4"/>
        <v>7.3210435242559241E-2</v>
      </c>
      <c r="AH15" s="26">
        <f t="shared" si="4"/>
        <v>0</v>
      </c>
      <c r="AI15" s="26">
        <f t="shared" si="4"/>
        <v>466.74924870428549</v>
      </c>
    </row>
    <row r="16" spans="1:44" ht="16.5" thickTop="1" thickBot="1" x14ac:dyDescent="0.3">
      <c r="A16" s="19">
        <v>2020</v>
      </c>
      <c r="B16" s="27">
        <v>0</v>
      </c>
      <c r="C16" s="27">
        <v>0</v>
      </c>
      <c r="D16" s="27">
        <v>0</v>
      </c>
      <c r="E16" s="27">
        <v>0</v>
      </c>
      <c r="F16" s="33"/>
      <c r="G16" s="19">
        <v>2020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Q16" s="19">
        <v>2020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AA16" s="19">
        <v>2020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</row>
    <row r="17" spans="1:35" ht="16.5" thickTop="1" thickBot="1" x14ac:dyDescent="0.3">
      <c r="A17" s="19">
        <v>2021</v>
      </c>
      <c r="B17" s="27">
        <v>0</v>
      </c>
      <c r="C17" s="27">
        <v>0</v>
      </c>
      <c r="D17" s="27">
        <v>0</v>
      </c>
      <c r="E17" s="27">
        <v>0</v>
      </c>
      <c r="F17" s="33"/>
      <c r="G17" s="19">
        <v>2021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Q17" s="19">
        <v>2021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AA17" s="19">
        <v>2021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</row>
    <row r="18" spans="1:35" ht="16.5" thickTop="1" thickBot="1" x14ac:dyDescent="0.3">
      <c r="A18" s="19">
        <v>2022</v>
      </c>
      <c r="B18" s="27">
        <v>0</v>
      </c>
      <c r="C18" s="27">
        <v>0</v>
      </c>
      <c r="D18" s="27">
        <v>1.2953083803561825</v>
      </c>
      <c r="E18" s="27">
        <v>1.2953083803561825</v>
      </c>
      <c r="F18" s="33"/>
      <c r="G18" s="19">
        <v>2022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Q18" s="19">
        <v>2022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AA18" s="19">
        <v>2022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</row>
    <row r="19" spans="1:35" ht="16.5" thickTop="1" thickBot="1" x14ac:dyDescent="0.3">
      <c r="A19" s="19">
        <v>2023</v>
      </c>
      <c r="B19" s="27">
        <v>3.8110768435575633</v>
      </c>
      <c r="C19" s="27">
        <v>7.6221536871151255E-2</v>
      </c>
      <c r="D19" s="27">
        <v>0</v>
      </c>
      <c r="E19" s="27">
        <v>3.8872983804287147</v>
      </c>
      <c r="F19" s="33"/>
      <c r="G19" s="19">
        <v>2023</v>
      </c>
      <c r="H19" s="27">
        <v>0</v>
      </c>
      <c r="I19" s="27">
        <v>0</v>
      </c>
      <c r="J19" s="27">
        <v>8.7411442687673429</v>
      </c>
      <c r="K19" s="27">
        <v>-0.7215190504554978</v>
      </c>
      <c r="L19" s="27">
        <v>0.7846298279033499</v>
      </c>
      <c r="M19" s="27">
        <v>1.1688924512004775</v>
      </c>
      <c r="N19" s="27">
        <v>0</v>
      </c>
      <c r="O19" s="27">
        <v>9.9731474974156722</v>
      </c>
      <c r="Q19" s="19">
        <v>2023</v>
      </c>
      <c r="R19" s="27">
        <v>-7.2139250000000033</v>
      </c>
      <c r="S19" s="27">
        <v>-2.2544800000000578</v>
      </c>
      <c r="T19" s="27">
        <v>35.817240997447335</v>
      </c>
      <c r="U19" s="27">
        <v>5.7012330446839927</v>
      </c>
      <c r="V19" s="27">
        <v>0.98918252654838912</v>
      </c>
      <c r="W19" s="27">
        <v>1.932184458492038</v>
      </c>
      <c r="X19" s="27">
        <v>0</v>
      </c>
      <c r="Y19" s="27">
        <v>34.971436027171698</v>
      </c>
      <c r="AA19" s="19">
        <v>2023</v>
      </c>
      <c r="AB19" s="27">
        <v>6.2250946910619955</v>
      </c>
      <c r="AC19" s="27">
        <v>0.41667243112988217</v>
      </c>
      <c r="AD19" s="27">
        <v>14.232689113237361</v>
      </c>
      <c r="AE19" s="27">
        <v>-8.1542724730223781E-2</v>
      </c>
      <c r="AF19" s="27">
        <v>0</v>
      </c>
      <c r="AG19" s="27">
        <v>0.56479425572886732</v>
      </c>
      <c r="AH19" s="27">
        <v>0</v>
      </c>
      <c r="AI19" s="27">
        <v>21.357707766427882</v>
      </c>
    </row>
    <row r="20" spans="1:35" ht="16.5" thickTop="1" thickBot="1" x14ac:dyDescent="0.3">
      <c r="A20" s="19">
        <v>2024</v>
      </c>
      <c r="B20" s="27">
        <v>3.8110768435575633</v>
      </c>
      <c r="C20" s="27">
        <v>7.6221536871151255E-2</v>
      </c>
      <c r="D20" s="27">
        <v>0</v>
      </c>
      <c r="E20" s="27">
        <v>3.8872983804287147</v>
      </c>
      <c r="F20" s="33"/>
      <c r="G20" s="19">
        <v>2024</v>
      </c>
      <c r="H20" s="27">
        <v>0</v>
      </c>
      <c r="I20" s="27">
        <v>0</v>
      </c>
      <c r="J20" s="27">
        <v>7.5372652303552377</v>
      </c>
      <c r="K20" s="27">
        <v>0.71804825924283144</v>
      </c>
      <c r="L20" s="27">
        <v>2.5988949917573181</v>
      </c>
      <c r="M20" s="27">
        <v>0.77948928547790219</v>
      </c>
      <c r="N20" s="27">
        <v>0</v>
      </c>
      <c r="O20" s="27">
        <v>11.63369776683329</v>
      </c>
      <c r="Q20" s="19">
        <v>2024</v>
      </c>
      <c r="R20" s="27">
        <v>-0.54463999999998691</v>
      </c>
      <c r="S20" s="27">
        <v>-0.14096500000005108</v>
      </c>
      <c r="T20" s="27">
        <v>1.2488695395269971</v>
      </c>
      <c r="U20" s="27">
        <v>-2.2276706508315067E-2</v>
      </c>
      <c r="V20" s="27">
        <v>1.2882355726227677</v>
      </c>
      <c r="W20" s="27">
        <v>-0.49439341836747119</v>
      </c>
      <c r="X20" s="27">
        <v>0</v>
      </c>
      <c r="Y20" s="27">
        <v>1.3348299872739406</v>
      </c>
      <c r="AA20" s="19">
        <v>2024</v>
      </c>
      <c r="AB20" s="27">
        <v>0.13394177703830223</v>
      </c>
      <c r="AC20" s="27">
        <v>4.8067108834857208E-2</v>
      </c>
      <c r="AD20" s="27">
        <v>7.7039847775783725</v>
      </c>
      <c r="AE20" s="27">
        <v>0.52563467597039171</v>
      </c>
      <c r="AF20" s="27">
        <v>0</v>
      </c>
      <c r="AG20" s="27">
        <v>-0.14492043468708932</v>
      </c>
      <c r="AH20" s="27">
        <v>0</v>
      </c>
      <c r="AI20" s="27">
        <v>8.2667079047348349</v>
      </c>
    </row>
    <row r="21" spans="1:35" ht="16.5" thickTop="1" thickBot="1" x14ac:dyDescent="0.3">
      <c r="A21" s="19">
        <v>2025</v>
      </c>
      <c r="B21" s="27">
        <v>35.820939796021584</v>
      </c>
      <c r="C21" s="27">
        <v>0.71641879592043167</v>
      </c>
      <c r="D21" s="27">
        <v>0</v>
      </c>
      <c r="E21" s="27">
        <v>36.537358591942017</v>
      </c>
      <c r="F21" s="33"/>
      <c r="G21" s="19">
        <v>2025</v>
      </c>
      <c r="H21" s="27">
        <v>0</v>
      </c>
      <c r="I21" s="27">
        <v>0</v>
      </c>
      <c r="J21" s="27">
        <v>18.589869544685836</v>
      </c>
      <c r="K21" s="27">
        <v>1.5137557449124577</v>
      </c>
      <c r="L21" s="27">
        <v>1.7534343591202164</v>
      </c>
      <c r="M21" s="27">
        <v>1.0306320996200817</v>
      </c>
      <c r="N21" s="27">
        <v>0</v>
      </c>
      <c r="O21" s="27">
        <v>22.887691748338593</v>
      </c>
      <c r="Q21" s="19">
        <v>2025</v>
      </c>
      <c r="R21" s="27">
        <v>-2.3426399999999603</v>
      </c>
      <c r="S21" s="27">
        <v>-0.18885000000000218</v>
      </c>
      <c r="T21" s="27">
        <v>23.827094258740601</v>
      </c>
      <c r="U21" s="27">
        <v>-2.6676493095533353</v>
      </c>
      <c r="V21" s="27">
        <v>1.2612188203124077</v>
      </c>
      <c r="W21" s="27">
        <v>-2.1146532019862219E-2</v>
      </c>
      <c r="X21" s="27">
        <v>0</v>
      </c>
      <c r="Y21" s="27">
        <v>19.868027237479847</v>
      </c>
      <c r="AA21" s="19">
        <v>2025</v>
      </c>
      <c r="AB21" s="27">
        <v>0.26788355408299935</v>
      </c>
      <c r="AC21" s="27">
        <v>4.7935777939983382E-2</v>
      </c>
      <c r="AD21" s="27">
        <v>13.261578490300231</v>
      </c>
      <c r="AE21" s="27">
        <v>0.15470283926225989</v>
      </c>
      <c r="AF21" s="27">
        <v>0</v>
      </c>
      <c r="AG21" s="27">
        <v>-0.13297304463263426</v>
      </c>
      <c r="AH21" s="27">
        <v>0</v>
      </c>
      <c r="AI21" s="27">
        <v>13.599127616952838</v>
      </c>
    </row>
    <row r="22" spans="1:35" ht="16.5" thickTop="1" thickBot="1" x14ac:dyDescent="0.3">
      <c r="A22" s="19">
        <v>2026</v>
      </c>
      <c r="B22" s="27">
        <v>35.820939796021584</v>
      </c>
      <c r="C22" s="27">
        <v>0.71641879592043167</v>
      </c>
      <c r="D22" s="27">
        <v>0</v>
      </c>
      <c r="E22" s="27">
        <v>36.537358591942017</v>
      </c>
      <c r="F22" s="33"/>
      <c r="G22" s="19">
        <v>2026</v>
      </c>
      <c r="H22" s="27">
        <v>-1.3950969279790115E-3</v>
      </c>
      <c r="I22" s="27">
        <v>1.4004089498484973E-3</v>
      </c>
      <c r="J22" s="27">
        <v>34.894810840359604</v>
      </c>
      <c r="K22" s="27">
        <v>5.2582106111943361</v>
      </c>
      <c r="L22" s="27">
        <v>6.3138620969187151</v>
      </c>
      <c r="M22" s="27">
        <v>-1.0122504579646785</v>
      </c>
      <c r="N22" s="27">
        <v>0</v>
      </c>
      <c r="O22" s="27">
        <v>45.454638402529845</v>
      </c>
      <c r="Q22" s="19">
        <v>2026</v>
      </c>
      <c r="R22" s="27">
        <v>-0.44297000000005937</v>
      </c>
      <c r="S22" s="27">
        <v>5.0119999999878928E-2</v>
      </c>
      <c r="T22" s="27">
        <v>15.178139412409603</v>
      </c>
      <c r="U22" s="27">
        <v>5.0089181496134607</v>
      </c>
      <c r="V22" s="27">
        <v>6.3789873300682798</v>
      </c>
      <c r="W22" s="27">
        <v>-0.89821412546278045</v>
      </c>
      <c r="X22" s="27">
        <v>0</v>
      </c>
      <c r="Y22" s="27">
        <v>25.274980766628385</v>
      </c>
      <c r="AA22" s="19">
        <v>2026</v>
      </c>
      <c r="AB22" s="27">
        <v>0.26788355408200459</v>
      </c>
      <c r="AC22" s="27">
        <v>9.5871555879966763E-2</v>
      </c>
      <c r="AD22" s="27">
        <v>32.590485988653967</v>
      </c>
      <c r="AE22" s="27">
        <v>4.9001300228348894</v>
      </c>
      <c r="AF22" s="27">
        <v>0</v>
      </c>
      <c r="AG22" s="27">
        <v>-0.25807648693050717</v>
      </c>
      <c r="AH22" s="27">
        <v>0</v>
      </c>
      <c r="AI22" s="27">
        <v>37.596294634520319</v>
      </c>
    </row>
    <row r="23" spans="1:35" ht="16.5" thickTop="1" thickBot="1" x14ac:dyDescent="0.3">
      <c r="A23" s="19">
        <v>2027</v>
      </c>
      <c r="B23" s="27">
        <v>35.820939796021584</v>
      </c>
      <c r="C23" s="27">
        <v>0.71641879592043167</v>
      </c>
      <c r="D23" s="27">
        <v>0</v>
      </c>
      <c r="E23" s="27">
        <v>36.537358591942017</v>
      </c>
      <c r="F23" s="33"/>
      <c r="G23" s="19">
        <v>2027</v>
      </c>
      <c r="H23" s="27">
        <v>5.075118029402006</v>
      </c>
      <c r="I23" s="27">
        <v>1.0935449024800619</v>
      </c>
      <c r="J23" s="27">
        <v>18.667678414635581</v>
      </c>
      <c r="K23" s="27">
        <v>-0.41371456259997058</v>
      </c>
      <c r="L23" s="27">
        <v>0</v>
      </c>
      <c r="M23" s="27">
        <v>0</v>
      </c>
      <c r="N23" s="27">
        <v>32.009862952464019</v>
      </c>
      <c r="O23" s="27">
        <v>56.432489736381697</v>
      </c>
      <c r="Q23" s="19">
        <v>2027</v>
      </c>
      <c r="R23" s="27">
        <v>1.8599400000000514</v>
      </c>
      <c r="S23" s="27">
        <v>0.64633999999978187</v>
      </c>
      <c r="T23" s="27">
        <v>24.161927631620351</v>
      </c>
      <c r="U23" s="27">
        <v>0.73519725171971118</v>
      </c>
      <c r="V23" s="27">
        <v>0</v>
      </c>
      <c r="W23" s="27">
        <v>0</v>
      </c>
      <c r="X23" s="27">
        <v>32.009862952464019</v>
      </c>
      <c r="Y23" s="27">
        <v>59.413267835803914</v>
      </c>
      <c r="AA23" s="19">
        <v>2027</v>
      </c>
      <c r="AB23" s="27">
        <v>0.18290367326500245</v>
      </c>
      <c r="AC23" s="27">
        <v>0.15926881142968341</v>
      </c>
      <c r="AD23" s="27">
        <v>26.138277354847794</v>
      </c>
      <c r="AE23" s="27">
        <v>-0.61268042205856088</v>
      </c>
      <c r="AF23" s="27">
        <v>0</v>
      </c>
      <c r="AG23" s="27">
        <v>0</v>
      </c>
      <c r="AH23" s="27">
        <v>0</v>
      </c>
      <c r="AI23" s="27">
        <v>25.86776941748392</v>
      </c>
    </row>
    <row r="24" spans="1:35" ht="16.5" thickTop="1" thickBot="1" x14ac:dyDescent="0.3">
      <c r="A24" s="19">
        <v>2028</v>
      </c>
      <c r="B24" s="27">
        <v>35.820939796021584</v>
      </c>
      <c r="C24" s="27">
        <v>0.71641879592043167</v>
      </c>
      <c r="D24" s="27">
        <v>0</v>
      </c>
      <c r="E24" s="27">
        <v>36.537358591942017</v>
      </c>
      <c r="F24" s="33"/>
      <c r="G24" s="19">
        <v>2028</v>
      </c>
      <c r="H24" s="27">
        <v>10.035512428024049</v>
      </c>
      <c r="I24" s="27">
        <v>2.2499836779797988</v>
      </c>
      <c r="J24" s="27">
        <v>15.892796009100765</v>
      </c>
      <c r="K24" s="27">
        <v>-0.92022307644518686</v>
      </c>
      <c r="L24" s="27">
        <v>0</v>
      </c>
      <c r="M24" s="27">
        <v>0</v>
      </c>
      <c r="N24" s="27">
        <v>32.009862952464019</v>
      </c>
      <c r="O24" s="27">
        <v>59.267931991123447</v>
      </c>
      <c r="Q24" s="19">
        <v>2028</v>
      </c>
      <c r="R24" s="27">
        <v>20.984051066249776</v>
      </c>
      <c r="S24" s="27">
        <v>1.6843199999998433</v>
      </c>
      <c r="T24" s="27">
        <v>3.2711359137472602</v>
      </c>
      <c r="U24" s="27">
        <v>-0.17275159440781196</v>
      </c>
      <c r="V24" s="27">
        <v>0</v>
      </c>
      <c r="W24" s="27">
        <v>0.29532276784290801</v>
      </c>
      <c r="X24" s="27">
        <v>32.009862952464019</v>
      </c>
      <c r="Y24" s="27">
        <v>58.071941105895988</v>
      </c>
      <c r="AA24" s="19">
        <v>2028</v>
      </c>
      <c r="AB24" s="27">
        <v>12.439042717415987</v>
      </c>
      <c r="AC24" s="27">
        <v>2.8324692475603115</v>
      </c>
      <c r="AD24" s="27">
        <v>16.850170568348855</v>
      </c>
      <c r="AE24" s="27">
        <v>-1.7496445822617297</v>
      </c>
      <c r="AF24" s="27">
        <v>0</v>
      </c>
      <c r="AG24" s="27">
        <v>0</v>
      </c>
      <c r="AH24" s="27">
        <v>0</v>
      </c>
      <c r="AI24" s="27">
        <v>30.372037951063426</v>
      </c>
    </row>
    <row r="25" spans="1:35" ht="16.5" thickTop="1" thickBot="1" x14ac:dyDescent="0.3">
      <c r="A25" s="19">
        <v>2029</v>
      </c>
      <c r="B25" s="27">
        <v>35.820939796021584</v>
      </c>
      <c r="C25" s="27">
        <v>0.71641879592043167</v>
      </c>
      <c r="D25" s="27">
        <v>0</v>
      </c>
      <c r="E25" s="27">
        <v>36.537358591942017</v>
      </c>
      <c r="F25" s="33"/>
      <c r="G25" s="19">
        <v>2029</v>
      </c>
      <c r="H25" s="27">
        <v>13.008471491989894</v>
      </c>
      <c r="I25" s="27">
        <v>2.7858491341703484</v>
      </c>
      <c r="J25" s="27">
        <v>16.679896870102326</v>
      </c>
      <c r="K25" s="27">
        <v>-1.3870652176751659</v>
      </c>
      <c r="L25" s="27">
        <v>0</v>
      </c>
      <c r="M25" s="27">
        <v>0</v>
      </c>
      <c r="N25" s="27">
        <v>32.009862952464019</v>
      </c>
      <c r="O25" s="27">
        <v>63.097015231051422</v>
      </c>
      <c r="Q25" s="19">
        <v>2029</v>
      </c>
      <c r="R25" s="27">
        <v>2.6504928898398248</v>
      </c>
      <c r="S25" s="27">
        <v>1.0213300000000345</v>
      </c>
      <c r="T25" s="27">
        <v>17.408843337393861</v>
      </c>
      <c r="U25" s="27">
        <v>0.66230900413028959</v>
      </c>
      <c r="V25" s="27">
        <v>0</v>
      </c>
      <c r="W25" s="27">
        <v>1.0405244258844688</v>
      </c>
      <c r="X25" s="27">
        <v>32.009862952464019</v>
      </c>
      <c r="Y25" s="27">
        <v>54.793362609712503</v>
      </c>
      <c r="AA25" s="19">
        <v>2029</v>
      </c>
      <c r="AB25" s="27">
        <v>12.439042717419964</v>
      </c>
      <c r="AC25" s="27">
        <v>2.8247302605500408</v>
      </c>
      <c r="AD25" s="27">
        <v>19.600073353570675</v>
      </c>
      <c r="AE25" s="27">
        <v>-1.433263614960222</v>
      </c>
      <c r="AF25" s="27">
        <v>0</v>
      </c>
      <c r="AG25" s="27">
        <v>0</v>
      </c>
      <c r="AH25" s="27">
        <v>0</v>
      </c>
      <c r="AI25" s="27">
        <v>33.430582716580453</v>
      </c>
    </row>
    <row r="26" spans="1:35" ht="16.5" thickTop="1" thickBot="1" x14ac:dyDescent="0.3">
      <c r="A26" s="19">
        <v>2030</v>
      </c>
      <c r="B26" s="27">
        <v>35.820939796021584</v>
      </c>
      <c r="C26" s="27">
        <v>0.71641879592043167</v>
      </c>
      <c r="D26" s="27">
        <v>0</v>
      </c>
      <c r="E26" s="27">
        <v>36.537358591942017</v>
      </c>
      <c r="F26" s="33"/>
      <c r="G26" s="19">
        <v>2030</v>
      </c>
      <c r="H26" s="27">
        <v>15.177658022430023</v>
      </c>
      <c r="I26" s="27">
        <v>3.3302668250598799</v>
      </c>
      <c r="J26" s="27">
        <v>15.64457787044805</v>
      </c>
      <c r="K26" s="27">
        <v>-1.3942444594818164</v>
      </c>
      <c r="L26" s="27">
        <v>1.2286427802157109E-2</v>
      </c>
      <c r="M26" s="27">
        <v>0.34373421143524013</v>
      </c>
      <c r="N26" s="27">
        <v>32.009862952464019</v>
      </c>
      <c r="O26" s="27">
        <v>65.124141850157542</v>
      </c>
      <c r="Q26" s="19">
        <v>2030</v>
      </c>
      <c r="R26" s="27">
        <v>-2.5611748884198278</v>
      </c>
      <c r="S26" s="27">
        <v>-0.73806000000013228</v>
      </c>
      <c r="T26" s="27">
        <v>13.930436102684114</v>
      </c>
      <c r="U26" s="27">
        <v>2.2702947157977147</v>
      </c>
      <c r="V26" s="27">
        <v>0</v>
      </c>
      <c r="W26" s="27">
        <v>-0.7896928705344981</v>
      </c>
      <c r="X26" s="27">
        <v>32.009862952464019</v>
      </c>
      <c r="Y26" s="27">
        <v>44.121666011991387</v>
      </c>
      <c r="AA26" s="19">
        <v>2030</v>
      </c>
      <c r="AB26" s="27">
        <v>12.450019877442971</v>
      </c>
      <c r="AC26" s="27">
        <v>2.8272175174597578</v>
      </c>
      <c r="AD26" s="27">
        <v>27.864877229486311</v>
      </c>
      <c r="AE26" s="27">
        <v>-0.9548373474662103</v>
      </c>
      <c r="AF26" s="27">
        <v>0</v>
      </c>
      <c r="AG26" s="27">
        <v>0</v>
      </c>
      <c r="AH26" s="27">
        <v>0</v>
      </c>
      <c r="AI26" s="27">
        <v>42.187277276922828</v>
      </c>
    </row>
    <row r="27" spans="1:35" ht="16.5" thickTop="1" thickBot="1" x14ac:dyDescent="0.3">
      <c r="A27" s="19">
        <v>2031</v>
      </c>
      <c r="B27" s="27">
        <v>35.820939796021584</v>
      </c>
      <c r="C27" s="27">
        <v>0.71641879592043167</v>
      </c>
      <c r="D27" s="27">
        <v>0</v>
      </c>
      <c r="E27" s="27">
        <v>36.537358591942017</v>
      </c>
      <c r="F27" s="33"/>
      <c r="G27" s="19">
        <v>2031</v>
      </c>
      <c r="H27" s="27">
        <v>11.665195477350153</v>
      </c>
      <c r="I27" s="27">
        <v>2.9510362550099671</v>
      </c>
      <c r="J27" s="27">
        <v>23.155628703620835</v>
      </c>
      <c r="K27" s="27">
        <v>-0.41017282188045323</v>
      </c>
      <c r="L27" s="27">
        <v>5.1829529227052189E-3</v>
      </c>
      <c r="M27" s="27">
        <v>0.2814151485888125</v>
      </c>
      <c r="N27" s="27">
        <v>32.009862952464019</v>
      </c>
      <c r="O27" s="27">
        <v>69.658148668076038</v>
      </c>
      <c r="Q27" s="19">
        <v>2031</v>
      </c>
      <c r="R27" s="27">
        <v>1.173566795790066</v>
      </c>
      <c r="S27" s="27">
        <v>-2.7108399999997346</v>
      </c>
      <c r="T27" s="27">
        <v>5.0949980527156766</v>
      </c>
      <c r="U27" s="27">
        <v>-3.5107257335269324</v>
      </c>
      <c r="V27" s="27">
        <v>0.49562380012418683</v>
      </c>
      <c r="W27" s="27">
        <v>23.221934577081175</v>
      </c>
      <c r="X27" s="27">
        <v>32.009862952464019</v>
      </c>
      <c r="Y27" s="27">
        <v>55.774420444648456</v>
      </c>
      <c r="AA27" s="19">
        <v>2031</v>
      </c>
      <c r="AB27" s="27">
        <v>12.450019877442971</v>
      </c>
      <c r="AC27" s="27">
        <v>2.8272175174602125</v>
      </c>
      <c r="AD27" s="27">
        <v>26.708034767537526</v>
      </c>
      <c r="AE27" s="27">
        <v>-1.7317616260207529</v>
      </c>
      <c r="AF27" s="27">
        <v>0</v>
      </c>
      <c r="AG27" s="27">
        <v>0</v>
      </c>
      <c r="AH27" s="27">
        <v>0</v>
      </c>
      <c r="AI27" s="27">
        <v>40.253510536419952</v>
      </c>
    </row>
    <row r="28" spans="1:35" ht="16.5" thickTop="1" thickBot="1" x14ac:dyDescent="0.3">
      <c r="A28" s="19">
        <v>2032</v>
      </c>
      <c r="B28" s="27">
        <v>35.820939796021584</v>
      </c>
      <c r="C28" s="27">
        <v>0.71641879592043167</v>
      </c>
      <c r="D28" s="27">
        <v>0</v>
      </c>
      <c r="E28" s="27">
        <v>36.537358591942017</v>
      </c>
      <c r="F28" s="33"/>
      <c r="G28" s="19">
        <v>2032</v>
      </c>
      <c r="H28" s="27">
        <v>8.7156591978798588</v>
      </c>
      <c r="I28" s="27">
        <v>2.1041826225900877</v>
      </c>
      <c r="J28" s="27">
        <v>49.508023290056684</v>
      </c>
      <c r="K28" s="27">
        <v>8.6662335834340007E-2</v>
      </c>
      <c r="L28" s="27">
        <v>0</v>
      </c>
      <c r="M28" s="27">
        <v>-5.2206903769680311E-2</v>
      </c>
      <c r="N28" s="27">
        <v>32.009862952464019</v>
      </c>
      <c r="O28" s="27">
        <v>92.37218349505531</v>
      </c>
      <c r="Q28" s="19">
        <v>2032</v>
      </c>
      <c r="R28" s="27">
        <v>0.27831605934989057</v>
      </c>
      <c r="S28" s="27">
        <v>-2.4697200000000521</v>
      </c>
      <c r="T28" s="27">
        <v>-21.204370575993515</v>
      </c>
      <c r="U28" s="27">
        <v>-3.9549168547539351</v>
      </c>
      <c r="V28" s="27">
        <v>0.82732647780656798</v>
      </c>
      <c r="W28" s="27">
        <v>12.254949626129594</v>
      </c>
      <c r="X28" s="27">
        <v>32.009862952464019</v>
      </c>
      <c r="Y28" s="27">
        <v>17.741447685002569</v>
      </c>
      <c r="AA28" s="19">
        <v>2032</v>
      </c>
      <c r="AB28" s="27">
        <v>12.45001987743899</v>
      </c>
      <c r="AC28" s="27">
        <v>2.8349633188799999</v>
      </c>
      <c r="AD28" s="27">
        <v>24.201775840623153</v>
      </c>
      <c r="AE28" s="27">
        <v>-1.5308007948377629</v>
      </c>
      <c r="AF28" s="27">
        <v>0</v>
      </c>
      <c r="AG28" s="27">
        <v>0</v>
      </c>
      <c r="AH28" s="27">
        <v>0</v>
      </c>
      <c r="AI28" s="27">
        <v>37.955958242104387</v>
      </c>
    </row>
    <row r="29" spans="1:35" ht="16.5" thickTop="1" thickBot="1" x14ac:dyDescent="0.3">
      <c r="A29" s="19">
        <v>2033</v>
      </c>
      <c r="B29" s="27">
        <v>35.820939796021584</v>
      </c>
      <c r="C29" s="27">
        <v>0.71641879592043167</v>
      </c>
      <c r="D29" s="27">
        <v>0</v>
      </c>
      <c r="E29" s="27">
        <v>36.537358591942017</v>
      </c>
      <c r="F29" s="33"/>
      <c r="G29" s="19">
        <v>2033</v>
      </c>
      <c r="H29" s="27">
        <v>7.1445502861702153</v>
      </c>
      <c r="I29" s="27">
        <v>1.7364190779403543</v>
      </c>
      <c r="J29" s="27">
        <v>49.214632591846907</v>
      </c>
      <c r="K29" s="27">
        <v>0.29743171043556099</v>
      </c>
      <c r="L29" s="27">
        <v>0</v>
      </c>
      <c r="M29" s="27">
        <v>0</v>
      </c>
      <c r="N29" s="27">
        <v>32.009862952464019</v>
      </c>
      <c r="O29" s="27">
        <v>90.402896618857056</v>
      </c>
      <c r="Q29" s="19">
        <v>2033</v>
      </c>
      <c r="R29" s="27">
        <v>-6.5978225713506617</v>
      </c>
      <c r="S29" s="27">
        <v>-2.7442700000001423</v>
      </c>
      <c r="T29" s="27">
        <v>23.567489372125909</v>
      </c>
      <c r="U29" s="27">
        <v>-0.74278141572729617</v>
      </c>
      <c r="V29" s="27">
        <v>0</v>
      </c>
      <c r="W29" s="27">
        <v>-4.0943685554794893</v>
      </c>
      <c r="X29" s="27">
        <v>32.009862952464019</v>
      </c>
      <c r="Y29" s="27">
        <v>41.398109782032336</v>
      </c>
      <c r="AA29" s="19">
        <v>2033</v>
      </c>
      <c r="AB29" s="27">
        <v>24.762563133759045</v>
      </c>
      <c r="AC29" s="27">
        <v>3.6193375507100427</v>
      </c>
      <c r="AD29" s="27">
        <v>17.324633899092021</v>
      </c>
      <c r="AE29" s="27">
        <v>-1.3455946833719106</v>
      </c>
      <c r="AF29" s="27">
        <v>0</v>
      </c>
      <c r="AG29" s="27">
        <v>0</v>
      </c>
      <c r="AH29" s="27">
        <v>0</v>
      </c>
      <c r="AI29" s="27">
        <v>44.360939900189194</v>
      </c>
    </row>
    <row r="30" spans="1:35" ht="16.5" thickTop="1" thickBot="1" x14ac:dyDescent="0.3">
      <c r="A30" s="19">
        <v>2034</v>
      </c>
      <c r="B30" s="27">
        <v>35.820939796021584</v>
      </c>
      <c r="C30" s="27">
        <v>0.71641879592043167</v>
      </c>
      <c r="D30" s="27">
        <v>0</v>
      </c>
      <c r="E30" s="27">
        <v>36.537358591942017</v>
      </c>
      <c r="F30" s="33"/>
      <c r="G30" s="19">
        <v>2034</v>
      </c>
      <c r="H30" s="27">
        <v>6.1223542681400431</v>
      </c>
      <c r="I30" s="27">
        <v>1.6712966825298281</v>
      </c>
      <c r="J30" s="27">
        <v>18.549723204755292</v>
      </c>
      <c r="K30" s="27">
        <v>1.7658129203487711E-2</v>
      </c>
      <c r="L30" s="27">
        <v>0</v>
      </c>
      <c r="M30" s="27">
        <v>0</v>
      </c>
      <c r="N30" s="27">
        <v>32.009862952464019</v>
      </c>
      <c r="O30" s="27">
        <v>58.370895237092668</v>
      </c>
      <c r="Q30" s="19">
        <v>2034</v>
      </c>
      <c r="R30" s="27">
        <v>0.38284024567019515</v>
      </c>
      <c r="S30" s="27">
        <v>-1.1996799999997165</v>
      </c>
      <c r="T30" s="27">
        <v>30.685699232113684</v>
      </c>
      <c r="U30" s="27">
        <v>-5.3912287044704499</v>
      </c>
      <c r="V30" s="27">
        <v>0</v>
      </c>
      <c r="W30" s="27">
        <v>8.4214283194953481</v>
      </c>
      <c r="X30" s="27">
        <v>32.009862952464019</v>
      </c>
      <c r="Y30" s="27">
        <v>64.908922045273073</v>
      </c>
      <c r="AA30" s="19">
        <v>2034</v>
      </c>
      <c r="AB30" s="27">
        <v>14.438961265517037</v>
      </c>
      <c r="AC30" s="27">
        <v>0.9572053557799336</v>
      </c>
      <c r="AD30" s="27">
        <v>33.137218479038985</v>
      </c>
      <c r="AE30" s="27">
        <v>-0.94030262991654523</v>
      </c>
      <c r="AF30" s="27">
        <v>0</v>
      </c>
      <c r="AG30" s="27">
        <v>0</v>
      </c>
      <c r="AH30" s="27">
        <v>0</v>
      </c>
      <c r="AI30" s="27">
        <v>47.593082470419411</v>
      </c>
    </row>
    <row r="31" spans="1:35" ht="16.5" thickTop="1" thickBot="1" x14ac:dyDescent="0.3">
      <c r="A31" s="19" t="s">
        <v>44</v>
      </c>
      <c r="B31" s="27">
        <v>581.68536712723778</v>
      </c>
      <c r="C31" s="27">
        <v>11.633707342544758</v>
      </c>
      <c r="D31" s="27">
        <v>0</v>
      </c>
      <c r="E31" s="27">
        <v>593.31907446978255</v>
      </c>
      <c r="F31" s="33"/>
      <c r="G31" s="19" t="s">
        <v>45</v>
      </c>
      <c r="H31" s="27">
        <v>75.003152048527312</v>
      </c>
      <c r="I31" s="27">
        <v>20.474561534327183</v>
      </c>
      <c r="J31" s="27">
        <v>258.79032629179005</v>
      </c>
      <c r="K31" s="27">
        <v>0.25535355393328563</v>
      </c>
      <c r="L31" s="27">
        <v>0</v>
      </c>
      <c r="M31" s="27">
        <v>0</v>
      </c>
      <c r="N31" s="27">
        <v>530.99776709763296</v>
      </c>
      <c r="O31" s="27">
        <v>885.52116052621079</v>
      </c>
      <c r="Q31" s="19" t="s">
        <v>45</v>
      </c>
      <c r="R31" s="27">
        <v>4.6900626619603489</v>
      </c>
      <c r="S31" s="27">
        <v>-14.696924991387608</v>
      </c>
      <c r="T31" s="27">
        <v>428.10138076533048</v>
      </c>
      <c r="U31" s="27">
        <v>-77.962359086248085</v>
      </c>
      <c r="V31" s="27">
        <v>0</v>
      </c>
      <c r="W31" s="27">
        <v>115.9880786275003</v>
      </c>
      <c r="X31" s="27">
        <v>530.99776709763296</v>
      </c>
      <c r="Y31" s="27">
        <v>987.11800507478836</v>
      </c>
      <c r="AA31" s="19" t="s">
        <v>45</v>
      </c>
      <c r="AB31" s="27">
        <v>176.88744554623327</v>
      </c>
      <c r="AC31" s="27">
        <v>11.726439813329801</v>
      </c>
      <c r="AD31" s="27">
        <v>462.30294047700119</v>
      </c>
      <c r="AE31" s="27">
        <v>-13.597681586483132</v>
      </c>
      <c r="AF31" s="27">
        <v>0</v>
      </c>
      <c r="AG31" s="27">
        <v>0</v>
      </c>
      <c r="AH31" s="27">
        <v>0</v>
      </c>
      <c r="AI31" s="27">
        <v>637.31914425008119</v>
      </c>
    </row>
    <row r="32" spans="1:35" ht="16.5" thickTop="1" thickBot="1" x14ac:dyDescent="0.3">
      <c r="E32" s="12"/>
      <c r="H32" s="35"/>
      <c r="I32" s="35"/>
      <c r="J32" s="35"/>
      <c r="K32" s="35"/>
      <c r="L32" s="35"/>
      <c r="M32" s="35"/>
      <c r="N32" s="35"/>
      <c r="O32" s="35"/>
    </row>
    <row r="33" spans="1:35" ht="16.5" thickTop="1" thickBot="1" x14ac:dyDescent="0.3">
      <c r="A33" s="1" t="str">
        <f>A4</f>
        <v>High Discount rate</v>
      </c>
    </row>
    <row r="34" spans="1:35" ht="31.5" thickTop="1" thickBot="1" x14ac:dyDescent="0.3">
      <c r="C34" s="14"/>
      <c r="G34" s="1" t="s">
        <v>29</v>
      </c>
      <c r="H34" s="1" t="s">
        <v>10</v>
      </c>
      <c r="J34" s="12"/>
      <c r="K34" s="12"/>
      <c r="Q34" s="1" t="s">
        <v>29</v>
      </c>
      <c r="R34" s="1" t="s">
        <v>30</v>
      </c>
      <c r="T34" s="12"/>
      <c r="U34" s="12"/>
      <c r="AA34" s="1" t="s">
        <v>29</v>
      </c>
      <c r="AB34" s="1" t="s">
        <v>31</v>
      </c>
      <c r="AD34" s="12"/>
      <c r="AE34" s="12"/>
    </row>
    <row r="35" spans="1:35" ht="51" customHeight="1" thickTop="1" thickBot="1" x14ac:dyDescent="0.3">
      <c r="A35" s="1" t="s">
        <v>32</v>
      </c>
      <c r="B35" s="25" t="s">
        <v>33</v>
      </c>
      <c r="C35" s="25" t="s">
        <v>15</v>
      </c>
      <c r="D35" s="25" t="s">
        <v>34</v>
      </c>
      <c r="E35" s="25" t="s">
        <v>35</v>
      </c>
      <c r="G35" s="1" t="s">
        <v>29</v>
      </c>
      <c r="H35" s="1" t="s">
        <v>36</v>
      </c>
      <c r="I35" s="1" t="s">
        <v>37</v>
      </c>
      <c r="J35" s="1" t="s">
        <v>38</v>
      </c>
      <c r="K35" s="1" t="s">
        <v>39</v>
      </c>
      <c r="L35" s="1" t="s">
        <v>40</v>
      </c>
      <c r="M35" s="1" t="s">
        <v>41</v>
      </c>
      <c r="N35" s="1" t="s">
        <v>42</v>
      </c>
      <c r="O35" s="1" t="s">
        <v>35</v>
      </c>
      <c r="Q35" s="1" t="s">
        <v>29</v>
      </c>
      <c r="R35" s="1" t="s">
        <v>36</v>
      </c>
      <c r="S35" s="1" t="s">
        <v>37</v>
      </c>
      <c r="T35" s="1" t="s">
        <v>38</v>
      </c>
      <c r="U35" s="1" t="s">
        <v>39</v>
      </c>
      <c r="V35" s="1" t="s">
        <v>40</v>
      </c>
      <c r="W35" s="1" t="s">
        <v>41</v>
      </c>
      <c r="X35" s="1" t="s">
        <v>42</v>
      </c>
      <c r="Y35" s="1" t="s">
        <v>35</v>
      </c>
      <c r="AA35" s="1" t="s">
        <v>29</v>
      </c>
      <c r="AB35" s="1" t="s">
        <v>36</v>
      </c>
      <c r="AC35" s="1" t="s">
        <v>37</v>
      </c>
      <c r="AD35" s="1" t="s">
        <v>38</v>
      </c>
      <c r="AE35" s="1" t="s">
        <v>39</v>
      </c>
      <c r="AF35" s="1" t="s">
        <v>40</v>
      </c>
      <c r="AG35" s="1" t="s">
        <v>41</v>
      </c>
      <c r="AH35" s="1" t="s">
        <v>42</v>
      </c>
      <c r="AI35" s="1" t="s">
        <v>35</v>
      </c>
    </row>
    <row r="36" spans="1:35" ht="16.5" thickTop="1" thickBot="1" x14ac:dyDescent="0.3">
      <c r="A36" s="19" t="s">
        <v>43</v>
      </c>
      <c r="B36" s="26">
        <f>NPV($B$4,B37:B52)</f>
        <v>378.03729498285185</v>
      </c>
      <c r="C36" s="26">
        <f t="shared" ref="C36:E36" si="5">NPV($B$4,C37:C52)</f>
        <v>7.5607458996570367</v>
      </c>
      <c r="D36" s="26">
        <f t="shared" si="5"/>
        <v>1.0113085979985548</v>
      </c>
      <c r="E36" s="26">
        <f t="shared" si="5"/>
        <v>386.60934948050743</v>
      </c>
      <c r="G36" s="19" t="s">
        <v>43</v>
      </c>
      <c r="H36" s="26">
        <f>NPV($B$4,H37:H52)</f>
        <v>47.198852848431237</v>
      </c>
      <c r="I36" s="26">
        <f t="shared" ref="I36:N36" si="6">NPV($B$4,I37:I52)</f>
        <v>11.590020148227069</v>
      </c>
      <c r="J36" s="26">
        <f t="shared" si="6"/>
        <v>174.69868590174744</v>
      </c>
      <c r="K36" s="26">
        <f t="shared" si="6"/>
        <v>2.0385674415708732</v>
      </c>
      <c r="L36" s="26">
        <f t="shared" si="6"/>
        <v>6.9041846493502765</v>
      </c>
      <c r="M36" s="26">
        <f t="shared" si="6"/>
        <v>1.6418306048306204</v>
      </c>
      <c r="N36" s="26">
        <f t="shared" si="6"/>
        <v>283.71392730350806</v>
      </c>
      <c r="O36" s="26">
        <f>NPV($B$4,O37:O52)</f>
        <v>527.78606889766559</v>
      </c>
      <c r="Q36" s="19" t="s">
        <v>43</v>
      </c>
      <c r="R36" s="26">
        <f>NPV($B$4,R37:R52)</f>
        <v>3.4562873328972632</v>
      </c>
      <c r="S36" s="26">
        <f t="shared" ref="S36:X36" si="7">NPV($B$4,S37:S52)</f>
        <v>-6.8395804685628061</v>
      </c>
      <c r="T36" s="26">
        <f t="shared" si="7"/>
        <v>179.26524909059341</v>
      </c>
      <c r="U36" s="26">
        <f t="shared" si="7"/>
        <v>-14.160471712683893</v>
      </c>
      <c r="V36" s="26">
        <f t="shared" si="7"/>
        <v>6.380458587339068</v>
      </c>
      <c r="W36" s="26">
        <f t="shared" si="7"/>
        <v>39.646341262202689</v>
      </c>
      <c r="X36" s="26">
        <f t="shared" si="7"/>
        <v>283.71392730350806</v>
      </c>
      <c r="Y36" s="26">
        <f>NPV($B$4,Y37:Y52)</f>
        <v>491.46221139529382</v>
      </c>
      <c r="AA36" s="19" t="s">
        <v>43</v>
      </c>
      <c r="AB36" s="26">
        <f>NPV($B$4,AB37:AB52)</f>
        <v>81.467560624805913</v>
      </c>
      <c r="AC36" s="26">
        <f t="shared" ref="AC36:AH36" si="8">NPV($B$4,AC37:AC52)</f>
        <v>10.262238678219417</v>
      </c>
      <c r="AD36" s="26">
        <f t="shared" si="8"/>
        <v>215.03268087920895</v>
      </c>
      <c r="AE36" s="26">
        <f t="shared" si="8"/>
        <v>-3.7666696766026528</v>
      </c>
      <c r="AF36" s="26">
        <f t="shared" si="8"/>
        <v>0</v>
      </c>
      <c r="AG36" s="26">
        <f t="shared" si="8"/>
        <v>8.4193291418023203E-2</v>
      </c>
      <c r="AH36" s="26">
        <f t="shared" si="8"/>
        <v>0</v>
      </c>
      <c r="AI36" s="26">
        <f>NPV($B$4,AI37:AI52)</f>
        <v>303.08000379704964</v>
      </c>
    </row>
    <row r="37" spans="1:35" ht="16.5" thickTop="1" thickBot="1" x14ac:dyDescent="0.3">
      <c r="A37" s="19">
        <v>2020</v>
      </c>
      <c r="B37" s="27">
        <v>0</v>
      </c>
      <c r="C37" s="27">
        <v>0</v>
      </c>
      <c r="D37" s="27">
        <v>0</v>
      </c>
      <c r="E37" s="27">
        <v>0</v>
      </c>
      <c r="G37" s="19">
        <v>2020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Q37" s="19">
        <v>2020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AA37" s="19">
        <v>2020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</row>
    <row r="38" spans="1:35" ht="16.5" thickTop="1" thickBot="1" x14ac:dyDescent="0.3">
      <c r="A38" s="19">
        <v>2021</v>
      </c>
      <c r="B38" s="27">
        <v>0</v>
      </c>
      <c r="C38" s="27">
        <v>0</v>
      </c>
      <c r="D38" s="27">
        <v>0</v>
      </c>
      <c r="E38" s="27">
        <v>0</v>
      </c>
      <c r="G38" s="19">
        <v>2021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Q38" s="19">
        <v>2021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AA38" s="19">
        <v>2021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</row>
    <row r="39" spans="1:35" ht="16.5" thickTop="1" thickBot="1" x14ac:dyDescent="0.3">
      <c r="A39" s="19">
        <v>2022</v>
      </c>
      <c r="B39" s="27">
        <v>0</v>
      </c>
      <c r="C39" s="27">
        <v>0</v>
      </c>
      <c r="D39" s="27">
        <v>1.2953083803561825</v>
      </c>
      <c r="E39" s="27">
        <v>1.2953083803561825</v>
      </c>
      <c r="G39" s="19">
        <v>2022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Q39" s="19">
        <v>2022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AA39" s="19">
        <v>2022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</row>
    <row r="40" spans="1:35" ht="16.5" thickTop="1" thickBot="1" x14ac:dyDescent="0.3">
      <c r="A40" s="19">
        <v>2023</v>
      </c>
      <c r="B40" s="27">
        <v>4.9813539312725954</v>
      </c>
      <c r="C40" s="27">
        <v>9.962707862545192E-2</v>
      </c>
      <c r="D40" s="27">
        <v>0</v>
      </c>
      <c r="E40" s="27">
        <v>5.0809810098980472</v>
      </c>
      <c r="G40" s="19">
        <v>2023</v>
      </c>
      <c r="H40" s="27">
        <v>0</v>
      </c>
      <c r="I40" s="27">
        <v>0</v>
      </c>
      <c r="J40" s="27">
        <v>8.7411442687673429</v>
      </c>
      <c r="K40" s="27">
        <v>-0.7215190504554978</v>
      </c>
      <c r="L40" s="27">
        <v>0.7846298279033499</v>
      </c>
      <c r="M40" s="27">
        <v>1.1688924512004775</v>
      </c>
      <c r="N40" s="27">
        <v>0</v>
      </c>
      <c r="O40" s="27">
        <v>9.9731474974156722</v>
      </c>
      <c r="Q40" s="19">
        <v>2023</v>
      </c>
      <c r="R40" s="27">
        <v>-7.2139250000000033</v>
      </c>
      <c r="S40" s="27">
        <v>-2.2544800000000578</v>
      </c>
      <c r="T40" s="27">
        <v>35.817240997447335</v>
      </c>
      <c r="U40" s="27">
        <v>5.7012330446839927</v>
      </c>
      <c r="V40" s="27">
        <v>0.98918252654838912</v>
      </c>
      <c r="W40" s="27">
        <v>1.932184458492038</v>
      </c>
      <c r="X40" s="27">
        <v>0</v>
      </c>
      <c r="Y40" s="27">
        <v>34.971436027171698</v>
      </c>
      <c r="AA40" s="19">
        <v>2023</v>
      </c>
      <c r="AB40" s="27">
        <v>6.2250946910619955</v>
      </c>
      <c r="AC40" s="27">
        <v>0.41667243112988217</v>
      </c>
      <c r="AD40" s="27">
        <v>14.232689113237361</v>
      </c>
      <c r="AE40" s="27">
        <v>-8.1542724730223781E-2</v>
      </c>
      <c r="AF40" s="27">
        <v>0</v>
      </c>
      <c r="AG40" s="27">
        <v>0.56479425572886732</v>
      </c>
      <c r="AH40" s="27">
        <v>0</v>
      </c>
      <c r="AI40" s="27">
        <v>21.357707766427882</v>
      </c>
    </row>
    <row r="41" spans="1:35" ht="16.5" thickTop="1" thickBot="1" x14ac:dyDescent="0.3">
      <c r="A41" s="19">
        <v>2024</v>
      </c>
      <c r="B41" s="27">
        <v>4.9813539312725954</v>
      </c>
      <c r="C41" s="27">
        <v>9.962707862545192E-2</v>
      </c>
      <c r="D41" s="27">
        <v>0</v>
      </c>
      <c r="E41" s="27">
        <v>5.0809810098980472</v>
      </c>
      <c r="G41" s="19">
        <v>2024</v>
      </c>
      <c r="H41" s="27">
        <v>0</v>
      </c>
      <c r="I41" s="27">
        <v>0</v>
      </c>
      <c r="J41" s="27">
        <v>7.5372652303552377</v>
      </c>
      <c r="K41" s="27">
        <v>0.71804825924283144</v>
      </c>
      <c r="L41" s="27">
        <v>2.5988949917573181</v>
      </c>
      <c r="M41" s="27">
        <v>0.77948928547790219</v>
      </c>
      <c r="N41" s="27">
        <v>0</v>
      </c>
      <c r="O41" s="27">
        <v>11.63369776683329</v>
      </c>
      <c r="Q41" s="19">
        <v>2024</v>
      </c>
      <c r="R41" s="27">
        <v>-0.54463999999998691</v>
      </c>
      <c r="S41" s="27">
        <v>-0.14096500000005108</v>
      </c>
      <c r="T41" s="27">
        <v>1.2488695395269971</v>
      </c>
      <c r="U41" s="27">
        <v>-2.2276706508315067E-2</v>
      </c>
      <c r="V41" s="27">
        <v>1.2882355726227677</v>
      </c>
      <c r="W41" s="27">
        <v>-0.49439341836747119</v>
      </c>
      <c r="X41" s="27">
        <v>0</v>
      </c>
      <c r="Y41" s="27">
        <v>1.3348299872739406</v>
      </c>
      <c r="AA41" s="19">
        <v>2024</v>
      </c>
      <c r="AB41" s="27">
        <v>0.13394177703830223</v>
      </c>
      <c r="AC41" s="27">
        <v>4.8067108834857208E-2</v>
      </c>
      <c r="AD41" s="27">
        <v>7.7039847775783725</v>
      </c>
      <c r="AE41" s="27">
        <v>0.52563467597039171</v>
      </c>
      <c r="AF41" s="27">
        <v>0</v>
      </c>
      <c r="AG41" s="27">
        <v>-0.14492043468708932</v>
      </c>
      <c r="AH41" s="27">
        <v>0</v>
      </c>
      <c r="AI41" s="27">
        <v>8.2667079047348349</v>
      </c>
    </row>
    <row r="42" spans="1:35" ht="16.5" thickTop="1" thickBot="1" x14ac:dyDescent="0.3">
      <c r="A42" s="19">
        <v>2025</v>
      </c>
      <c r="B42" s="27">
        <v>49.006727019446096</v>
      </c>
      <c r="C42" s="27">
        <v>0.98013454038892189</v>
      </c>
      <c r="D42" s="27">
        <v>0</v>
      </c>
      <c r="E42" s="27">
        <v>49.98686155983502</v>
      </c>
      <c r="G42" s="19">
        <v>2025</v>
      </c>
      <c r="H42" s="27">
        <v>0</v>
      </c>
      <c r="I42" s="27">
        <v>0</v>
      </c>
      <c r="J42" s="27">
        <v>18.589869544685836</v>
      </c>
      <c r="K42" s="27">
        <v>1.5137557449124577</v>
      </c>
      <c r="L42" s="27">
        <v>1.7534343591202164</v>
      </c>
      <c r="M42" s="27">
        <v>1.0306320996200817</v>
      </c>
      <c r="N42" s="27">
        <v>0</v>
      </c>
      <c r="O42" s="27">
        <v>22.887691748338593</v>
      </c>
      <c r="Q42" s="19">
        <v>2025</v>
      </c>
      <c r="R42" s="27">
        <v>-2.3426399999999603</v>
      </c>
      <c r="S42" s="27">
        <v>-0.18885000000000218</v>
      </c>
      <c r="T42" s="27">
        <v>23.827094258740601</v>
      </c>
      <c r="U42" s="27">
        <v>-2.6676493095533353</v>
      </c>
      <c r="V42" s="27">
        <v>1.2612188203124077</v>
      </c>
      <c r="W42" s="27">
        <v>-2.1146532019862219E-2</v>
      </c>
      <c r="X42" s="27">
        <v>0</v>
      </c>
      <c r="Y42" s="27">
        <v>19.868027237479847</v>
      </c>
      <c r="AA42" s="19">
        <v>2025</v>
      </c>
      <c r="AB42" s="27">
        <v>0.26788355408299935</v>
      </c>
      <c r="AC42" s="27">
        <v>4.7935777939983382E-2</v>
      </c>
      <c r="AD42" s="27">
        <v>13.261578490300231</v>
      </c>
      <c r="AE42" s="27">
        <v>0.15470283926225989</v>
      </c>
      <c r="AF42" s="27">
        <v>0</v>
      </c>
      <c r="AG42" s="27">
        <v>-0.13297304463263426</v>
      </c>
      <c r="AH42" s="27">
        <v>0</v>
      </c>
      <c r="AI42" s="27">
        <v>13.599127616952838</v>
      </c>
    </row>
    <row r="43" spans="1:35" ht="16.5" thickTop="1" thickBot="1" x14ac:dyDescent="0.3">
      <c r="A43" s="19">
        <v>2026</v>
      </c>
      <c r="B43" s="27">
        <v>49.006727019446096</v>
      </c>
      <c r="C43" s="27">
        <v>0.98013454038892189</v>
      </c>
      <c r="D43" s="27">
        <v>0</v>
      </c>
      <c r="E43" s="27">
        <v>49.98686155983502</v>
      </c>
      <c r="G43" s="19">
        <v>2026</v>
      </c>
      <c r="H43" s="27">
        <v>-1.3950969279790115E-3</v>
      </c>
      <c r="I43" s="27">
        <v>1.4004089498484973E-3</v>
      </c>
      <c r="J43" s="27">
        <v>34.894810840359604</v>
      </c>
      <c r="K43" s="27">
        <v>5.2582106111943361</v>
      </c>
      <c r="L43" s="27">
        <v>6.3138620969187151</v>
      </c>
      <c r="M43" s="27">
        <v>-1.0122504579646785</v>
      </c>
      <c r="N43" s="27">
        <v>0</v>
      </c>
      <c r="O43" s="27">
        <v>45.454638402529845</v>
      </c>
      <c r="Q43" s="19">
        <v>2026</v>
      </c>
      <c r="R43" s="27">
        <v>-0.44297000000005937</v>
      </c>
      <c r="S43" s="27">
        <v>5.0119999999878928E-2</v>
      </c>
      <c r="T43" s="27">
        <v>15.178139412409603</v>
      </c>
      <c r="U43" s="27">
        <v>5.0089181496134607</v>
      </c>
      <c r="V43" s="27">
        <v>6.3789873300682798</v>
      </c>
      <c r="W43" s="27">
        <v>-0.89821412546278045</v>
      </c>
      <c r="X43" s="27">
        <v>0</v>
      </c>
      <c r="Y43" s="27">
        <v>25.274980766628385</v>
      </c>
      <c r="AA43" s="19">
        <v>2026</v>
      </c>
      <c r="AB43" s="27">
        <v>0.26788355408200459</v>
      </c>
      <c r="AC43" s="27">
        <v>9.5871555879966763E-2</v>
      </c>
      <c r="AD43" s="27">
        <v>32.590485988653967</v>
      </c>
      <c r="AE43" s="27">
        <v>4.9001300228348894</v>
      </c>
      <c r="AF43" s="27">
        <v>0</v>
      </c>
      <c r="AG43" s="27">
        <v>-0.25807648693050717</v>
      </c>
      <c r="AH43" s="27">
        <v>0</v>
      </c>
      <c r="AI43" s="27">
        <v>37.596294634520319</v>
      </c>
    </row>
    <row r="44" spans="1:35" ht="16.5" thickTop="1" thickBot="1" x14ac:dyDescent="0.3">
      <c r="A44" s="19">
        <v>2027</v>
      </c>
      <c r="B44" s="27">
        <v>49.006727019446096</v>
      </c>
      <c r="C44" s="27">
        <v>0.98013454038892189</v>
      </c>
      <c r="D44" s="27">
        <v>0</v>
      </c>
      <c r="E44" s="27">
        <v>49.98686155983502</v>
      </c>
      <c r="G44" s="19">
        <v>2027</v>
      </c>
      <c r="H44" s="27">
        <v>5.075118029402006</v>
      </c>
      <c r="I44" s="27">
        <v>1.0935449024800619</v>
      </c>
      <c r="J44" s="27">
        <v>18.667678414635581</v>
      </c>
      <c r="K44" s="27">
        <v>-0.41371456259997058</v>
      </c>
      <c r="L44" s="27">
        <v>0</v>
      </c>
      <c r="M44" s="27">
        <v>0</v>
      </c>
      <c r="N44" s="27">
        <v>44.025373088173502</v>
      </c>
      <c r="O44" s="27">
        <v>68.447999872091174</v>
      </c>
      <c r="Q44" s="19">
        <v>2027</v>
      </c>
      <c r="R44" s="27">
        <v>1.8599400000000514</v>
      </c>
      <c r="S44" s="27">
        <v>0.64633999999978187</v>
      </c>
      <c r="T44" s="27">
        <v>24.161927631620351</v>
      </c>
      <c r="U44" s="27">
        <v>0.73519725171971118</v>
      </c>
      <c r="V44" s="27">
        <v>0</v>
      </c>
      <c r="W44" s="27">
        <v>0</v>
      </c>
      <c r="X44" s="27">
        <v>44.025373088173502</v>
      </c>
      <c r="Y44" s="27">
        <v>71.428777971513398</v>
      </c>
      <c r="AA44" s="19">
        <v>2027</v>
      </c>
      <c r="AB44" s="27">
        <v>0.18290367326500245</v>
      </c>
      <c r="AC44" s="27">
        <v>0.15926881142968341</v>
      </c>
      <c r="AD44" s="27">
        <v>26.138277354847794</v>
      </c>
      <c r="AE44" s="27">
        <v>-0.61268042205856088</v>
      </c>
      <c r="AF44" s="27">
        <v>0</v>
      </c>
      <c r="AG44" s="27">
        <v>0</v>
      </c>
      <c r="AH44" s="27">
        <v>0</v>
      </c>
      <c r="AI44" s="27">
        <v>25.86776941748392</v>
      </c>
    </row>
    <row r="45" spans="1:35" ht="16.5" thickTop="1" thickBot="1" x14ac:dyDescent="0.3">
      <c r="A45" s="19">
        <v>2028</v>
      </c>
      <c r="B45" s="27">
        <v>49.006727019446096</v>
      </c>
      <c r="C45" s="27">
        <v>0.98013454038892189</v>
      </c>
      <c r="D45" s="27">
        <v>0</v>
      </c>
      <c r="E45" s="27">
        <v>49.98686155983502</v>
      </c>
      <c r="G45" s="19">
        <v>2028</v>
      </c>
      <c r="H45" s="27">
        <v>10.035512428024049</v>
      </c>
      <c r="I45" s="27">
        <v>2.2499836779797988</v>
      </c>
      <c r="J45" s="27">
        <v>15.892796009100765</v>
      </c>
      <c r="K45" s="27">
        <v>-0.92022307644518686</v>
      </c>
      <c r="L45" s="27">
        <v>0</v>
      </c>
      <c r="M45" s="27">
        <v>0</v>
      </c>
      <c r="N45" s="27">
        <v>44.025373088173502</v>
      </c>
      <c r="O45" s="27">
        <v>71.283442126832924</v>
      </c>
      <c r="Q45" s="19">
        <v>2028</v>
      </c>
      <c r="R45" s="27">
        <v>20.984051066249776</v>
      </c>
      <c r="S45" s="27">
        <v>1.6843199999998433</v>
      </c>
      <c r="T45" s="27">
        <v>3.2711359137472602</v>
      </c>
      <c r="U45" s="27">
        <v>-0.17275159440781196</v>
      </c>
      <c r="V45" s="27">
        <v>0</v>
      </c>
      <c r="W45" s="27">
        <v>0.29532276784290801</v>
      </c>
      <c r="X45" s="27">
        <v>44.025373088173502</v>
      </c>
      <c r="Y45" s="27">
        <v>70.087451241605478</v>
      </c>
      <c r="AA45" s="19">
        <v>2028</v>
      </c>
      <c r="AB45" s="27">
        <v>12.439042717415987</v>
      </c>
      <c r="AC45" s="27">
        <v>2.8324692475603115</v>
      </c>
      <c r="AD45" s="27">
        <v>16.850170568348855</v>
      </c>
      <c r="AE45" s="27">
        <v>-1.7496445822617297</v>
      </c>
      <c r="AF45" s="27">
        <v>0</v>
      </c>
      <c r="AG45" s="27">
        <v>0</v>
      </c>
      <c r="AH45" s="27">
        <v>0</v>
      </c>
      <c r="AI45" s="27">
        <v>30.372037951063426</v>
      </c>
    </row>
    <row r="46" spans="1:35" ht="16.5" thickTop="1" thickBot="1" x14ac:dyDescent="0.3">
      <c r="A46" s="19">
        <v>2029</v>
      </c>
      <c r="B46" s="27">
        <v>49.006727019446096</v>
      </c>
      <c r="C46" s="27">
        <v>0.98013454038892189</v>
      </c>
      <c r="D46" s="27">
        <v>0</v>
      </c>
      <c r="E46" s="27">
        <v>49.98686155983502</v>
      </c>
      <c r="G46" s="19">
        <v>2029</v>
      </c>
      <c r="H46" s="27">
        <v>13.008471491989894</v>
      </c>
      <c r="I46" s="27">
        <v>2.7858491341703484</v>
      </c>
      <c r="J46" s="27">
        <v>16.679896870102326</v>
      </c>
      <c r="K46" s="27">
        <v>-1.3870652176751659</v>
      </c>
      <c r="L46" s="27">
        <v>0</v>
      </c>
      <c r="M46" s="27">
        <v>0</v>
      </c>
      <c r="N46" s="27">
        <v>44.025373088173502</v>
      </c>
      <c r="O46" s="27">
        <v>75.112525366760906</v>
      </c>
      <c r="Q46" s="19">
        <v>2029</v>
      </c>
      <c r="R46" s="27">
        <v>2.6504928898398248</v>
      </c>
      <c r="S46" s="27">
        <v>1.0213300000000345</v>
      </c>
      <c r="T46" s="27">
        <v>17.408843337393861</v>
      </c>
      <c r="U46" s="27">
        <v>0.66230900413028959</v>
      </c>
      <c r="V46" s="27">
        <v>0</v>
      </c>
      <c r="W46" s="27">
        <v>1.0405244258844688</v>
      </c>
      <c r="X46" s="27">
        <v>44.025373088173502</v>
      </c>
      <c r="Y46" s="27">
        <v>66.808872745421979</v>
      </c>
      <c r="AA46" s="19">
        <v>2029</v>
      </c>
      <c r="AB46" s="27">
        <v>12.439042717419964</v>
      </c>
      <c r="AC46" s="27">
        <v>2.8247302605500408</v>
      </c>
      <c r="AD46" s="27">
        <v>19.600073353570675</v>
      </c>
      <c r="AE46" s="27">
        <v>-1.433263614960222</v>
      </c>
      <c r="AF46" s="27">
        <v>0</v>
      </c>
      <c r="AG46" s="27">
        <v>0</v>
      </c>
      <c r="AH46" s="27">
        <v>0</v>
      </c>
      <c r="AI46" s="27">
        <v>33.430582716580453</v>
      </c>
    </row>
    <row r="47" spans="1:35" ht="16.5" thickTop="1" thickBot="1" x14ac:dyDescent="0.3">
      <c r="A47" s="19">
        <v>2030</v>
      </c>
      <c r="B47" s="27">
        <v>49.006727019446096</v>
      </c>
      <c r="C47" s="27">
        <v>0.98013454038892189</v>
      </c>
      <c r="D47" s="27">
        <v>0</v>
      </c>
      <c r="E47" s="27">
        <v>49.98686155983502</v>
      </c>
      <c r="G47" s="19">
        <v>2030</v>
      </c>
      <c r="H47" s="27">
        <v>15.177658022430023</v>
      </c>
      <c r="I47" s="27">
        <v>3.3302668250598799</v>
      </c>
      <c r="J47" s="27">
        <v>15.64457787044805</v>
      </c>
      <c r="K47" s="27">
        <v>-1.3942444594818164</v>
      </c>
      <c r="L47" s="27">
        <v>1.2286427802157109E-2</v>
      </c>
      <c r="M47" s="27">
        <v>0.34373421143524013</v>
      </c>
      <c r="N47" s="27">
        <v>44.025373088173502</v>
      </c>
      <c r="O47" s="27">
        <v>77.139651985867033</v>
      </c>
      <c r="Q47" s="19">
        <v>2030</v>
      </c>
      <c r="R47" s="27">
        <v>-2.5611748884198278</v>
      </c>
      <c r="S47" s="27">
        <v>-0.73806000000013228</v>
      </c>
      <c r="T47" s="27">
        <v>13.930436102684114</v>
      </c>
      <c r="U47" s="27">
        <v>2.2702947157977147</v>
      </c>
      <c r="V47" s="27">
        <v>0</v>
      </c>
      <c r="W47" s="27">
        <v>-0.7896928705344981</v>
      </c>
      <c r="X47" s="27">
        <v>44.025373088173502</v>
      </c>
      <c r="Y47" s="27">
        <v>56.13717614770087</v>
      </c>
      <c r="AA47" s="19">
        <v>2030</v>
      </c>
      <c r="AB47" s="27">
        <v>12.450019877442971</v>
      </c>
      <c r="AC47" s="27">
        <v>2.8272175174597578</v>
      </c>
      <c r="AD47" s="27">
        <v>27.864877229486311</v>
      </c>
      <c r="AE47" s="27">
        <v>-0.9548373474662103</v>
      </c>
      <c r="AF47" s="27">
        <v>0</v>
      </c>
      <c r="AG47" s="27">
        <v>0</v>
      </c>
      <c r="AH47" s="27">
        <v>0</v>
      </c>
      <c r="AI47" s="27">
        <v>42.187277276922828</v>
      </c>
    </row>
    <row r="48" spans="1:35" ht="16.5" thickTop="1" thickBot="1" x14ac:dyDescent="0.3">
      <c r="A48" s="19">
        <v>2031</v>
      </c>
      <c r="B48" s="27">
        <v>49.006727019446096</v>
      </c>
      <c r="C48" s="27">
        <v>0.98013454038892189</v>
      </c>
      <c r="D48" s="27">
        <v>0</v>
      </c>
      <c r="E48" s="27">
        <v>49.98686155983502</v>
      </c>
      <c r="G48" s="19">
        <v>2031</v>
      </c>
      <c r="H48" s="27">
        <v>11.665195477350153</v>
      </c>
      <c r="I48" s="27">
        <v>2.9510362550099671</v>
      </c>
      <c r="J48" s="27">
        <v>23.155628703620835</v>
      </c>
      <c r="K48" s="27">
        <v>-0.41017282188045323</v>
      </c>
      <c r="L48" s="27">
        <v>5.1829529227052189E-3</v>
      </c>
      <c r="M48" s="27">
        <v>0.2814151485888125</v>
      </c>
      <c r="N48" s="27">
        <v>44.025373088173502</v>
      </c>
      <c r="O48" s="27">
        <v>81.673658803785514</v>
      </c>
      <c r="Q48" s="19">
        <v>2031</v>
      </c>
      <c r="R48" s="27">
        <v>1.173566795790066</v>
      </c>
      <c r="S48" s="27">
        <v>-2.7108399999997346</v>
      </c>
      <c r="T48" s="27">
        <v>5.0949980527156766</v>
      </c>
      <c r="U48" s="27">
        <v>-3.5107257335269324</v>
      </c>
      <c r="V48" s="27">
        <v>0.49562380012418683</v>
      </c>
      <c r="W48" s="27">
        <v>23.221934577081175</v>
      </c>
      <c r="X48" s="27">
        <v>44.025373088173502</v>
      </c>
      <c r="Y48" s="27">
        <v>67.789930580357947</v>
      </c>
      <c r="AA48" s="19">
        <v>2031</v>
      </c>
      <c r="AB48" s="27">
        <v>12.450019877442971</v>
      </c>
      <c r="AC48" s="27">
        <v>2.8272175174602125</v>
      </c>
      <c r="AD48" s="27">
        <v>26.708034767537526</v>
      </c>
      <c r="AE48" s="27">
        <v>-1.7317616260207529</v>
      </c>
      <c r="AF48" s="27">
        <v>0</v>
      </c>
      <c r="AG48" s="27">
        <v>0</v>
      </c>
      <c r="AH48" s="27">
        <v>0</v>
      </c>
      <c r="AI48" s="27">
        <v>40.253510536419952</v>
      </c>
    </row>
    <row r="49" spans="1:35" ht="16.5" thickTop="1" thickBot="1" x14ac:dyDescent="0.3">
      <c r="A49" s="19">
        <v>2032</v>
      </c>
      <c r="B49" s="27">
        <v>49.006727019446096</v>
      </c>
      <c r="C49" s="27">
        <v>0.98013454038892189</v>
      </c>
      <c r="D49" s="27">
        <v>0</v>
      </c>
      <c r="E49" s="27">
        <v>49.98686155983502</v>
      </c>
      <c r="G49" s="19">
        <v>2032</v>
      </c>
      <c r="H49" s="27">
        <v>8.7156591978798588</v>
      </c>
      <c r="I49" s="27">
        <v>2.1041826225900877</v>
      </c>
      <c r="J49" s="27">
        <v>49.508023290056684</v>
      </c>
      <c r="K49" s="27">
        <v>8.6662335834340007E-2</v>
      </c>
      <c r="L49" s="27">
        <v>0</v>
      </c>
      <c r="M49" s="27">
        <v>-5.2206903769680311E-2</v>
      </c>
      <c r="N49" s="27">
        <v>44.025373088173502</v>
      </c>
      <c r="O49" s="27">
        <v>104.3876936307648</v>
      </c>
      <c r="Q49" s="19">
        <v>2032</v>
      </c>
      <c r="R49" s="27">
        <v>0.27831605934989057</v>
      </c>
      <c r="S49" s="27">
        <v>-2.4697200000000521</v>
      </c>
      <c r="T49" s="27">
        <v>-21.204370575993515</v>
      </c>
      <c r="U49" s="27">
        <v>-3.9549168547539351</v>
      </c>
      <c r="V49" s="27">
        <v>0.82732647780656798</v>
      </c>
      <c r="W49" s="27">
        <v>12.254949626129594</v>
      </c>
      <c r="X49" s="27">
        <v>44.025373088173502</v>
      </c>
      <c r="Y49" s="27">
        <v>29.756957820712053</v>
      </c>
      <c r="AA49" s="19">
        <v>2032</v>
      </c>
      <c r="AB49" s="27">
        <v>12.45001987743899</v>
      </c>
      <c r="AC49" s="27">
        <v>2.8349633188799999</v>
      </c>
      <c r="AD49" s="27">
        <v>24.201775840623153</v>
      </c>
      <c r="AE49" s="27">
        <v>-1.5308007948377629</v>
      </c>
      <c r="AF49" s="27">
        <v>0</v>
      </c>
      <c r="AG49" s="27">
        <v>0</v>
      </c>
      <c r="AH49" s="27">
        <v>0</v>
      </c>
      <c r="AI49" s="27">
        <v>37.955958242104387</v>
      </c>
    </row>
    <row r="50" spans="1:35" ht="16.5" thickTop="1" thickBot="1" x14ac:dyDescent="0.3">
      <c r="A50" s="19">
        <v>2033</v>
      </c>
      <c r="B50" s="27">
        <v>49.006727019446096</v>
      </c>
      <c r="C50" s="27">
        <v>0.98013454038892189</v>
      </c>
      <c r="D50" s="27">
        <v>0</v>
      </c>
      <c r="E50" s="27">
        <v>49.98686155983502</v>
      </c>
      <c r="G50" s="19">
        <v>2033</v>
      </c>
      <c r="H50" s="27">
        <v>7.1445502861702153</v>
      </c>
      <c r="I50" s="27">
        <v>1.7364190779403543</v>
      </c>
      <c r="J50" s="27">
        <v>49.214632591846907</v>
      </c>
      <c r="K50" s="27">
        <v>0.29743171043556099</v>
      </c>
      <c r="L50" s="27">
        <v>0</v>
      </c>
      <c r="M50" s="27">
        <v>0</v>
      </c>
      <c r="N50" s="27">
        <v>44.025373088173502</v>
      </c>
      <c r="O50" s="27">
        <v>102.41840675456655</v>
      </c>
      <c r="Q50" s="19">
        <v>2033</v>
      </c>
      <c r="R50" s="27">
        <v>-6.5978225713506617</v>
      </c>
      <c r="S50" s="27">
        <v>-2.7442700000001423</v>
      </c>
      <c r="T50" s="27">
        <v>23.567489372125909</v>
      </c>
      <c r="U50" s="27">
        <v>-0.74278141572729617</v>
      </c>
      <c r="V50" s="27">
        <v>0</v>
      </c>
      <c r="W50" s="27">
        <v>-4.0943685554794893</v>
      </c>
      <c r="X50" s="27">
        <v>44.025373088173502</v>
      </c>
      <c r="Y50" s="27">
        <v>53.413619917741819</v>
      </c>
      <c r="AA50" s="19">
        <v>2033</v>
      </c>
      <c r="AB50" s="27">
        <v>24.762563133759045</v>
      </c>
      <c r="AC50" s="27">
        <v>3.6193375507100427</v>
      </c>
      <c r="AD50" s="27">
        <v>17.324633899092021</v>
      </c>
      <c r="AE50" s="27">
        <v>-1.3455946833719106</v>
      </c>
      <c r="AF50" s="27">
        <v>0</v>
      </c>
      <c r="AG50" s="27">
        <v>0</v>
      </c>
      <c r="AH50" s="27">
        <v>0</v>
      </c>
      <c r="AI50" s="27">
        <v>44.360939900189194</v>
      </c>
    </row>
    <row r="51" spans="1:35" ht="16.5" thickTop="1" thickBot="1" x14ac:dyDescent="0.3">
      <c r="A51" s="19">
        <v>2034</v>
      </c>
      <c r="B51" s="27">
        <v>49.006727019446096</v>
      </c>
      <c r="C51" s="27">
        <v>0.98013454038892189</v>
      </c>
      <c r="D51" s="27">
        <v>0</v>
      </c>
      <c r="E51" s="27">
        <v>49.98686155983502</v>
      </c>
      <c r="G51" s="19">
        <v>2034</v>
      </c>
      <c r="H51" s="27">
        <v>6.1223542681400431</v>
      </c>
      <c r="I51" s="27">
        <v>1.6712966825298281</v>
      </c>
      <c r="J51" s="27">
        <v>18.549723204755292</v>
      </c>
      <c r="K51" s="27">
        <v>1.7658129203487711E-2</v>
      </c>
      <c r="L51" s="27">
        <v>0</v>
      </c>
      <c r="M51" s="27">
        <v>0</v>
      </c>
      <c r="N51" s="27">
        <v>44.025373088173502</v>
      </c>
      <c r="O51" s="27">
        <v>70.386405372802159</v>
      </c>
      <c r="Q51" s="19">
        <v>2034</v>
      </c>
      <c r="R51" s="27">
        <v>0.38284024567019515</v>
      </c>
      <c r="S51" s="27">
        <v>-1.1996799999997165</v>
      </c>
      <c r="T51" s="27">
        <v>30.685699232113684</v>
      </c>
      <c r="U51" s="27">
        <v>-5.3912287044704499</v>
      </c>
      <c r="V51" s="27">
        <v>0</v>
      </c>
      <c r="W51" s="27">
        <v>8.4214283194953481</v>
      </c>
      <c r="X51" s="27">
        <v>44.025373088173502</v>
      </c>
      <c r="Y51" s="27">
        <v>76.924432180982564</v>
      </c>
      <c r="AA51" s="19">
        <v>2034</v>
      </c>
      <c r="AB51" s="27">
        <v>14.438961265517037</v>
      </c>
      <c r="AC51" s="27">
        <v>0.9572053557799336</v>
      </c>
      <c r="AD51" s="27">
        <v>33.137218479038985</v>
      </c>
      <c r="AE51" s="27">
        <v>-0.94030262991654523</v>
      </c>
      <c r="AF51" s="27">
        <v>0</v>
      </c>
      <c r="AG51" s="27">
        <v>0</v>
      </c>
      <c r="AH51" s="27">
        <v>0</v>
      </c>
      <c r="AI51" s="27">
        <v>47.593082470419411</v>
      </c>
    </row>
    <row r="52" spans="1:35" ht="16.5" thickTop="1" thickBot="1" x14ac:dyDescent="0.3">
      <c r="A52" s="19" t="s">
        <v>44</v>
      </c>
      <c r="B52" s="27">
        <v>596.11758067863616</v>
      </c>
      <c r="C52" s="27">
        <v>11.922351613572722</v>
      </c>
      <c r="D52" s="27">
        <v>0</v>
      </c>
      <c r="E52" s="27">
        <v>608.03993229220885</v>
      </c>
      <c r="G52" s="19" t="s">
        <v>45</v>
      </c>
      <c r="H52" s="27">
        <v>62.26074009581788</v>
      </c>
      <c r="I52" s="27">
        <v>16.996103756276796</v>
      </c>
      <c r="J52" s="27">
        <v>206.80105848630137</v>
      </c>
      <c r="K52" s="27">
        <v>0.20204414473273585</v>
      </c>
      <c r="L52" s="27">
        <v>0</v>
      </c>
      <c r="M52" s="27">
        <v>0</v>
      </c>
      <c r="N52" s="27">
        <v>542.37480236589124</v>
      </c>
      <c r="O52" s="27">
        <v>828.63474884902007</v>
      </c>
      <c r="Q52" s="19" t="s">
        <v>45</v>
      </c>
      <c r="R52" s="27">
        <v>3.8932600091324643</v>
      </c>
      <c r="S52" s="27">
        <v>-12.200039626394355</v>
      </c>
      <c r="T52" s="27">
        <v>342.09864004691008</v>
      </c>
      <c r="U52" s="27">
        <v>-61.686387051588873</v>
      </c>
      <c r="V52" s="27">
        <v>0</v>
      </c>
      <c r="W52" s="27">
        <v>93.022013822158925</v>
      </c>
      <c r="X52" s="27">
        <v>542.37480236589124</v>
      </c>
      <c r="Y52" s="27">
        <v>907.50228956610943</v>
      </c>
      <c r="AA52" s="19" t="s">
        <v>45</v>
      </c>
      <c r="AB52" s="27">
        <v>146.83573919988885</v>
      </c>
      <c r="AC52" s="27">
        <v>9.7342151833112638</v>
      </c>
      <c r="AD52" s="27">
        <v>369.42933223932658</v>
      </c>
      <c r="AE52" s="27">
        <v>-10.758933659512842</v>
      </c>
      <c r="AF52" s="27">
        <v>0</v>
      </c>
      <c r="AG52" s="27">
        <v>0</v>
      </c>
      <c r="AH52" s="27">
        <v>0</v>
      </c>
      <c r="AI52" s="27">
        <v>515.24035296301383</v>
      </c>
    </row>
    <row r="53" spans="1:35" ht="16.5" thickTop="1" thickBot="1" x14ac:dyDescent="0.3"/>
    <row r="54" spans="1:35" ht="16.5" thickTop="1" thickBot="1" x14ac:dyDescent="0.3">
      <c r="A54" s="1" t="str">
        <f>A5</f>
        <v>Low Discount rate</v>
      </c>
    </row>
    <row r="55" spans="1:35" ht="31.5" thickTop="1" thickBot="1" x14ac:dyDescent="0.3">
      <c r="C55" s="14"/>
      <c r="G55" s="1" t="s">
        <v>29</v>
      </c>
      <c r="H55" s="1" t="s">
        <v>10</v>
      </c>
      <c r="J55" s="12"/>
      <c r="K55" s="12"/>
      <c r="Q55" s="1" t="s">
        <v>29</v>
      </c>
      <c r="R55" s="1" t="s">
        <v>30</v>
      </c>
      <c r="T55" s="12"/>
      <c r="U55" s="12"/>
      <c r="AA55" s="1" t="s">
        <v>29</v>
      </c>
      <c r="AB55" s="1" t="s">
        <v>31</v>
      </c>
      <c r="AD55" s="12"/>
      <c r="AE55" s="12"/>
    </row>
    <row r="56" spans="1:35" ht="51" customHeight="1" thickTop="1" thickBot="1" x14ac:dyDescent="0.3">
      <c r="A56" s="1" t="s">
        <v>32</v>
      </c>
      <c r="B56" s="25" t="s">
        <v>33</v>
      </c>
      <c r="C56" s="25" t="s">
        <v>15</v>
      </c>
      <c r="D56" s="25" t="s">
        <v>34</v>
      </c>
      <c r="E56" s="25" t="s">
        <v>35</v>
      </c>
      <c r="G56" s="1" t="s">
        <v>29</v>
      </c>
      <c r="H56" s="1" t="s">
        <v>36</v>
      </c>
      <c r="I56" s="1" t="s">
        <v>37</v>
      </c>
      <c r="J56" s="1" t="s">
        <v>38</v>
      </c>
      <c r="K56" s="1" t="s">
        <v>39</v>
      </c>
      <c r="L56" s="1" t="s">
        <v>40</v>
      </c>
      <c r="M56" s="1" t="s">
        <v>41</v>
      </c>
      <c r="N56" s="1" t="s">
        <v>42</v>
      </c>
      <c r="O56" s="1" t="s">
        <v>35</v>
      </c>
      <c r="Q56" s="1" t="s">
        <v>29</v>
      </c>
      <c r="R56" s="1" t="s">
        <v>36</v>
      </c>
      <c r="S56" s="1" t="s">
        <v>37</v>
      </c>
      <c r="T56" s="1" t="s">
        <v>38</v>
      </c>
      <c r="U56" s="1" t="s">
        <v>39</v>
      </c>
      <c r="V56" s="1" t="s">
        <v>40</v>
      </c>
      <c r="W56" s="1" t="s">
        <v>41</v>
      </c>
      <c r="X56" s="1" t="s">
        <v>42</v>
      </c>
      <c r="Y56" s="1" t="s">
        <v>35</v>
      </c>
      <c r="AA56" s="1" t="s">
        <v>29</v>
      </c>
      <c r="AB56" s="1" t="s">
        <v>36</v>
      </c>
      <c r="AC56" s="1" t="s">
        <v>37</v>
      </c>
      <c r="AD56" s="1" t="s">
        <v>38</v>
      </c>
      <c r="AE56" s="1" t="s">
        <v>39</v>
      </c>
      <c r="AF56" s="1" t="s">
        <v>40</v>
      </c>
      <c r="AG56" s="1" t="s">
        <v>41</v>
      </c>
      <c r="AH56" s="1" t="s">
        <v>42</v>
      </c>
      <c r="AI56" s="1" t="s">
        <v>35</v>
      </c>
    </row>
    <row r="57" spans="1:35" ht="16.5" thickTop="1" thickBot="1" x14ac:dyDescent="0.3">
      <c r="A57" s="19" t="s">
        <v>43</v>
      </c>
      <c r="B57" s="26">
        <f>NPV($B$5,B58:B73)</f>
        <v>507.74258295228253</v>
      </c>
      <c r="C57" s="26">
        <f t="shared" ref="C57:E57" si="9">NPV($B$5,C58:C73)</f>
        <v>10.154851659045653</v>
      </c>
      <c r="D57" s="26">
        <f t="shared" si="9"/>
        <v>1.1785122019925425</v>
      </c>
      <c r="E57" s="26">
        <f t="shared" si="9"/>
        <v>519.07594681332068</v>
      </c>
      <c r="G57" s="19" t="s">
        <v>43</v>
      </c>
      <c r="H57" s="26">
        <f>NPV($B$5,H58:H73)</f>
        <v>110.11399487250445</v>
      </c>
      <c r="I57" s="26">
        <f t="shared" ref="I57:O57" si="10">NPV($B$5,I58:I73)</f>
        <v>27.851537540765431</v>
      </c>
      <c r="J57" s="26">
        <f t="shared" si="10"/>
        <v>403.21101703206926</v>
      </c>
      <c r="K57" s="26">
        <f t="shared" si="10"/>
        <v>2.6179387710153321</v>
      </c>
      <c r="L57" s="26">
        <f t="shared" si="10"/>
        <v>9.4401640035552301</v>
      </c>
      <c r="M57" s="26">
        <f t="shared" si="10"/>
        <v>2.1388716576707036</v>
      </c>
      <c r="N57" s="26">
        <f t="shared" si="10"/>
        <v>421.51690112379316</v>
      </c>
      <c r="O57" s="26">
        <f t="shared" si="10"/>
        <v>976.89042500137339</v>
      </c>
      <c r="Q57" s="19" t="s">
        <v>43</v>
      </c>
      <c r="R57" s="26">
        <f>NPV($B$5,R58:R73)</f>
        <v>8.7495164875616016</v>
      </c>
      <c r="S57" s="26">
        <f t="shared" ref="S57:Y57" si="11">NPV($B$5,S58:S73)</f>
        <v>-17.251541712619833</v>
      </c>
      <c r="T57" s="26">
        <f t="shared" si="11"/>
        <v>469.51634783621182</v>
      </c>
      <c r="U57" s="26">
        <f t="shared" si="11"/>
        <v>-61.755069522589608</v>
      </c>
      <c r="V57" s="26">
        <f t="shared" si="11"/>
        <v>9.0223355510720875</v>
      </c>
      <c r="W57" s="26">
        <f t="shared" si="11"/>
        <v>118.64166020287067</v>
      </c>
      <c r="X57" s="26">
        <f t="shared" si="11"/>
        <v>421.51690112379316</v>
      </c>
      <c r="Y57" s="26">
        <f t="shared" si="11"/>
        <v>948.44014996629971</v>
      </c>
      <c r="AA57" s="19" t="s">
        <v>43</v>
      </c>
      <c r="AB57" s="26">
        <f>NPV($B$5,AB58:AB73)</f>
        <v>207.68537692351842</v>
      </c>
      <c r="AC57" s="26">
        <f t="shared" ref="AC57:AI57" si="12">NPV($B$5,AC58:AC73)</f>
        <v>22.373301230073398</v>
      </c>
      <c r="AD57" s="26">
        <f t="shared" si="12"/>
        <v>553.87064498638563</v>
      </c>
      <c r="AE57" s="26">
        <f t="shared" si="12"/>
        <v>-13.588523606486842</v>
      </c>
      <c r="AF57" s="26">
        <f t="shared" si="12"/>
        <v>0</v>
      </c>
      <c r="AG57" s="26">
        <f t="shared" si="12"/>
        <v>5.7046857521036151E-2</v>
      </c>
      <c r="AH57" s="26">
        <f t="shared" si="12"/>
        <v>0</v>
      </c>
      <c r="AI57" s="26">
        <f t="shared" si="12"/>
        <v>770.39784639101163</v>
      </c>
    </row>
    <row r="58" spans="1:35" ht="16.5" thickTop="1" thickBot="1" x14ac:dyDescent="0.3">
      <c r="A58" s="19">
        <v>2020</v>
      </c>
      <c r="B58" s="27">
        <v>0</v>
      </c>
      <c r="C58" s="27">
        <v>0</v>
      </c>
      <c r="D58" s="27">
        <v>0</v>
      </c>
      <c r="E58" s="27">
        <v>0</v>
      </c>
      <c r="G58" s="19">
        <v>2020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Q58" s="19">
        <v>2020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AA58" s="19">
        <v>2020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</row>
    <row r="59" spans="1:35" ht="16.5" thickTop="1" thickBot="1" x14ac:dyDescent="0.3">
      <c r="A59" s="19">
        <v>2021</v>
      </c>
      <c r="B59" s="27">
        <v>0</v>
      </c>
      <c r="C59" s="27">
        <v>0</v>
      </c>
      <c r="D59" s="27">
        <v>0</v>
      </c>
      <c r="E59" s="27">
        <v>0</v>
      </c>
      <c r="G59" s="19">
        <v>2021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Q59" s="19">
        <v>2021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AA59" s="19">
        <v>2021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</row>
    <row r="60" spans="1:35" ht="16.5" thickTop="1" thickBot="1" x14ac:dyDescent="0.3">
      <c r="A60" s="19">
        <v>2022</v>
      </c>
      <c r="B60" s="27">
        <v>0</v>
      </c>
      <c r="C60" s="27">
        <v>0</v>
      </c>
      <c r="D60" s="27">
        <v>1.2953083803561825</v>
      </c>
      <c r="E60" s="27">
        <v>1.2953083803561825</v>
      </c>
      <c r="G60" s="19">
        <v>2022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Q60" s="19">
        <v>2022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AA60" s="19">
        <v>2022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</row>
    <row r="61" spans="1:35" ht="16.5" thickTop="1" thickBot="1" x14ac:dyDescent="0.3">
      <c r="A61" s="19">
        <v>2023</v>
      </c>
      <c r="B61" s="27">
        <v>2.7317475437099468</v>
      </c>
      <c r="C61" s="27">
        <v>5.4634950874198951E-2</v>
      </c>
      <c r="D61" s="27">
        <v>0</v>
      </c>
      <c r="E61" s="27">
        <v>2.7863824945841458</v>
      </c>
      <c r="G61" s="19">
        <v>2023</v>
      </c>
      <c r="H61" s="27">
        <v>0</v>
      </c>
      <c r="I61" s="27">
        <v>0</v>
      </c>
      <c r="J61" s="27">
        <v>8.7411442687673429</v>
      </c>
      <c r="K61" s="27">
        <v>-0.7215190504554978</v>
      </c>
      <c r="L61" s="27">
        <v>0.7846298279033499</v>
      </c>
      <c r="M61" s="27">
        <v>1.1688924512004775</v>
      </c>
      <c r="N61" s="27">
        <v>0</v>
      </c>
      <c r="O61" s="27">
        <v>9.9731474974156722</v>
      </c>
      <c r="Q61" s="19">
        <v>2023</v>
      </c>
      <c r="R61" s="27">
        <v>-7.2139250000000033</v>
      </c>
      <c r="S61" s="27">
        <v>-2.2544800000000578</v>
      </c>
      <c r="T61" s="27">
        <v>35.817240997447335</v>
      </c>
      <c r="U61" s="27">
        <v>5.7012330446839927</v>
      </c>
      <c r="V61" s="27">
        <v>0.98918252654838912</v>
      </c>
      <c r="W61" s="27">
        <v>1.932184458492038</v>
      </c>
      <c r="X61" s="27">
        <v>0</v>
      </c>
      <c r="Y61" s="27">
        <v>34.971436027171698</v>
      </c>
      <c r="AA61" s="19">
        <v>2023</v>
      </c>
      <c r="AB61" s="27">
        <v>6.2250946910619955</v>
      </c>
      <c r="AC61" s="27">
        <v>0.41667243112988217</v>
      </c>
      <c r="AD61" s="27">
        <v>14.232689113237361</v>
      </c>
      <c r="AE61" s="27">
        <v>-8.1542724730223781E-2</v>
      </c>
      <c r="AF61" s="27">
        <v>0</v>
      </c>
      <c r="AG61" s="27">
        <v>0.56479425572886732</v>
      </c>
      <c r="AH61" s="27">
        <v>0</v>
      </c>
      <c r="AI61" s="27">
        <v>21.357707766427882</v>
      </c>
    </row>
    <row r="62" spans="1:35" ht="16.5" thickTop="1" thickBot="1" x14ac:dyDescent="0.3">
      <c r="A62" s="19">
        <v>2024</v>
      </c>
      <c r="B62" s="27">
        <v>2.7317475437099468</v>
      </c>
      <c r="C62" s="27">
        <v>5.4634950874198951E-2</v>
      </c>
      <c r="D62" s="27">
        <v>0</v>
      </c>
      <c r="E62" s="27">
        <v>2.7863824945841458</v>
      </c>
      <c r="G62" s="19">
        <v>2024</v>
      </c>
      <c r="H62" s="27">
        <v>0</v>
      </c>
      <c r="I62" s="27">
        <v>0</v>
      </c>
      <c r="J62" s="27">
        <v>7.5372652303552377</v>
      </c>
      <c r="K62" s="27">
        <v>0.71804825924283144</v>
      </c>
      <c r="L62" s="27">
        <v>2.5988949917573181</v>
      </c>
      <c r="M62" s="27">
        <v>0.77948928547790219</v>
      </c>
      <c r="N62" s="27">
        <v>0</v>
      </c>
      <c r="O62" s="27">
        <v>11.63369776683329</v>
      </c>
      <c r="Q62" s="19">
        <v>2024</v>
      </c>
      <c r="R62" s="27">
        <v>-0.54463999999998691</v>
      </c>
      <c r="S62" s="27">
        <v>-0.14096500000005108</v>
      </c>
      <c r="T62" s="27">
        <v>1.2488695395269971</v>
      </c>
      <c r="U62" s="27">
        <v>-2.2276706508315067E-2</v>
      </c>
      <c r="V62" s="27">
        <v>1.2882355726227677</v>
      </c>
      <c r="W62" s="27">
        <v>-0.49439341836747119</v>
      </c>
      <c r="X62" s="27">
        <v>0</v>
      </c>
      <c r="Y62" s="27">
        <v>1.3348299872739406</v>
      </c>
      <c r="AA62" s="19">
        <v>2024</v>
      </c>
      <c r="AB62" s="27">
        <v>0.13394177703830223</v>
      </c>
      <c r="AC62" s="27">
        <v>4.8067108834857208E-2</v>
      </c>
      <c r="AD62" s="27">
        <v>7.7039847775783725</v>
      </c>
      <c r="AE62" s="27">
        <v>0.52563467597039171</v>
      </c>
      <c r="AF62" s="27">
        <v>0</v>
      </c>
      <c r="AG62" s="27">
        <v>-0.14492043468708932</v>
      </c>
      <c r="AH62" s="27">
        <v>0</v>
      </c>
      <c r="AI62" s="27">
        <v>8.2667079047348349</v>
      </c>
    </row>
    <row r="63" spans="1:35" ht="16.5" thickTop="1" thickBot="1" x14ac:dyDescent="0.3">
      <c r="A63" s="19">
        <v>2025</v>
      </c>
      <c r="B63" s="27">
        <v>23.45016011250247</v>
      </c>
      <c r="C63" s="27">
        <v>0.46900320225004949</v>
      </c>
      <c r="D63" s="27">
        <v>0</v>
      </c>
      <c r="E63" s="27">
        <v>23.91916331475252</v>
      </c>
      <c r="G63" s="19">
        <v>2025</v>
      </c>
      <c r="H63" s="27">
        <v>0</v>
      </c>
      <c r="I63" s="27">
        <v>0</v>
      </c>
      <c r="J63" s="27">
        <v>18.589869544685836</v>
      </c>
      <c r="K63" s="27">
        <v>1.5137557449124577</v>
      </c>
      <c r="L63" s="27">
        <v>1.7534343591202164</v>
      </c>
      <c r="M63" s="27">
        <v>1.0306320996200817</v>
      </c>
      <c r="N63" s="27">
        <v>0</v>
      </c>
      <c r="O63" s="27">
        <v>22.887691748338593</v>
      </c>
      <c r="Q63" s="19">
        <v>2025</v>
      </c>
      <c r="R63" s="27">
        <v>-2.3426399999999603</v>
      </c>
      <c r="S63" s="27">
        <v>-0.18885000000000218</v>
      </c>
      <c r="T63" s="27">
        <v>23.827094258740601</v>
      </c>
      <c r="U63" s="27">
        <v>-2.6676493095533353</v>
      </c>
      <c r="V63" s="27">
        <v>1.2612188203124077</v>
      </c>
      <c r="W63" s="27">
        <v>-2.1146532019862219E-2</v>
      </c>
      <c r="X63" s="27">
        <v>0</v>
      </c>
      <c r="Y63" s="27">
        <v>19.868027237479847</v>
      </c>
      <c r="AA63" s="19">
        <v>2025</v>
      </c>
      <c r="AB63" s="27">
        <v>0.26788355408299935</v>
      </c>
      <c r="AC63" s="27">
        <v>4.7935777939983382E-2</v>
      </c>
      <c r="AD63" s="27">
        <v>13.261578490300231</v>
      </c>
      <c r="AE63" s="27">
        <v>0.15470283926225989</v>
      </c>
      <c r="AF63" s="27">
        <v>0</v>
      </c>
      <c r="AG63" s="27">
        <v>-0.13297304463263426</v>
      </c>
      <c r="AH63" s="27">
        <v>0</v>
      </c>
      <c r="AI63" s="27">
        <v>13.599127616952838</v>
      </c>
    </row>
    <row r="64" spans="1:35" ht="16.5" thickTop="1" thickBot="1" x14ac:dyDescent="0.3">
      <c r="A64" s="19">
        <v>2026</v>
      </c>
      <c r="B64" s="27">
        <v>23.45016011250247</v>
      </c>
      <c r="C64" s="27">
        <v>0.46900320225004949</v>
      </c>
      <c r="D64" s="27">
        <v>0</v>
      </c>
      <c r="E64" s="27">
        <v>23.91916331475252</v>
      </c>
      <c r="G64" s="19">
        <v>2026</v>
      </c>
      <c r="H64" s="27">
        <v>-1.3950969279790115E-3</v>
      </c>
      <c r="I64" s="27">
        <v>1.4004089498484973E-3</v>
      </c>
      <c r="J64" s="27">
        <v>34.894810840359604</v>
      </c>
      <c r="K64" s="27">
        <v>5.2582106111943361</v>
      </c>
      <c r="L64" s="27">
        <v>6.3138620969187151</v>
      </c>
      <c r="M64" s="27">
        <v>-1.0122504579646785</v>
      </c>
      <c r="N64" s="27">
        <v>0</v>
      </c>
      <c r="O64" s="27">
        <v>45.454638402529845</v>
      </c>
      <c r="Q64" s="19">
        <v>2026</v>
      </c>
      <c r="R64" s="27">
        <v>-0.44297000000005937</v>
      </c>
      <c r="S64" s="27">
        <v>5.0119999999878928E-2</v>
      </c>
      <c r="T64" s="27">
        <v>15.178139412409603</v>
      </c>
      <c r="U64" s="27">
        <v>5.0089181496134607</v>
      </c>
      <c r="V64" s="27">
        <v>6.3789873300682798</v>
      </c>
      <c r="W64" s="27">
        <v>-0.89821412546278045</v>
      </c>
      <c r="X64" s="27">
        <v>0</v>
      </c>
      <c r="Y64" s="27">
        <v>25.274980766628385</v>
      </c>
      <c r="AA64" s="19">
        <v>2026</v>
      </c>
      <c r="AB64" s="27">
        <v>0.26788355408200459</v>
      </c>
      <c r="AC64" s="27">
        <v>9.5871555879966763E-2</v>
      </c>
      <c r="AD64" s="27">
        <v>32.590485988653967</v>
      </c>
      <c r="AE64" s="27">
        <v>4.9001300228348894</v>
      </c>
      <c r="AF64" s="27">
        <v>0</v>
      </c>
      <c r="AG64" s="27">
        <v>-0.25807648693050717</v>
      </c>
      <c r="AH64" s="27">
        <v>0</v>
      </c>
      <c r="AI64" s="27">
        <v>37.596294634520319</v>
      </c>
    </row>
    <row r="65" spans="1:35" ht="16.5" thickTop="1" thickBot="1" x14ac:dyDescent="0.3">
      <c r="A65" s="19">
        <v>2027</v>
      </c>
      <c r="B65" s="27">
        <v>23.45016011250247</v>
      </c>
      <c r="C65" s="27">
        <v>0.46900320225004949</v>
      </c>
      <c r="D65" s="27">
        <v>0</v>
      </c>
      <c r="E65" s="27">
        <v>23.91916331475252</v>
      </c>
      <c r="G65" s="19">
        <v>2027</v>
      </c>
      <c r="H65" s="27">
        <v>5.075118029402006</v>
      </c>
      <c r="I65" s="27">
        <v>1.0935449024800619</v>
      </c>
      <c r="J65" s="27">
        <v>18.667678414635581</v>
      </c>
      <c r="K65" s="27">
        <v>-0.41371456259997058</v>
      </c>
      <c r="L65" s="27">
        <v>0</v>
      </c>
      <c r="M65" s="27">
        <v>0</v>
      </c>
      <c r="N65" s="27">
        <v>20.718412568792523</v>
      </c>
      <c r="O65" s="27">
        <v>45.141039352710202</v>
      </c>
      <c r="Q65" s="19">
        <v>2027</v>
      </c>
      <c r="R65" s="27">
        <v>1.8599400000000514</v>
      </c>
      <c r="S65" s="27">
        <v>0.64633999999978187</v>
      </c>
      <c r="T65" s="27">
        <v>24.161927631620351</v>
      </c>
      <c r="U65" s="27">
        <v>0.73519725171971118</v>
      </c>
      <c r="V65" s="27">
        <v>0</v>
      </c>
      <c r="W65" s="27">
        <v>0</v>
      </c>
      <c r="X65" s="27">
        <v>20.718412568792523</v>
      </c>
      <c r="Y65" s="27">
        <v>48.121817452132419</v>
      </c>
      <c r="AA65" s="19">
        <v>2027</v>
      </c>
      <c r="AB65" s="27">
        <v>0.18290367326500245</v>
      </c>
      <c r="AC65" s="27">
        <v>0.15926881142968341</v>
      </c>
      <c r="AD65" s="27">
        <v>26.138277354847794</v>
      </c>
      <c r="AE65" s="27">
        <v>-0.61268042205856088</v>
      </c>
      <c r="AF65" s="27">
        <v>0</v>
      </c>
      <c r="AG65" s="27">
        <v>0</v>
      </c>
      <c r="AH65" s="27">
        <v>0</v>
      </c>
      <c r="AI65" s="27">
        <v>25.86776941748392</v>
      </c>
    </row>
    <row r="66" spans="1:35" ht="16.5" thickTop="1" thickBot="1" x14ac:dyDescent="0.3">
      <c r="A66" s="19">
        <v>2028</v>
      </c>
      <c r="B66" s="27">
        <v>23.45016011250247</v>
      </c>
      <c r="C66" s="27">
        <v>0.46900320225004949</v>
      </c>
      <c r="D66" s="27">
        <v>0</v>
      </c>
      <c r="E66" s="27">
        <v>23.91916331475252</v>
      </c>
      <c r="G66" s="19">
        <v>2028</v>
      </c>
      <c r="H66" s="27">
        <v>10.035512428024049</v>
      </c>
      <c r="I66" s="27">
        <v>2.2499836779797988</v>
      </c>
      <c r="J66" s="27">
        <v>15.892796009100765</v>
      </c>
      <c r="K66" s="27">
        <v>-0.92022307644518686</v>
      </c>
      <c r="L66" s="27">
        <v>0</v>
      </c>
      <c r="M66" s="27">
        <v>0</v>
      </c>
      <c r="N66" s="27">
        <v>20.718412568792523</v>
      </c>
      <c r="O66" s="27">
        <v>47.976481607451944</v>
      </c>
      <c r="Q66" s="19">
        <v>2028</v>
      </c>
      <c r="R66" s="27">
        <v>20.984051066249776</v>
      </c>
      <c r="S66" s="27">
        <v>1.6843199999998433</v>
      </c>
      <c r="T66" s="27">
        <v>3.2711359137472602</v>
      </c>
      <c r="U66" s="27">
        <v>-0.17275159440781196</v>
      </c>
      <c r="V66" s="27">
        <v>0</v>
      </c>
      <c r="W66" s="27">
        <v>0.29532276784290801</v>
      </c>
      <c r="X66" s="27">
        <v>20.718412568792523</v>
      </c>
      <c r="Y66" s="27">
        <v>46.780490722224499</v>
      </c>
      <c r="AA66" s="19">
        <v>2028</v>
      </c>
      <c r="AB66" s="27">
        <v>12.439042717415987</v>
      </c>
      <c r="AC66" s="27">
        <v>2.8324692475603115</v>
      </c>
      <c r="AD66" s="27">
        <v>16.850170568348855</v>
      </c>
      <c r="AE66" s="27">
        <v>-1.7496445822617297</v>
      </c>
      <c r="AF66" s="27">
        <v>0</v>
      </c>
      <c r="AG66" s="27">
        <v>0</v>
      </c>
      <c r="AH66" s="27">
        <v>0</v>
      </c>
      <c r="AI66" s="27">
        <v>30.372037951063426</v>
      </c>
    </row>
    <row r="67" spans="1:35" ht="16.5" thickTop="1" thickBot="1" x14ac:dyDescent="0.3">
      <c r="A67" s="19">
        <v>2029</v>
      </c>
      <c r="B67" s="27">
        <v>23.45016011250247</v>
      </c>
      <c r="C67" s="27">
        <v>0.46900320225004949</v>
      </c>
      <c r="D67" s="27">
        <v>0</v>
      </c>
      <c r="E67" s="27">
        <v>23.91916331475252</v>
      </c>
      <c r="G67" s="19">
        <v>2029</v>
      </c>
      <c r="H67" s="27">
        <v>13.008471491989894</v>
      </c>
      <c r="I67" s="27">
        <v>2.7858491341703484</v>
      </c>
      <c r="J67" s="27">
        <v>16.679896870102326</v>
      </c>
      <c r="K67" s="27">
        <v>-1.3870652176751659</v>
      </c>
      <c r="L67" s="27">
        <v>0</v>
      </c>
      <c r="M67" s="27">
        <v>0</v>
      </c>
      <c r="N67" s="27">
        <v>20.718412568792523</v>
      </c>
      <c r="O67" s="27">
        <v>51.805564847379927</v>
      </c>
      <c r="Q67" s="19">
        <v>2029</v>
      </c>
      <c r="R67" s="27">
        <v>2.6504928898398248</v>
      </c>
      <c r="S67" s="27">
        <v>1.0213300000000345</v>
      </c>
      <c r="T67" s="27">
        <v>17.408843337393861</v>
      </c>
      <c r="U67" s="27">
        <v>0.66230900413028959</v>
      </c>
      <c r="V67" s="27">
        <v>0</v>
      </c>
      <c r="W67" s="27">
        <v>1.0405244258844688</v>
      </c>
      <c r="X67" s="27">
        <v>20.718412568792523</v>
      </c>
      <c r="Y67" s="27">
        <v>43.501912226041</v>
      </c>
      <c r="AA67" s="19">
        <v>2029</v>
      </c>
      <c r="AB67" s="27">
        <v>12.439042717419964</v>
      </c>
      <c r="AC67" s="27">
        <v>2.8247302605500408</v>
      </c>
      <c r="AD67" s="27">
        <v>19.600073353570675</v>
      </c>
      <c r="AE67" s="27">
        <v>-1.433263614960222</v>
      </c>
      <c r="AF67" s="27">
        <v>0</v>
      </c>
      <c r="AG67" s="27">
        <v>0</v>
      </c>
      <c r="AH67" s="27">
        <v>0</v>
      </c>
      <c r="AI67" s="27">
        <v>33.430582716580453</v>
      </c>
    </row>
    <row r="68" spans="1:35" ht="16.5" thickTop="1" thickBot="1" x14ac:dyDescent="0.3">
      <c r="A68" s="19">
        <v>2030</v>
      </c>
      <c r="B68" s="27">
        <v>23.45016011250247</v>
      </c>
      <c r="C68" s="27">
        <v>0.46900320225004949</v>
      </c>
      <c r="D68" s="27">
        <v>0</v>
      </c>
      <c r="E68" s="27">
        <v>23.91916331475252</v>
      </c>
      <c r="G68" s="19">
        <v>2030</v>
      </c>
      <c r="H68" s="27">
        <v>15.177658022430023</v>
      </c>
      <c r="I68" s="27">
        <v>3.3302668250598799</v>
      </c>
      <c r="J68" s="27">
        <v>15.64457787044805</v>
      </c>
      <c r="K68" s="27">
        <v>-1.3942444594818164</v>
      </c>
      <c r="L68" s="27">
        <v>1.2286427802157109E-2</v>
      </c>
      <c r="M68" s="27">
        <v>0.34373421143524013</v>
      </c>
      <c r="N68" s="27">
        <v>20.718412568792523</v>
      </c>
      <c r="O68" s="27">
        <v>53.832691466486054</v>
      </c>
      <c r="Q68" s="19">
        <v>2030</v>
      </c>
      <c r="R68" s="27">
        <v>-2.5611748884198278</v>
      </c>
      <c r="S68" s="27">
        <v>-0.73806000000013228</v>
      </c>
      <c r="T68" s="27">
        <v>13.930436102684114</v>
      </c>
      <c r="U68" s="27">
        <v>2.2702947157977147</v>
      </c>
      <c r="V68" s="27">
        <v>0</v>
      </c>
      <c r="W68" s="27">
        <v>-0.7896928705344981</v>
      </c>
      <c r="X68" s="27">
        <v>20.718412568792523</v>
      </c>
      <c r="Y68" s="27">
        <v>32.830215628319891</v>
      </c>
      <c r="AA68" s="19">
        <v>2030</v>
      </c>
      <c r="AB68" s="27">
        <v>12.450019877442971</v>
      </c>
      <c r="AC68" s="27">
        <v>2.8272175174597578</v>
      </c>
      <c r="AD68" s="27">
        <v>27.864877229486311</v>
      </c>
      <c r="AE68" s="27">
        <v>-0.9548373474662103</v>
      </c>
      <c r="AF68" s="27">
        <v>0</v>
      </c>
      <c r="AG68" s="27">
        <v>0</v>
      </c>
      <c r="AH68" s="27">
        <v>0</v>
      </c>
      <c r="AI68" s="27">
        <v>42.187277276922828</v>
      </c>
    </row>
    <row r="69" spans="1:35" ht="16.5" thickTop="1" thickBot="1" x14ac:dyDescent="0.3">
      <c r="A69" s="19">
        <v>2031</v>
      </c>
      <c r="B69" s="27">
        <v>23.45016011250247</v>
      </c>
      <c r="C69" s="27">
        <v>0.46900320225004949</v>
      </c>
      <c r="D69" s="27">
        <v>0</v>
      </c>
      <c r="E69" s="27">
        <v>23.91916331475252</v>
      </c>
      <c r="G69" s="19">
        <v>2031</v>
      </c>
      <c r="H69" s="27">
        <v>11.665195477350153</v>
      </c>
      <c r="I69" s="27">
        <v>2.9510362550099671</v>
      </c>
      <c r="J69" s="27">
        <v>23.155628703620835</v>
      </c>
      <c r="K69" s="27">
        <v>-0.41017282188045323</v>
      </c>
      <c r="L69" s="27">
        <v>5.1829529227052189E-3</v>
      </c>
      <c r="M69" s="27">
        <v>0.2814151485888125</v>
      </c>
      <c r="N69" s="27">
        <v>20.718412568792523</v>
      </c>
      <c r="O69" s="27">
        <v>58.366698284404542</v>
      </c>
      <c r="Q69" s="19">
        <v>2031</v>
      </c>
      <c r="R69" s="27">
        <v>1.173566795790066</v>
      </c>
      <c r="S69" s="27">
        <v>-2.7108399999997346</v>
      </c>
      <c r="T69" s="27">
        <v>5.0949980527156766</v>
      </c>
      <c r="U69" s="27">
        <v>-3.5107257335269324</v>
      </c>
      <c r="V69" s="27">
        <v>0.49562380012418683</v>
      </c>
      <c r="W69" s="27">
        <v>23.221934577081175</v>
      </c>
      <c r="X69" s="27">
        <v>20.718412568792523</v>
      </c>
      <c r="Y69" s="27">
        <v>44.48297006097696</v>
      </c>
      <c r="AA69" s="19">
        <v>2031</v>
      </c>
      <c r="AB69" s="27">
        <v>12.450019877442971</v>
      </c>
      <c r="AC69" s="27">
        <v>2.8272175174602125</v>
      </c>
      <c r="AD69" s="27">
        <v>26.708034767537526</v>
      </c>
      <c r="AE69" s="27">
        <v>-1.7317616260207529</v>
      </c>
      <c r="AF69" s="27">
        <v>0</v>
      </c>
      <c r="AG69" s="27">
        <v>0</v>
      </c>
      <c r="AH69" s="27">
        <v>0</v>
      </c>
      <c r="AI69" s="27">
        <v>40.253510536419952</v>
      </c>
    </row>
    <row r="70" spans="1:35" ht="16.5" thickTop="1" thickBot="1" x14ac:dyDescent="0.3">
      <c r="A70" s="19">
        <v>2032</v>
      </c>
      <c r="B70" s="27">
        <v>23.45016011250247</v>
      </c>
      <c r="C70" s="27">
        <v>0.46900320225004949</v>
      </c>
      <c r="D70" s="27">
        <v>0</v>
      </c>
      <c r="E70" s="27">
        <v>23.91916331475252</v>
      </c>
      <c r="G70" s="19">
        <v>2032</v>
      </c>
      <c r="H70" s="27">
        <v>8.7156591978798588</v>
      </c>
      <c r="I70" s="27">
        <v>2.1041826225900877</v>
      </c>
      <c r="J70" s="27">
        <v>49.508023290056684</v>
      </c>
      <c r="K70" s="27">
        <v>8.6662335834340007E-2</v>
      </c>
      <c r="L70" s="27">
        <v>0</v>
      </c>
      <c r="M70" s="27">
        <v>-5.2206903769680311E-2</v>
      </c>
      <c r="N70" s="27">
        <v>20.718412568792523</v>
      </c>
      <c r="O70" s="27">
        <v>81.080733111383807</v>
      </c>
      <c r="Q70" s="19">
        <v>2032</v>
      </c>
      <c r="R70" s="27">
        <v>0.27831605934989057</v>
      </c>
      <c r="S70" s="27">
        <v>-2.4697200000000521</v>
      </c>
      <c r="T70" s="27">
        <v>-21.204370575993515</v>
      </c>
      <c r="U70" s="27">
        <v>-3.9549168547539351</v>
      </c>
      <c r="V70" s="27">
        <v>0.82732647780656798</v>
      </c>
      <c r="W70" s="27">
        <v>12.254949626129594</v>
      </c>
      <c r="X70" s="27">
        <v>20.718412568792523</v>
      </c>
      <c r="Y70" s="27">
        <v>6.4499973013310736</v>
      </c>
      <c r="AA70" s="19">
        <v>2032</v>
      </c>
      <c r="AB70" s="27">
        <v>12.45001987743899</v>
      </c>
      <c r="AC70" s="27">
        <v>2.8349633188799999</v>
      </c>
      <c r="AD70" s="27">
        <v>24.201775840623153</v>
      </c>
      <c r="AE70" s="27">
        <v>-1.5308007948377629</v>
      </c>
      <c r="AF70" s="27">
        <v>0</v>
      </c>
      <c r="AG70" s="27">
        <v>0</v>
      </c>
      <c r="AH70" s="27">
        <v>0</v>
      </c>
      <c r="AI70" s="27">
        <v>37.955958242104387</v>
      </c>
    </row>
    <row r="71" spans="1:35" ht="16.5" thickTop="1" thickBot="1" x14ac:dyDescent="0.3">
      <c r="A71" s="19">
        <v>2033</v>
      </c>
      <c r="B71" s="27">
        <v>23.45016011250247</v>
      </c>
      <c r="C71" s="27">
        <v>0.46900320225004949</v>
      </c>
      <c r="D71" s="27">
        <v>0</v>
      </c>
      <c r="E71" s="27">
        <v>23.91916331475252</v>
      </c>
      <c r="G71" s="19">
        <v>2033</v>
      </c>
      <c r="H71" s="27">
        <v>7.1445502861702153</v>
      </c>
      <c r="I71" s="27">
        <v>1.7364190779403543</v>
      </c>
      <c r="J71" s="27">
        <v>49.214632591846907</v>
      </c>
      <c r="K71" s="27">
        <v>0.29743171043556099</v>
      </c>
      <c r="L71" s="27">
        <v>0</v>
      </c>
      <c r="M71" s="27">
        <v>0</v>
      </c>
      <c r="N71" s="27">
        <v>20.718412568792523</v>
      </c>
      <c r="O71" s="27">
        <v>79.111446235185554</v>
      </c>
      <c r="Q71" s="19">
        <v>2033</v>
      </c>
      <c r="R71" s="27">
        <v>-6.5978225713506617</v>
      </c>
      <c r="S71" s="27">
        <v>-2.7442700000001423</v>
      </c>
      <c r="T71" s="27">
        <v>23.567489372125909</v>
      </c>
      <c r="U71" s="27">
        <v>-0.74278141572729617</v>
      </c>
      <c r="V71" s="27">
        <v>0</v>
      </c>
      <c r="W71" s="27">
        <v>-4.0943685554794893</v>
      </c>
      <c r="X71" s="27">
        <v>20.718412568792523</v>
      </c>
      <c r="Y71" s="27">
        <v>30.10665939836084</v>
      </c>
      <c r="AA71" s="19">
        <v>2033</v>
      </c>
      <c r="AB71" s="27">
        <v>24.762563133759045</v>
      </c>
      <c r="AC71" s="27">
        <v>3.6193375507100427</v>
      </c>
      <c r="AD71" s="27">
        <v>17.324633899092021</v>
      </c>
      <c r="AE71" s="27">
        <v>-1.3455946833719106</v>
      </c>
      <c r="AF71" s="27">
        <v>0</v>
      </c>
      <c r="AG71" s="27">
        <v>0</v>
      </c>
      <c r="AH71" s="27">
        <v>0</v>
      </c>
      <c r="AI71" s="27">
        <v>44.360939900189194</v>
      </c>
    </row>
    <row r="72" spans="1:35" ht="16.5" thickTop="1" thickBot="1" x14ac:dyDescent="0.3">
      <c r="A72" s="19">
        <v>2034</v>
      </c>
      <c r="B72" s="27">
        <v>23.45016011250247</v>
      </c>
      <c r="C72" s="27">
        <v>0.46900320225004949</v>
      </c>
      <c r="D72" s="27">
        <v>0</v>
      </c>
      <c r="E72" s="27">
        <v>23.91916331475252</v>
      </c>
      <c r="G72" s="19">
        <v>2034</v>
      </c>
      <c r="H72" s="27">
        <v>6.1223542681400431</v>
      </c>
      <c r="I72" s="27">
        <v>1.6712966825298281</v>
      </c>
      <c r="J72" s="27">
        <v>18.549723204755292</v>
      </c>
      <c r="K72" s="27">
        <v>1.7658129203487711E-2</v>
      </c>
      <c r="L72" s="27">
        <v>0</v>
      </c>
      <c r="M72" s="27">
        <v>0</v>
      </c>
      <c r="N72" s="27">
        <v>20.718412568792523</v>
      </c>
      <c r="O72" s="27">
        <v>47.079444853421172</v>
      </c>
      <c r="Q72" s="19">
        <v>2034</v>
      </c>
      <c r="R72" s="27">
        <v>0.38284024567019515</v>
      </c>
      <c r="S72" s="27">
        <v>-1.1996799999997165</v>
      </c>
      <c r="T72" s="27">
        <v>30.685699232113684</v>
      </c>
      <c r="U72" s="27">
        <v>-5.3912287044704499</v>
      </c>
      <c r="V72" s="27">
        <v>0</v>
      </c>
      <c r="W72" s="27">
        <v>8.4214283194953481</v>
      </c>
      <c r="X72" s="27">
        <v>20.718412568792523</v>
      </c>
      <c r="Y72" s="27">
        <v>53.617471661601584</v>
      </c>
      <c r="AA72" s="19">
        <v>2034</v>
      </c>
      <c r="AB72" s="27">
        <v>14.438961265517037</v>
      </c>
      <c r="AC72" s="27">
        <v>0.9572053557799336</v>
      </c>
      <c r="AD72" s="27">
        <v>33.137218479038985</v>
      </c>
      <c r="AE72" s="27">
        <v>-0.94030262991654523</v>
      </c>
      <c r="AF72" s="27">
        <v>0</v>
      </c>
      <c r="AG72" s="27">
        <v>0</v>
      </c>
      <c r="AH72" s="27">
        <v>0</v>
      </c>
      <c r="AI72" s="27">
        <v>47.593082470419411</v>
      </c>
    </row>
    <row r="73" spans="1:35" ht="16.5" thickTop="1" thickBot="1" x14ac:dyDescent="0.3">
      <c r="A73" s="19" t="s">
        <v>44</v>
      </c>
      <c r="B73" s="27">
        <v>552.61246973664981</v>
      </c>
      <c r="C73" s="27">
        <v>11.052249394733</v>
      </c>
      <c r="D73" s="27">
        <v>0</v>
      </c>
      <c r="E73" s="27">
        <v>563.66471913138287</v>
      </c>
      <c r="G73" s="19" t="s">
        <v>45</v>
      </c>
      <c r="H73" s="27">
        <v>93.012622022104054</v>
      </c>
      <c r="I73" s="27">
        <v>25.39083493222439</v>
      </c>
      <c r="J73" s="27">
        <v>337.68256594330984</v>
      </c>
      <c r="K73" s="27">
        <v>0.33739630401665893</v>
      </c>
      <c r="L73" s="27">
        <v>0</v>
      </c>
      <c r="M73" s="27">
        <v>0</v>
      </c>
      <c r="N73" s="27">
        <v>506.24905786536726</v>
      </c>
      <c r="O73" s="27">
        <v>962.6724770670221</v>
      </c>
      <c r="Q73" s="19" t="s">
        <v>45</v>
      </c>
      <c r="R73" s="27">
        <v>5.816222568281602</v>
      </c>
      <c r="S73" s="27">
        <v>-18.225894402767185</v>
      </c>
      <c r="T73" s="27">
        <v>558.60810105287487</v>
      </c>
      <c r="U73" s="27">
        <v>-103.01094855719923</v>
      </c>
      <c r="V73" s="27">
        <v>0</v>
      </c>
      <c r="W73" s="27">
        <v>150.6471795505569</v>
      </c>
      <c r="X73" s="27">
        <v>506.24905786536726</v>
      </c>
      <c r="Y73" s="27">
        <v>1100.0837180771141</v>
      </c>
      <c r="AA73" s="19" t="s">
        <v>45</v>
      </c>
      <c r="AB73" s="27">
        <v>219.36098235447901</v>
      </c>
      <c r="AC73" s="27">
        <v>14.542147686226651</v>
      </c>
      <c r="AD73" s="27">
        <v>603.23600738998562</v>
      </c>
      <c r="AE73" s="27">
        <v>-17.96649171240205</v>
      </c>
      <c r="AF73" s="27">
        <v>0</v>
      </c>
      <c r="AG73" s="27">
        <v>0</v>
      </c>
      <c r="AH73" s="27">
        <v>0</v>
      </c>
      <c r="AI73" s="27">
        <v>819.17264571828923</v>
      </c>
    </row>
    <row r="74" spans="1:35" ht="16.5" thickTop="1" thickBot="1" x14ac:dyDescent="0.3"/>
    <row r="75" spans="1:35" ht="16.5" thickTop="1" thickBot="1" x14ac:dyDescent="0.3">
      <c r="A75" s="1" t="str">
        <f>A6</f>
        <v>High Cost</v>
      </c>
    </row>
    <row r="76" spans="1:35" ht="31.5" thickTop="1" thickBot="1" x14ac:dyDescent="0.3">
      <c r="C76" s="14"/>
      <c r="G76" s="1" t="s">
        <v>29</v>
      </c>
      <c r="H76" s="1" t="s">
        <v>10</v>
      </c>
      <c r="J76" s="12"/>
      <c r="K76" s="12"/>
      <c r="Q76" s="1" t="s">
        <v>29</v>
      </c>
      <c r="R76" s="1" t="s">
        <v>30</v>
      </c>
      <c r="T76" s="12"/>
      <c r="U76" s="12"/>
      <c r="AA76" s="1" t="s">
        <v>29</v>
      </c>
      <c r="AB76" s="1" t="s">
        <v>31</v>
      </c>
      <c r="AD76" s="12"/>
      <c r="AE76" s="12"/>
    </row>
    <row r="77" spans="1:35" ht="51" customHeight="1" thickTop="1" thickBot="1" x14ac:dyDescent="0.3">
      <c r="A77" s="1" t="s">
        <v>32</v>
      </c>
      <c r="B77" s="25" t="s">
        <v>33</v>
      </c>
      <c r="C77" s="25" t="s">
        <v>15</v>
      </c>
      <c r="D77" s="25" t="s">
        <v>34</v>
      </c>
      <c r="E77" s="25" t="s">
        <v>35</v>
      </c>
      <c r="G77" s="1" t="s">
        <v>29</v>
      </c>
      <c r="H77" s="1" t="s">
        <v>36</v>
      </c>
      <c r="I77" s="1" t="s">
        <v>37</v>
      </c>
      <c r="J77" s="1" t="s">
        <v>38</v>
      </c>
      <c r="K77" s="1" t="s">
        <v>39</v>
      </c>
      <c r="L77" s="1" t="s">
        <v>40</v>
      </c>
      <c r="M77" s="1" t="s">
        <v>41</v>
      </c>
      <c r="N77" s="1" t="s">
        <v>42</v>
      </c>
      <c r="O77" s="1" t="s">
        <v>35</v>
      </c>
      <c r="Q77" s="1" t="s">
        <v>29</v>
      </c>
      <c r="R77" s="1" t="s">
        <v>36</v>
      </c>
      <c r="S77" s="1" t="s">
        <v>37</v>
      </c>
      <c r="T77" s="1" t="s">
        <v>38</v>
      </c>
      <c r="U77" s="1" t="s">
        <v>39</v>
      </c>
      <c r="V77" s="1" t="s">
        <v>40</v>
      </c>
      <c r="W77" s="1" t="s">
        <v>41</v>
      </c>
      <c r="X77" s="1" t="s">
        <v>42</v>
      </c>
      <c r="Y77" s="1" t="s">
        <v>35</v>
      </c>
      <c r="AA77" s="1" t="s">
        <v>29</v>
      </c>
      <c r="AB77" s="1" t="s">
        <v>36</v>
      </c>
      <c r="AC77" s="1" t="s">
        <v>37</v>
      </c>
      <c r="AD77" s="1" t="s">
        <v>38</v>
      </c>
      <c r="AE77" s="1" t="s">
        <v>39</v>
      </c>
      <c r="AF77" s="1" t="s">
        <v>40</v>
      </c>
      <c r="AG77" s="1" t="s">
        <v>41</v>
      </c>
      <c r="AH77" s="1" t="s">
        <v>42</v>
      </c>
      <c r="AI77" s="1" t="s">
        <v>35</v>
      </c>
    </row>
    <row r="78" spans="1:35" ht="16.5" thickTop="1" thickBot="1" x14ac:dyDescent="0.3">
      <c r="A78" s="19" t="s">
        <v>43</v>
      </c>
      <c r="B78" s="26">
        <f>NPV($B$6,B79:B94)</f>
        <v>568.4095186262482</v>
      </c>
      <c r="C78" s="26">
        <f t="shared" ref="C78:E78" si="13">NPV($B$6,C79:C94)</f>
        <v>11.368190372524968</v>
      </c>
      <c r="D78" s="26">
        <f t="shared" si="13"/>
        <v>1.0906497270234414</v>
      </c>
      <c r="E78" s="26">
        <f t="shared" si="13"/>
        <v>580.8683587257965</v>
      </c>
      <c r="G78" s="19" t="s">
        <v>43</v>
      </c>
      <c r="H78" s="26">
        <f>NPV($B$6,H79:H94)</f>
        <v>70.376731347357165</v>
      </c>
      <c r="I78" s="26">
        <f t="shared" ref="I78:O78" si="14">NPV($B$6,I79:I94)</f>
        <v>17.528278526551816</v>
      </c>
      <c r="J78" s="26">
        <f t="shared" si="14"/>
        <v>256.63352844975128</v>
      </c>
      <c r="K78" s="26">
        <f t="shared" si="14"/>
        <v>2.301742997441758</v>
      </c>
      <c r="L78" s="26">
        <f t="shared" si="14"/>
        <v>8.054263835698384</v>
      </c>
      <c r="M78" s="26">
        <f t="shared" si="14"/>
        <v>1.8672573281733338</v>
      </c>
      <c r="N78" s="26">
        <f t="shared" si="14"/>
        <v>449.5489757402953</v>
      </c>
      <c r="O78" s="26">
        <f t="shared" si="14"/>
        <v>806.31077822526902</v>
      </c>
      <c r="Q78" s="19" t="s">
        <v>43</v>
      </c>
      <c r="R78" s="26">
        <f>NPV($B$6,R79:R94)</f>
        <v>5.5321955520347785</v>
      </c>
      <c r="S78" s="26">
        <f t="shared" ref="S78:Y78" si="15">NPV($B$6,S79:S94)</f>
        <v>-10.547609261075248</v>
      </c>
      <c r="T78" s="26">
        <f t="shared" si="15"/>
        <v>278.05528642389316</v>
      </c>
      <c r="U78" s="26">
        <f t="shared" si="15"/>
        <v>-29.491100788838878</v>
      </c>
      <c r="V78" s="26">
        <f t="shared" si="15"/>
        <v>7.5601456659445123</v>
      </c>
      <c r="W78" s="26">
        <f t="shared" si="15"/>
        <v>66.461870229482471</v>
      </c>
      <c r="X78" s="26">
        <f t="shared" si="15"/>
        <v>449.5489757402953</v>
      </c>
      <c r="Y78" s="26">
        <f t="shared" si="15"/>
        <v>767.11976356173602</v>
      </c>
      <c r="AA78" s="19" t="s">
        <v>43</v>
      </c>
      <c r="AB78" s="26">
        <f>NPV($B$6,AB79:AB94)</f>
        <v>126.66557903755074</v>
      </c>
      <c r="AC78" s="26">
        <f t="shared" ref="AC78:AI78" si="16">NPV($B$6,AC79:AC94)</f>
        <v>14.834363486015921</v>
      </c>
      <c r="AD78" s="26">
        <f t="shared" si="16"/>
        <v>332.23620757183846</v>
      </c>
      <c r="AE78" s="26">
        <f t="shared" si="16"/>
        <v>-7.0601118263622356</v>
      </c>
      <c r="AF78" s="26">
        <f t="shared" si="16"/>
        <v>0</v>
      </c>
      <c r="AG78" s="26">
        <f t="shared" si="16"/>
        <v>7.3210435242559241E-2</v>
      </c>
      <c r="AH78" s="26">
        <f t="shared" si="16"/>
        <v>0</v>
      </c>
      <c r="AI78" s="26">
        <f t="shared" si="16"/>
        <v>466.74924870428549</v>
      </c>
    </row>
    <row r="79" spans="1:35" ht="16.5" thickTop="1" thickBot="1" x14ac:dyDescent="0.3">
      <c r="A79" s="19">
        <v>2020</v>
      </c>
      <c r="B79" s="27">
        <v>0</v>
      </c>
      <c r="C79" s="27">
        <v>0</v>
      </c>
      <c r="D79" s="27">
        <v>0</v>
      </c>
      <c r="E79" s="27">
        <v>0</v>
      </c>
      <c r="G79" s="19">
        <v>2020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Q79" s="19">
        <v>2020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AA79" s="19">
        <v>2020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</row>
    <row r="80" spans="1:35" ht="16.5" thickTop="1" thickBot="1" x14ac:dyDescent="0.3">
      <c r="A80" s="19">
        <v>2021</v>
      </c>
      <c r="B80" s="27">
        <v>0</v>
      </c>
      <c r="C80" s="27">
        <v>0</v>
      </c>
      <c r="D80" s="27">
        <v>0</v>
      </c>
      <c r="E80" s="27">
        <v>0</v>
      </c>
      <c r="G80" s="19">
        <v>2021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Q80" s="19">
        <v>2021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AA80" s="19">
        <v>2021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</row>
    <row r="81" spans="1:35" ht="16.5" thickTop="1" thickBot="1" x14ac:dyDescent="0.3">
      <c r="A81" s="19">
        <v>2022</v>
      </c>
      <c r="B81" s="27">
        <v>0</v>
      </c>
      <c r="C81" s="27">
        <v>0</v>
      </c>
      <c r="D81" s="27">
        <v>1.2953083803561825</v>
      </c>
      <c r="E81" s="27">
        <v>1.2953083803561825</v>
      </c>
      <c r="G81" s="19">
        <v>2022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Q81" s="19">
        <v>2022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AA81" s="19">
        <v>2022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</row>
    <row r="82" spans="1:35" ht="16.5" thickTop="1" thickBot="1" x14ac:dyDescent="0.3">
      <c r="A82" s="19">
        <v>2023</v>
      </c>
      <c r="B82" s="27">
        <v>4.9543998966248326</v>
      </c>
      <c r="C82" s="27">
        <v>9.9087997932496646E-2</v>
      </c>
      <c r="D82" s="27">
        <v>0</v>
      </c>
      <c r="E82" s="27">
        <v>5.0534878945573292</v>
      </c>
      <c r="G82" s="19">
        <v>2023</v>
      </c>
      <c r="H82" s="27">
        <v>0</v>
      </c>
      <c r="I82" s="27">
        <v>0</v>
      </c>
      <c r="J82" s="27">
        <v>8.7411442687673429</v>
      </c>
      <c r="K82" s="27">
        <v>-0.7215190504554978</v>
      </c>
      <c r="L82" s="27">
        <v>0.7846298279033499</v>
      </c>
      <c r="M82" s="27">
        <v>1.1688924512004775</v>
      </c>
      <c r="N82" s="27">
        <v>0</v>
      </c>
      <c r="O82" s="27">
        <v>9.9731474974156722</v>
      </c>
      <c r="Q82" s="19">
        <v>2023</v>
      </c>
      <c r="R82" s="27">
        <v>-7.2139250000000033</v>
      </c>
      <c r="S82" s="27">
        <v>-2.2544800000000578</v>
      </c>
      <c r="T82" s="27">
        <v>35.817240997447335</v>
      </c>
      <c r="U82" s="27">
        <v>5.7012330446839927</v>
      </c>
      <c r="V82" s="27">
        <v>0.98918252654838912</v>
      </c>
      <c r="W82" s="27">
        <v>1.932184458492038</v>
      </c>
      <c r="X82" s="27">
        <v>0</v>
      </c>
      <c r="Y82" s="27">
        <v>34.971436027171698</v>
      </c>
      <c r="AA82" s="19">
        <v>2023</v>
      </c>
      <c r="AB82" s="27">
        <v>6.2250946910619955</v>
      </c>
      <c r="AC82" s="27">
        <v>0.41667243112988217</v>
      </c>
      <c r="AD82" s="27">
        <v>14.232689113237361</v>
      </c>
      <c r="AE82" s="27">
        <v>-8.1542724730223781E-2</v>
      </c>
      <c r="AF82" s="27">
        <v>0</v>
      </c>
      <c r="AG82" s="27">
        <v>0.56479425572886732</v>
      </c>
      <c r="AH82" s="27">
        <v>0</v>
      </c>
      <c r="AI82" s="27">
        <v>21.357707766427882</v>
      </c>
    </row>
    <row r="83" spans="1:35" ht="16.5" thickTop="1" thickBot="1" x14ac:dyDescent="0.3">
      <c r="A83" s="19">
        <v>2024</v>
      </c>
      <c r="B83" s="27">
        <v>4.9543998966248326</v>
      </c>
      <c r="C83" s="27">
        <v>9.9087997932496646E-2</v>
      </c>
      <c r="D83" s="27">
        <v>0</v>
      </c>
      <c r="E83" s="27">
        <v>5.0534878945573292</v>
      </c>
      <c r="G83" s="19">
        <v>2024</v>
      </c>
      <c r="H83" s="27">
        <v>0</v>
      </c>
      <c r="I83" s="27">
        <v>0</v>
      </c>
      <c r="J83" s="27">
        <v>7.5372652303552377</v>
      </c>
      <c r="K83" s="27">
        <v>0.71804825924283144</v>
      </c>
      <c r="L83" s="27">
        <v>2.5988949917573181</v>
      </c>
      <c r="M83" s="27">
        <v>0.77948928547790219</v>
      </c>
      <c r="N83" s="27">
        <v>0</v>
      </c>
      <c r="O83" s="27">
        <v>11.63369776683329</v>
      </c>
      <c r="Q83" s="19">
        <v>2024</v>
      </c>
      <c r="R83" s="27">
        <v>-0.54463999999998691</v>
      </c>
      <c r="S83" s="27">
        <v>-0.14096500000005108</v>
      </c>
      <c r="T83" s="27">
        <v>1.2488695395269971</v>
      </c>
      <c r="U83" s="27">
        <v>-2.2276706508315067E-2</v>
      </c>
      <c r="V83" s="27">
        <v>1.2882355726227677</v>
      </c>
      <c r="W83" s="27">
        <v>-0.49439341836747119</v>
      </c>
      <c r="X83" s="27">
        <v>0</v>
      </c>
      <c r="Y83" s="27">
        <v>1.3348299872739406</v>
      </c>
      <c r="AA83" s="19">
        <v>2024</v>
      </c>
      <c r="AB83" s="27">
        <v>0.13394177703830223</v>
      </c>
      <c r="AC83" s="27">
        <v>4.8067108834857208E-2</v>
      </c>
      <c r="AD83" s="27">
        <v>7.7039847775783725</v>
      </c>
      <c r="AE83" s="27">
        <v>0.52563467597039171</v>
      </c>
      <c r="AF83" s="27">
        <v>0</v>
      </c>
      <c r="AG83" s="27">
        <v>-0.14492043468708932</v>
      </c>
      <c r="AH83" s="27">
        <v>0</v>
      </c>
      <c r="AI83" s="27">
        <v>8.2667079047348349</v>
      </c>
    </row>
    <row r="84" spans="1:35" ht="16.5" thickTop="1" thickBot="1" x14ac:dyDescent="0.3">
      <c r="A84" s="19">
        <v>2025</v>
      </c>
      <c r="B84" s="27">
        <v>46.56722173482806</v>
      </c>
      <c r="C84" s="27">
        <v>0.93134443469656125</v>
      </c>
      <c r="D84" s="27">
        <v>0</v>
      </c>
      <c r="E84" s="27">
        <v>47.498566169524622</v>
      </c>
      <c r="G84" s="19">
        <v>2025</v>
      </c>
      <c r="H84" s="27">
        <v>0</v>
      </c>
      <c r="I84" s="27">
        <v>0</v>
      </c>
      <c r="J84" s="27">
        <v>18.589869544685836</v>
      </c>
      <c r="K84" s="27">
        <v>1.5137557449124577</v>
      </c>
      <c r="L84" s="27">
        <v>1.7534343591202164</v>
      </c>
      <c r="M84" s="27">
        <v>1.0306320996200817</v>
      </c>
      <c r="N84" s="27">
        <v>0</v>
      </c>
      <c r="O84" s="27">
        <v>22.887691748338593</v>
      </c>
      <c r="Q84" s="19">
        <v>2025</v>
      </c>
      <c r="R84" s="27">
        <v>-2.3426399999999603</v>
      </c>
      <c r="S84" s="27">
        <v>-0.18885000000000218</v>
      </c>
      <c r="T84" s="27">
        <v>23.827094258740601</v>
      </c>
      <c r="U84" s="27">
        <v>-2.6676493095533353</v>
      </c>
      <c r="V84" s="27">
        <v>1.2612188203124077</v>
      </c>
      <c r="W84" s="27">
        <v>-2.1146532019862219E-2</v>
      </c>
      <c r="X84" s="27">
        <v>0</v>
      </c>
      <c r="Y84" s="27">
        <v>19.868027237479847</v>
      </c>
      <c r="AA84" s="19">
        <v>2025</v>
      </c>
      <c r="AB84" s="27">
        <v>0.26788355408299935</v>
      </c>
      <c r="AC84" s="27">
        <v>4.7935777939983382E-2</v>
      </c>
      <c r="AD84" s="27">
        <v>13.261578490300231</v>
      </c>
      <c r="AE84" s="27">
        <v>0.15470283926225989</v>
      </c>
      <c r="AF84" s="27">
        <v>0</v>
      </c>
      <c r="AG84" s="27">
        <v>-0.13297304463263426</v>
      </c>
      <c r="AH84" s="27">
        <v>0</v>
      </c>
      <c r="AI84" s="27">
        <v>13.599127616952838</v>
      </c>
    </row>
    <row r="85" spans="1:35" ht="16.5" thickTop="1" thickBot="1" x14ac:dyDescent="0.3">
      <c r="A85" s="19">
        <v>2026</v>
      </c>
      <c r="B85" s="27">
        <v>46.56722173482806</v>
      </c>
      <c r="C85" s="27">
        <v>0.93134443469656125</v>
      </c>
      <c r="D85" s="27">
        <v>0</v>
      </c>
      <c r="E85" s="27">
        <v>47.498566169524622</v>
      </c>
      <c r="G85" s="19">
        <v>2026</v>
      </c>
      <c r="H85" s="27">
        <v>-1.3950969279790115E-3</v>
      </c>
      <c r="I85" s="27">
        <v>1.4004089498484973E-3</v>
      </c>
      <c r="J85" s="27">
        <v>34.894810840359604</v>
      </c>
      <c r="K85" s="27">
        <v>5.2582106111943361</v>
      </c>
      <c r="L85" s="27">
        <v>6.3138620969187151</v>
      </c>
      <c r="M85" s="27">
        <v>-1.0122504579646785</v>
      </c>
      <c r="N85" s="27">
        <v>0</v>
      </c>
      <c r="O85" s="27">
        <v>45.454638402529845</v>
      </c>
      <c r="Q85" s="19">
        <v>2026</v>
      </c>
      <c r="R85" s="27">
        <v>-0.44297000000005937</v>
      </c>
      <c r="S85" s="27">
        <v>5.0119999999878928E-2</v>
      </c>
      <c r="T85" s="27">
        <v>15.178139412409603</v>
      </c>
      <c r="U85" s="27">
        <v>5.0089181496134607</v>
      </c>
      <c r="V85" s="27">
        <v>6.3789873300682798</v>
      </c>
      <c r="W85" s="27">
        <v>-0.89821412546278045</v>
      </c>
      <c r="X85" s="27">
        <v>0</v>
      </c>
      <c r="Y85" s="27">
        <v>25.274980766628385</v>
      </c>
      <c r="AA85" s="19">
        <v>2026</v>
      </c>
      <c r="AB85" s="27">
        <v>0.26788355408200459</v>
      </c>
      <c r="AC85" s="27">
        <v>9.5871555879966763E-2</v>
      </c>
      <c r="AD85" s="27">
        <v>32.590485988653967</v>
      </c>
      <c r="AE85" s="27">
        <v>4.9001300228348894</v>
      </c>
      <c r="AF85" s="27">
        <v>0</v>
      </c>
      <c r="AG85" s="27">
        <v>-0.25807648693050717</v>
      </c>
      <c r="AH85" s="27">
        <v>0</v>
      </c>
      <c r="AI85" s="27">
        <v>37.596294634520319</v>
      </c>
    </row>
    <row r="86" spans="1:35" ht="16.5" thickTop="1" thickBot="1" x14ac:dyDescent="0.3">
      <c r="A86" s="19">
        <v>2027</v>
      </c>
      <c r="B86" s="27">
        <v>46.56722173482806</v>
      </c>
      <c r="C86" s="27">
        <v>0.93134443469656125</v>
      </c>
      <c r="D86" s="27">
        <v>0</v>
      </c>
      <c r="E86" s="27">
        <v>47.498566169524622</v>
      </c>
      <c r="G86" s="19">
        <v>2027</v>
      </c>
      <c r="H86" s="27">
        <v>5.075118029402006</v>
      </c>
      <c r="I86" s="27">
        <v>1.0935449024800619</v>
      </c>
      <c r="J86" s="27">
        <v>18.667678414635581</v>
      </c>
      <c r="K86" s="27">
        <v>-0.41371456259997058</v>
      </c>
      <c r="L86" s="27">
        <v>0</v>
      </c>
      <c r="M86" s="27">
        <v>0</v>
      </c>
      <c r="N86" s="27">
        <v>41.612821838203224</v>
      </c>
      <c r="O86" s="27">
        <v>66.035448622120896</v>
      </c>
      <c r="Q86" s="19">
        <v>2027</v>
      </c>
      <c r="R86" s="27">
        <v>1.8599400000000514</v>
      </c>
      <c r="S86" s="27">
        <v>0.64633999999978187</v>
      </c>
      <c r="T86" s="27">
        <v>24.161927631620351</v>
      </c>
      <c r="U86" s="27">
        <v>0.73519725171971118</v>
      </c>
      <c r="V86" s="27">
        <v>0</v>
      </c>
      <c r="W86" s="27">
        <v>0</v>
      </c>
      <c r="X86" s="27">
        <v>41.612821838203224</v>
      </c>
      <c r="Y86" s="27">
        <v>69.01622672154312</v>
      </c>
      <c r="AA86" s="19">
        <v>2027</v>
      </c>
      <c r="AB86" s="27">
        <v>0.18290367326500245</v>
      </c>
      <c r="AC86" s="27">
        <v>0.15926881142968341</v>
      </c>
      <c r="AD86" s="27">
        <v>26.138277354847794</v>
      </c>
      <c r="AE86" s="27">
        <v>-0.61268042205856088</v>
      </c>
      <c r="AF86" s="27">
        <v>0</v>
      </c>
      <c r="AG86" s="27">
        <v>0</v>
      </c>
      <c r="AH86" s="27">
        <v>0</v>
      </c>
      <c r="AI86" s="27">
        <v>25.86776941748392</v>
      </c>
    </row>
    <row r="87" spans="1:35" ht="16.5" thickTop="1" thickBot="1" x14ac:dyDescent="0.3">
      <c r="A87" s="19">
        <v>2028</v>
      </c>
      <c r="B87" s="27">
        <v>46.56722173482806</v>
      </c>
      <c r="C87" s="27">
        <v>0.93134443469656125</v>
      </c>
      <c r="D87" s="27">
        <v>0</v>
      </c>
      <c r="E87" s="27">
        <v>47.498566169524622</v>
      </c>
      <c r="G87" s="19">
        <v>2028</v>
      </c>
      <c r="H87" s="27">
        <v>10.035512428024049</v>
      </c>
      <c r="I87" s="27">
        <v>2.2499836779797988</v>
      </c>
      <c r="J87" s="27">
        <v>15.892796009100765</v>
      </c>
      <c r="K87" s="27">
        <v>-0.92022307644518686</v>
      </c>
      <c r="L87" s="27">
        <v>0</v>
      </c>
      <c r="M87" s="27">
        <v>0</v>
      </c>
      <c r="N87" s="27">
        <v>41.612821838203224</v>
      </c>
      <c r="O87" s="27">
        <v>68.870890876862646</v>
      </c>
      <c r="Q87" s="19">
        <v>2028</v>
      </c>
      <c r="R87" s="27">
        <v>20.984051066249776</v>
      </c>
      <c r="S87" s="27">
        <v>1.6843199999998433</v>
      </c>
      <c r="T87" s="27">
        <v>3.2711359137472602</v>
      </c>
      <c r="U87" s="27">
        <v>-0.17275159440781196</v>
      </c>
      <c r="V87" s="27">
        <v>0</v>
      </c>
      <c r="W87" s="27">
        <v>0.29532276784290801</v>
      </c>
      <c r="X87" s="27">
        <v>41.612821838203224</v>
      </c>
      <c r="Y87" s="27">
        <v>67.674899991635201</v>
      </c>
      <c r="AA87" s="19">
        <v>2028</v>
      </c>
      <c r="AB87" s="27">
        <v>12.439042717415987</v>
      </c>
      <c r="AC87" s="27">
        <v>2.8324692475603115</v>
      </c>
      <c r="AD87" s="27">
        <v>16.850170568348855</v>
      </c>
      <c r="AE87" s="27">
        <v>-1.7496445822617297</v>
      </c>
      <c r="AF87" s="27">
        <v>0</v>
      </c>
      <c r="AG87" s="27">
        <v>0</v>
      </c>
      <c r="AH87" s="27">
        <v>0</v>
      </c>
      <c r="AI87" s="27">
        <v>30.372037951063426</v>
      </c>
    </row>
    <row r="88" spans="1:35" ht="16.5" thickTop="1" thickBot="1" x14ac:dyDescent="0.3">
      <c r="A88" s="19">
        <v>2029</v>
      </c>
      <c r="B88" s="27">
        <v>46.56722173482806</v>
      </c>
      <c r="C88" s="27">
        <v>0.93134443469656125</v>
      </c>
      <c r="D88" s="27">
        <v>0</v>
      </c>
      <c r="E88" s="27">
        <v>47.498566169524622</v>
      </c>
      <c r="G88" s="19">
        <v>2029</v>
      </c>
      <c r="H88" s="27">
        <v>13.008471491989894</v>
      </c>
      <c r="I88" s="27">
        <v>2.7858491341703484</v>
      </c>
      <c r="J88" s="27">
        <v>16.679896870102326</v>
      </c>
      <c r="K88" s="27">
        <v>-1.3870652176751659</v>
      </c>
      <c r="L88" s="27">
        <v>0</v>
      </c>
      <c r="M88" s="27">
        <v>0</v>
      </c>
      <c r="N88" s="27">
        <v>41.612821838203224</v>
      </c>
      <c r="O88" s="27">
        <v>72.699974116790628</v>
      </c>
      <c r="Q88" s="19">
        <v>2029</v>
      </c>
      <c r="R88" s="27">
        <v>2.6504928898398248</v>
      </c>
      <c r="S88" s="27">
        <v>1.0213300000000345</v>
      </c>
      <c r="T88" s="27">
        <v>17.408843337393861</v>
      </c>
      <c r="U88" s="27">
        <v>0.66230900413028959</v>
      </c>
      <c r="V88" s="27">
        <v>0</v>
      </c>
      <c r="W88" s="27">
        <v>1.0405244258844688</v>
      </c>
      <c r="X88" s="27">
        <v>41.612821838203224</v>
      </c>
      <c r="Y88" s="27">
        <v>64.396321495451701</v>
      </c>
      <c r="AA88" s="19">
        <v>2029</v>
      </c>
      <c r="AB88" s="27">
        <v>12.439042717419964</v>
      </c>
      <c r="AC88" s="27">
        <v>2.8247302605500408</v>
      </c>
      <c r="AD88" s="27">
        <v>19.600073353570675</v>
      </c>
      <c r="AE88" s="27">
        <v>-1.433263614960222</v>
      </c>
      <c r="AF88" s="27">
        <v>0</v>
      </c>
      <c r="AG88" s="27">
        <v>0</v>
      </c>
      <c r="AH88" s="27">
        <v>0</v>
      </c>
      <c r="AI88" s="27">
        <v>33.430582716580453</v>
      </c>
    </row>
    <row r="89" spans="1:35" ht="16.5" thickTop="1" thickBot="1" x14ac:dyDescent="0.3">
      <c r="A89" s="19">
        <v>2030</v>
      </c>
      <c r="B89" s="27">
        <v>46.56722173482806</v>
      </c>
      <c r="C89" s="27">
        <v>0.93134443469656125</v>
      </c>
      <c r="D89" s="27">
        <v>0</v>
      </c>
      <c r="E89" s="27">
        <v>47.498566169524622</v>
      </c>
      <c r="G89" s="19">
        <v>2030</v>
      </c>
      <c r="H89" s="27">
        <v>15.177658022430023</v>
      </c>
      <c r="I89" s="27">
        <v>3.3302668250598799</v>
      </c>
      <c r="J89" s="27">
        <v>15.64457787044805</v>
      </c>
      <c r="K89" s="27">
        <v>-1.3942444594818164</v>
      </c>
      <c r="L89" s="27">
        <v>1.2286427802157109E-2</v>
      </c>
      <c r="M89" s="27">
        <v>0.34373421143524013</v>
      </c>
      <c r="N89" s="27">
        <v>41.612821838203224</v>
      </c>
      <c r="O89" s="27">
        <v>74.727100735896755</v>
      </c>
      <c r="Q89" s="19">
        <v>2030</v>
      </c>
      <c r="R89" s="27">
        <v>-2.5611748884198278</v>
      </c>
      <c r="S89" s="27">
        <v>-0.73806000000013228</v>
      </c>
      <c r="T89" s="27">
        <v>13.930436102684114</v>
      </c>
      <c r="U89" s="27">
        <v>2.2702947157977147</v>
      </c>
      <c r="V89" s="27">
        <v>0</v>
      </c>
      <c r="W89" s="27">
        <v>-0.7896928705344981</v>
      </c>
      <c r="X89" s="27">
        <v>41.612821838203224</v>
      </c>
      <c r="Y89" s="27">
        <v>53.724624897730592</v>
      </c>
      <c r="AA89" s="19">
        <v>2030</v>
      </c>
      <c r="AB89" s="27">
        <v>12.450019877442971</v>
      </c>
      <c r="AC89" s="27">
        <v>2.8272175174597578</v>
      </c>
      <c r="AD89" s="27">
        <v>27.864877229486311</v>
      </c>
      <c r="AE89" s="27">
        <v>-0.9548373474662103</v>
      </c>
      <c r="AF89" s="27">
        <v>0</v>
      </c>
      <c r="AG89" s="27">
        <v>0</v>
      </c>
      <c r="AH89" s="27">
        <v>0</v>
      </c>
      <c r="AI89" s="27">
        <v>42.187277276922828</v>
      </c>
    </row>
    <row r="90" spans="1:35" ht="16.5" thickTop="1" thickBot="1" x14ac:dyDescent="0.3">
      <c r="A90" s="19">
        <v>2031</v>
      </c>
      <c r="B90" s="27">
        <v>46.56722173482806</v>
      </c>
      <c r="C90" s="27">
        <v>0.93134443469656125</v>
      </c>
      <c r="D90" s="27">
        <v>0</v>
      </c>
      <c r="E90" s="27">
        <v>47.498566169524622</v>
      </c>
      <c r="G90" s="19">
        <v>2031</v>
      </c>
      <c r="H90" s="27">
        <v>11.665195477350153</v>
      </c>
      <c r="I90" s="27">
        <v>2.9510362550099671</v>
      </c>
      <c r="J90" s="27">
        <v>23.155628703620835</v>
      </c>
      <c r="K90" s="27">
        <v>-0.41017282188045323</v>
      </c>
      <c r="L90" s="27">
        <v>5.1829529227052189E-3</v>
      </c>
      <c r="M90" s="27">
        <v>0.2814151485888125</v>
      </c>
      <c r="N90" s="27">
        <v>41.612821838203224</v>
      </c>
      <c r="O90" s="27">
        <v>79.261107553815236</v>
      </c>
      <c r="Q90" s="19">
        <v>2031</v>
      </c>
      <c r="R90" s="27">
        <v>1.173566795790066</v>
      </c>
      <c r="S90" s="27">
        <v>-2.7108399999997346</v>
      </c>
      <c r="T90" s="27">
        <v>5.0949980527156766</v>
      </c>
      <c r="U90" s="27">
        <v>-3.5107257335269324</v>
      </c>
      <c r="V90" s="27">
        <v>0.49562380012418683</v>
      </c>
      <c r="W90" s="27">
        <v>23.221934577081175</v>
      </c>
      <c r="X90" s="27">
        <v>41.612821838203224</v>
      </c>
      <c r="Y90" s="27">
        <v>65.377379330387669</v>
      </c>
      <c r="AA90" s="19">
        <v>2031</v>
      </c>
      <c r="AB90" s="27">
        <v>12.450019877442971</v>
      </c>
      <c r="AC90" s="27">
        <v>2.8272175174602125</v>
      </c>
      <c r="AD90" s="27">
        <v>26.708034767537526</v>
      </c>
      <c r="AE90" s="27">
        <v>-1.7317616260207529</v>
      </c>
      <c r="AF90" s="27">
        <v>0</v>
      </c>
      <c r="AG90" s="27">
        <v>0</v>
      </c>
      <c r="AH90" s="27">
        <v>0</v>
      </c>
      <c r="AI90" s="27">
        <v>40.253510536419952</v>
      </c>
    </row>
    <row r="91" spans="1:35" ht="16.5" thickTop="1" thickBot="1" x14ac:dyDescent="0.3">
      <c r="A91" s="19">
        <v>2032</v>
      </c>
      <c r="B91" s="27">
        <v>46.56722173482806</v>
      </c>
      <c r="C91" s="27">
        <v>0.93134443469656125</v>
      </c>
      <c r="D91" s="27">
        <v>0</v>
      </c>
      <c r="E91" s="27">
        <v>47.498566169524622</v>
      </c>
      <c r="G91" s="19">
        <v>2032</v>
      </c>
      <c r="H91" s="27">
        <v>8.7156591978798588</v>
      </c>
      <c r="I91" s="27">
        <v>2.1041826225900877</v>
      </c>
      <c r="J91" s="27">
        <v>49.508023290056684</v>
      </c>
      <c r="K91" s="27">
        <v>8.6662335834340007E-2</v>
      </c>
      <c r="L91" s="27">
        <v>0</v>
      </c>
      <c r="M91" s="27">
        <v>-5.2206903769680311E-2</v>
      </c>
      <c r="N91" s="27">
        <v>41.612821838203224</v>
      </c>
      <c r="O91" s="27">
        <v>101.97514238079452</v>
      </c>
      <c r="Q91" s="19">
        <v>2032</v>
      </c>
      <c r="R91" s="27">
        <v>0.27831605934989057</v>
      </c>
      <c r="S91" s="27">
        <v>-2.4697200000000521</v>
      </c>
      <c r="T91" s="27">
        <v>-21.204370575993515</v>
      </c>
      <c r="U91" s="27">
        <v>-3.9549168547539351</v>
      </c>
      <c r="V91" s="27">
        <v>0.82732647780656798</v>
      </c>
      <c r="W91" s="27">
        <v>12.254949626129594</v>
      </c>
      <c r="X91" s="27">
        <v>41.612821838203224</v>
      </c>
      <c r="Y91" s="27">
        <v>27.344406570741775</v>
      </c>
      <c r="AA91" s="19">
        <v>2032</v>
      </c>
      <c r="AB91" s="27">
        <v>12.45001987743899</v>
      </c>
      <c r="AC91" s="27">
        <v>2.8349633188799999</v>
      </c>
      <c r="AD91" s="27">
        <v>24.201775840623153</v>
      </c>
      <c r="AE91" s="27">
        <v>-1.5308007948377629</v>
      </c>
      <c r="AF91" s="27">
        <v>0</v>
      </c>
      <c r="AG91" s="27">
        <v>0</v>
      </c>
      <c r="AH91" s="27">
        <v>0</v>
      </c>
      <c r="AI91" s="27">
        <v>37.955958242104387</v>
      </c>
    </row>
    <row r="92" spans="1:35" ht="16.5" thickTop="1" thickBot="1" x14ac:dyDescent="0.3">
      <c r="A92" s="19">
        <v>2033</v>
      </c>
      <c r="B92" s="27">
        <v>46.56722173482806</v>
      </c>
      <c r="C92" s="27">
        <v>0.93134443469656125</v>
      </c>
      <c r="D92" s="27">
        <v>0</v>
      </c>
      <c r="E92" s="27">
        <v>47.498566169524622</v>
      </c>
      <c r="G92" s="19">
        <v>2033</v>
      </c>
      <c r="H92" s="27">
        <v>7.1445502861702153</v>
      </c>
      <c r="I92" s="27">
        <v>1.7364190779403543</v>
      </c>
      <c r="J92" s="27">
        <v>49.214632591846907</v>
      </c>
      <c r="K92" s="27">
        <v>0.29743171043556099</v>
      </c>
      <c r="L92" s="27">
        <v>0</v>
      </c>
      <c r="M92" s="27">
        <v>0</v>
      </c>
      <c r="N92" s="27">
        <v>41.612821838203224</v>
      </c>
      <c r="O92" s="27">
        <v>100.00585550459627</v>
      </c>
      <c r="Q92" s="19">
        <v>2033</v>
      </c>
      <c r="R92" s="27">
        <v>-6.5978225713506617</v>
      </c>
      <c r="S92" s="27">
        <v>-2.7442700000001423</v>
      </c>
      <c r="T92" s="27">
        <v>23.567489372125909</v>
      </c>
      <c r="U92" s="27">
        <v>-0.74278141572729617</v>
      </c>
      <c r="V92" s="27">
        <v>0</v>
      </c>
      <c r="W92" s="27">
        <v>-4.0943685554794893</v>
      </c>
      <c r="X92" s="27">
        <v>41.612821838203224</v>
      </c>
      <c r="Y92" s="27">
        <v>51.001068667771541</v>
      </c>
      <c r="AA92" s="19">
        <v>2033</v>
      </c>
      <c r="AB92" s="27">
        <v>24.762563133759045</v>
      </c>
      <c r="AC92" s="27">
        <v>3.6193375507100427</v>
      </c>
      <c r="AD92" s="27">
        <v>17.324633899092021</v>
      </c>
      <c r="AE92" s="27">
        <v>-1.3455946833719106</v>
      </c>
      <c r="AF92" s="27">
        <v>0</v>
      </c>
      <c r="AG92" s="27">
        <v>0</v>
      </c>
      <c r="AH92" s="27">
        <v>0</v>
      </c>
      <c r="AI92" s="27">
        <v>44.360939900189194</v>
      </c>
    </row>
    <row r="93" spans="1:35" ht="16.5" thickTop="1" thickBot="1" x14ac:dyDescent="0.3">
      <c r="A93" s="19">
        <v>2034</v>
      </c>
      <c r="B93" s="27">
        <v>46.56722173482806</v>
      </c>
      <c r="C93" s="27">
        <v>0.93134443469656125</v>
      </c>
      <c r="D93" s="27">
        <v>0</v>
      </c>
      <c r="E93" s="27">
        <v>47.498566169524622</v>
      </c>
      <c r="G93" s="19">
        <v>2034</v>
      </c>
      <c r="H93" s="27">
        <v>6.1223542681400431</v>
      </c>
      <c r="I93" s="27">
        <v>1.6712966825298281</v>
      </c>
      <c r="J93" s="27">
        <v>18.549723204755292</v>
      </c>
      <c r="K93" s="27">
        <v>1.7658129203487711E-2</v>
      </c>
      <c r="L93" s="27">
        <v>0</v>
      </c>
      <c r="M93" s="27">
        <v>0</v>
      </c>
      <c r="N93" s="27">
        <v>41.612821838203224</v>
      </c>
      <c r="O93" s="27">
        <v>67.973854122831881</v>
      </c>
      <c r="Q93" s="19">
        <v>2034</v>
      </c>
      <c r="R93" s="27">
        <v>0.38284024567019515</v>
      </c>
      <c r="S93" s="27">
        <v>-1.1996799999997165</v>
      </c>
      <c r="T93" s="27">
        <v>30.685699232113684</v>
      </c>
      <c r="U93" s="27">
        <v>-5.3912287044704499</v>
      </c>
      <c r="V93" s="27">
        <v>0</v>
      </c>
      <c r="W93" s="27">
        <v>8.4214283194953481</v>
      </c>
      <c r="X93" s="27">
        <v>41.612821838203224</v>
      </c>
      <c r="Y93" s="27">
        <v>74.511880931012286</v>
      </c>
      <c r="AA93" s="19">
        <v>2034</v>
      </c>
      <c r="AB93" s="27">
        <v>14.438961265517037</v>
      </c>
      <c r="AC93" s="27">
        <v>0.9572053557799336</v>
      </c>
      <c r="AD93" s="27">
        <v>33.137218479038985</v>
      </c>
      <c r="AE93" s="27">
        <v>-0.94030262991654523</v>
      </c>
      <c r="AF93" s="27">
        <v>0</v>
      </c>
      <c r="AG93" s="27">
        <v>0</v>
      </c>
      <c r="AH93" s="27">
        <v>0</v>
      </c>
      <c r="AI93" s="27">
        <v>47.593082470419411</v>
      </c>
    </row>
    <row r="94" spans="1:35" ht="16.5" thickTop="1" thickBot="1" x14ac:dyDescent="0.3">
      <c r="A94" s="19" t="s">
        <v>44</v>
      </c>
      <c r="B94" s="27">
        <v>756.19097726540917</v>
      </c>
      <c r="C94" s="27">
        <v>15.123819545308187</v>
      </c>
      <c r="D94" s="27">
        <v>0</v>
      </c>
      <c r="E94" s="27">
        <v>771.31479681071733</v>
      </c>
      <c r="G94" s="19" t="s">
        <v>45</v>
      </c>
      <c r="H94" s="27">
        <v>75.003152048527312</v>
      </c>
      <c r="I94" s="27">
        <v>20.474561534327183</v>
      </c>
      <c r="J94" s="27">
        <v>258.79032629179005</v>
      </c>
      <c r="K94" s="27">
        <v>0.25535355393328563</v>
      </c>
      <c r="L94" s="27">
        <v>0</v>
      </c>
      <c r="M94" s="27">
        <v>0</v>
      </c>
      <c r="N94" s="27">
        <v>690.29709722692292</v>
      </c>
      <c r="O94" s="27">
        <v>1044.8204906555006</v>
      </c>
      <c r="Q94" s="19" t="s">
        <v>45</v>
      </c>
      <c r="R94" s="27">
        <v>4.6900626619603489</v>
      </c>
      <c r="S94" s="27">
        <v>-14.696924991387608</v>
      </c>
      <c r="T94" s="27">
        <v>428.10138076533048</v>
      </c>
      <c r="U94" s="27">
        <v>-77.962359086248085</v>
      </c>
      <c r="V94" s="27">
        <v>0</v>
      </c>
      <c r="W94" s="27">
        <v>115.9880786275003</v>
      </c>
      <c r="X94" s="27">
        <v>690.29709722692292</v>
      </c>
      <c r="Y94" s="27">
        <v>1146.4173352040784</v>
      </c>
      <c r="AA94" s="19" t="s">
        <v>45</v>
      </c>
      <c r="AB94" s="27">
        <v>176.88744554623327</v>
      </c>
      <c r="AC94" s="27">
        <v>11.726439813329801</v>
      </c>
      <c r="AD94" s="27">
        <v>462.30294047700119</v>
      </c>
      <c r="AE94" s="27">
        <v>-13.597681586483132</v>
      </c>
      <c r="AF94" s="27">
        <v>0</v>
      </c>
      <c r="AG94" s="27">
        <v>0</v>
      </c>
      <c r="AH94" s="27">
        <v>0</v>
      </c>
      <c r="AI94" s="27">
        <v>637.31914425008119</v>
      </c>
    </row>
    <row r="95" spans="1:35" ht="16.5" thickTop="1" thickBot="1" x14ac:dyDescent="0.3">
      <c r="E95" s="12"/>
    </row>
    <row r="96" spans="1:35" ht="16.5" thickTop="1" thickBot="1" x14ac:dyDescent="0.3">
      <c r="A96" s="1" t="str">
        <f>A7</f>
        <v>Low Cost</v>
      </c>
    </row>
    <row r="97" spans="1:35" ht="31.5" thickTop="1" thickBot="1" x14ac:dyDescent="0.3">
      <c r="C97" s="14"/>
      <c r="G97" s="1" t="s">
        <v>29</v>
      </c>
      <c r="H97" s="1" t="s">
        <v>10</v>
      </c>
      <c r="J97" s="12"/>
      <c r="K97" s="12"/>
      <c r="Q97" s="1" t="s">
        <v>29</v>
      </c>
      <c r="R97" s="1" t="s">
        <v>30</v>
      </c>
      <c r="T97" s="12"/>
      <c r="U97" s="12"/>
      <c r="AA97" s="1" t="s">
        <v>29</v>
      </c>
      <c r="AB97" s="1" t="s">
        <v>31</v>
      </c>
      <c r="AD97" s="12"/>
      <c r="AE97" s="12"/>
    </row>
    <row r="98" spans="1:35" ht="51" customHeight="1" thickTop="1" thickBot="1" x14ac:dyDescent="0.3">
      <c r="A98" s="1" t="s">
        <v>32</v>
      </c>
      <c r="B98" s="25" t="s">
        <v>33</v>
      </c>
      <c r="C98" s="25" t="s">
        <v>15</v>
      </c>
      <c r="D98" s="25" t="s">
        <v>34</v>
      </c>
      <c r="E98" s="25" t="s">
        <v>35</v>
      </c>
      <c r="G98" s="1" t="s">
        <v>29</v>
      </c>
      <c r="H98" s="1" t="s">
        <v>36</v>
      </c>
      <c r="I98" s="1" t="s">
        <v>37</v>
      </c>
      <c r="J98" s="1" t="s">
        <v>38</v>
      </c>
      <c r="K98" s="1" t="s">
        <v>39</v>
      </c>
      <c r="L98" s="1" t="s">
        <v>40</v>
      </c>
      <c r="M98" s="1" t="s">
        <v>41</v>
      </c>
      <c r="N98" s="1" t="s">
        <v>42</v>
      </c>
      <c r="O98" s="1" t="s">
        <v>35</v>
      </c>
      <c r="Q98" s="1" t="s">
        <v>29</v>
      </c>
      <c r="R98" s="1" t="s">
        <v>36</v>
      </c>
      <c r="S98" s="1" t="s">
        <v>37</v>
      </c>
      <c r="T98" s="1" t="s">
        <v>38</v>
      </c>
      <c r="U98" s="1" t="s">
        <v>39</v>
      </c>
      <c r="V98" s="1" t="s">
        <v>40</v>
      </c>
      <c r="W98" s="1" t="s">
        <v>41</v>
      </c>
      <c r="X98" s="1" t="s">
        <v>42</v>
      </c>
      <c r="Y98" s="1" t="s">
        <v>35</v>
      </c>
      <c r="AA98" s="1" t="s">
        <v>29</v>
      </c>
      <c r="AB98" s="1" t="s">
        <v>36</v>
      </c>
      <c r="AC98" s="1" t="s">
        <v>37</v>
      </c>
      <c r="AD98" s="1" t="s">
        <v>38</v>
      </c>
      <c r="AE98" s="1" t="s">
        <v>39</v>
      </c>
      <c r="AF98" s="1" t="s">
        <v>40</v>
      </c>
      <c r="AG98" s="1" t="s">
        <v>41</v>
      </c>
      <c r="AH98" s="1" t="s">
        <v>42</v>
      </c>
      <c r="AI98" s="1" t="s">
        <v>35</v>
      </c>
    </row>
    <row r="99" spans="1:35" ht="16.5" thickTop="1" thickBot="1" x14ac:dyDescent="0.3">
      <c r="A99" s="19" t="s">
        <v>43</v>
      </c>
      <c r="B99" s="26">
        <f>NPV($B$7,B100:B115)</f>
        <v>306.06666387567208</v>
      </c>
      <c r="C99" s="26">
        <f t="shared" ref="C99:E99" si="17">NPV($B$7,C100:C115)</f>
        <v>6.1213332775134415</v>
      </c>
      <c r="D99" s="26">
        <f t="shared" si="17"/>
        <v>1.0906497270234414</v>
      </c>
      <c r="E99" s="26">
        <f t="shared" si="17"/>
        <v>313.27864688020901</v>
      </c>
      <c r="G99" s="19" t="s">
        <v>43</v>
      </c>
      <c r="H99" s="26">
        <f>NPV($B$7,H100:H115)</f>
        <v>70.376731347357165</v>
      </c>
      <c r="I99" s="26">
        <f t="shared" ref="I99:O99" si="18">NPV($B$7,I100:I115)</f>
        <v>17.528278526551816</v>
      </c>
      <c r="J99" s="26">
        <f t="shared" si="18"/>
        <v>256.63352844975128</v>
      </c>
      <c r="K99" s="26">
        <f t="shared" si="18"/>
        <v>2.301742997441758</v>
      </c>
      <c r="L99" s="26">
        <f t="shared" si="18"/>
        <v>8.054263835698384</v>
      </c>
      <c r="M99" s="26">
        <f t="shared" si="18"/>
        <v>1.8672573281733338</v>
      </c>
      <c r="N99" s="26">
        <f t="shared" si="18"/>
        <v>242.0648330909282</v>
      </c>
      <c r="O99" s="26">
        <f t="shared" si="18"/>
        <v>598.82663557590206</v>
      </c>
      <c r="Q99" s="19" t="s">
        <v>43</v>
      </c>
      <c r="R99" s="26">
        <f>NPV($B$7,R100:R115)</f>
        <v>5.5321955520347785</v>
      </c>
      <c r="S99" s="26">
        <f t="shared" ref="S99:Y99" si="19">NPV($B$7,S100:S115)</f>
        <v>-10.547609261075248</v>
      </c>
      <c r="T99" s="26">
        <f t="shared" si="19"/>
        <v>278.05528642389316</v>
      </c>
      <c r="U99" s="26">
        <f t="shared" si="19"/>
        <v>-29.491100788838878</v>
      </c>
      <c r="V99" s="26">
        <f t="shared" si="19"/>
        <v>7.5601456659445123</v>
      </c>
      <c r="W99" s="26">
        <f t="shared" si="19"/>
        <v>66.461870229482471</v>
      </c>
      <c r="X99" s="26">
        <f t="shared" si="19"/>
        <v>242.0648330909282</v>
      </c>
      <c r="Y99" s="26">
        <f t="shared" si="19"/>
        <v>559.63562091236906</v>
      </c>
      <c r="AA99" s="19" t="s">
        <v>43</v>
      </c>
      <c r="AB99" s="26">
        <f>NPV($B$7,AB100:AB115)</f>
        <v>126.66557903755074</v>
      </c>
      <c r="AC99" s="26">
        <f t="shared" ref="AC99:AI99" si="20">NPV($B$7,AC100:AC115)</f>
        <v>14.834363486015921</v>
      </c>
      <c r="AD99" s="26">
        <f t="shared" si="20"/>
        <v>332.23620757183846</v>
      </c>
      <c r="AE99" s="26">
        <f t="shared" si="20"/>
        <v>-7.0601118263622356</v>
      </c>
      <c r="AF99" s="26">
        <f t="shared" si="20"/>
        <v>0</v>
      </c>
      <c r="AG99" s="26">
        <f t="shared" si="20"/>
        <v>7.3210435242559241E-2</v>
      </c>
      <c r="AH99" s="26">
        <f t="shared" si="20"/>
        <v>0</v>
      </c>
      <c r="AI99" s="26">
        <f t="shared" si="20"/>
        <v>466.74924870428549</v>
      </c>
    </row>
    <row r="100" spans="1:35" ht="16.5" thickTop="1" thickBot="1" x14ac:dyDescent="0.3">
      <c r="A100" s="19">
        <v>2020</v>
      </c>
      <c r="B100" s="27">
        <v>0</v>
      </c>
      <c r="C100" s="27">
        <v>0</v>
      </c>
      <c r="D100" s="27">
        <v>0</v>
      </c>
      <c r="E100" s="27">
        <v>0</v>
      </c>
      <c r="G100" s="19">
        <v>2020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Q100" s="19">
        <v>2020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AA100" s="19">
        <v>2020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</row>
    <row r="101" spans="1:35" ht="16.5" thickTop="1" thickBot="1" x14ac:dyDescent="0.3">
      <c r="A101" s="19">
        <v>2021</v>
      </c>
      <c r="B101" s="27">
        <v>0</v>
      </c>
      <c r="C101" s="27">
        <v>0</v>
      </c>
      <c r="D101" s="27">
        <v>0</v>
      </c>
      <c r="E101" s="27">
        <v>0</v>
      </c>
      <c r="G101" s="19">
        <v>2021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Q101" s="19">
        <v>2021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AA101" s="19">
        <v>2021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</row>
    <row r="102" spans="1:35" ht="16.5" thickTop="1" thickBot="1" x14ac:dyDescent="0.3">
      <c r="A102" s="19">
        <v>2022</v>
      </c>
      <c r="B102" s="27">
        <v>0</v>
      </c>
      <c r="C102" s="27">
        <v>0</v>
      </c>
      <c r="D102" s="27">
        <v>1.2953083803561825</v>
      </c>
      <c r="E102" s="27">
        <v>1.2953083803561825</v>
      </c>
      <c r="G102" s="19">
        <v>2022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Q102" s="19">
        <v>2022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AA102" s="19">
        <v>2022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</row>
    <row r="103" spans="1:35" ht="16.5" thickTop="1" thickBot="1" x14ac:dyDescent="0.3">
      <c r="A103" s="19">
        <v>2023</v>
      </c>
      <c r="B103" s="27">
        <v>2.6677537904902939</v>
      </c>
      <c r="C103" s="27">
        <v>5.3355075809805877E-2</v>
      </c>
      <c r="D103" s="27">
        <v>0</v>
      </c>
      <c r="E103" s="27">
        <v>2.7211088663000997</v>
      </c>
      <c r="G103" s="19">
        <v>2023</v>
      </c>
      <c r="H103" s="27">
        <v>0</v>
      </c>
      <c r="I103" s="27">
        <v>0</v>
      </c>
      <c r="J103" s="27">
        <v>8.7411442687673429</v>
      </c>
      <c r="K103" s="27">
        <v>-0.7215190504554978</v>
      </c>
      <c r="L103" s="27">
        <v>0.7846298279033499</v>
      </c>
      <c r="M103" s="27">
        <v>1.1688924512004775</v>
      </c>
      <c r="N103" s="27">
        <v>0</v>
      </c>
      <c r="O103" s="27">
        <v>9.9731474974156722</v>
      </c>
      <c r="Q103" s="19">
        <v>2023</v>
      </c>
      <c r="R103" s="27">
        <v>-7.2139250000000033</v>
      </c>
      <c r="S103" s="27">
        <v>-2.2544800000000578</v>
      </c>
      <c r="T103" s="27">
        <v>35.817240997447335</v>
      </c>
      <c r="U103" s="27">
        <v>5.7012330446839927</v>
      </c>
      <c r="V103" s="27">
        <v>0.98918252654838912</v>
      </c>
      <c r="W103" s="27">
        <v>1.932184458492038</v>
      </c>
      <c r="X103" s="27">
        <v>0</v>
      </c>
      <c r="Y103" s="27">
        <v>34.971436027171698</v>
      </c>
      <c r="AA103" s="19">
        <v>2023</v>
      </c>
      <c r="AB103" s="27">
        <v>6.2250946910619955</v>
      </c>
      <c r="AC103" s="27">
        <v>0.41667243112988217</v>
      </c>
      <c r="AD103" s="27">
        <v>14.232689113237361</v>
      </c>
      <c r="AE103" s="27">
        <v>-8.1542724730223781E-2</v>
      </c>
      <c r="AF103" s="27">
        <v>0</v>
      </c>
      <c r="AG103" s="27">
        <v>0.56479425572886732</v>
      </c>
      <c r="AH103" s="27">
        <v>0</v>
      </c>
      <c r="AI103" s="27">
        <v>21.357707766427882</v>
      </c>
    </row>
    <row r="104" spans="1:35" ht="16.5" thickTop="1" thickBot="1" x14ac:dyDescent="0.3">
      <c r="A104" s="19">
        <v>2024</v>
      </c>
      <c r="B104" s="27">
        <v>2.6677537904902939</v>
      </c>
      <c r="C104" s="27">
        <v>5.3355075809805877E-2</v>
      </c>
      <c r="D104" s="27">
        <v>0</v>
      </c>
      <c r="E104" s="27">
        <v>2.7211088663000997</v>
      </c>
      <c r="G104" s="19">
        <v>2024</v>
      </c>
      <c r="H104" s="27">
        <v>0</v>
      </c>
      <c r="I104" s="27">
        <v>0</v>
      </c>
      <c r="J104" s="27">
        <v>7.5372652303552377</v>
      </c>
      <c r="K104" s="27">
        <v>0.71804825924283144</v>
      </c>
      <c r="L104" s="27">
        <v>2.5988949917573181</v>
      </c>
      <c r="M104" s="27">
        <v>0.77948928547790219</v>
      </c>
      <c r="N104" s="27">
        <v>0</v>
      </c>
      <c r="O104" s="27">
        <v>11.63369776683329</v>
      </c>
      <c r="Q104" s="19">
        <v>2024</v>
      </c>
      <c r="R104" s="27">
        <v>-0.54463999999998691</v>
      </c>
      <c r="S104" s="27">
        <v>-0.14096500000005108</v>
      </c>
      <c r="T104" s="27">
        <v>1.2488695395269971</v>
      </c>
      <c r="U104" s="27">
        <v>-2.2276706508315067E-2</v>
      </c>
      <c r="V104" s="27">
        <v>1.2882355726227677</v>
      </c>
      <c r="W104" s="27">
        <v>-0.49439341836747119</v>
      </c>
      <c r="X104" s="27">
        <v>0</v>
      </c>
      <c r="Y104" s="27">
        <v>1.3348299872739406</v>
      </c>
      <c r="AA104" s="19">
        <v>2024</v>
      </c>
      <c r="AB104" s="27">
        <v>0.13394177703830223</v>
      </c>
      <c r="AC104" s="27">
        <v>4.8067108834857208E-2</v>
      </c>
      <c r="AD104" s="27">
        <v>7.7039847775783725</v>
      </c>
      <c r="AE104" s="27">
        <v>0.52563467597039171</v>
      </c>
      <c r="AF104" s="27">
        <v>0</v>
      </c>
      <c r="AG104" s="27">
        <v>-0.14492043468708932</v>
      </c>
      <c r="AH104" s="27">
        <v>0</v>
      </c>
      <c r="AI104" s="27">
        <v>8.2667079047348349</v>
      </c>
    </row>
    <row r="105" spans="1:35" ht="16.5" thickTop="1" thickBot="1" x14ac:dyDescent="0.3">
      <c r="A105" s="19">
        <v>2025</v>
      </c>
      <c r="B105" s="27">
        <v>25.074657857215108</v>
      </c>
      <c r="C105" s="27">
        <v>0.50149315714430209</v>
      </c>
      <c r="D105" s="27">
        <v>0</v>
      </c>
      <c r="E105" s="27">
        <v>25.576151014359411</v>
      </c>
      <c r="G105" s="19">
        <v>2025</v>
      </c>
      <c r="H105" s="27">
        <v>0</v>
      </c>
      <c r="I105" s="27">
        <v>0</v>
      </c>
      <c r="J105" s="27">
        <v>18.589869544685836</v>
      </c>
      <c r="K105" s="27">
        <v>1.5137557449124577</v>
      </c>
      <c r="L105" s="27">
        <v>1.7534343591202164</v>
      </c>
      <c r="M105" s="27">
        <v>1.0306320996200817</v>
      </c>
      <c r="N105" s="27">
        <v>0</v>
      </c>
      <c r="O105" s="27">
        <v>22.887691748338593</v>
      </c>
      <c r="Q105" s="19">
        <v>2025</v>
      </c>
      <c r="R105" s="27">
        <v>-2.3426399999999603</v>
      </c>
      <c r="S105" s="27">
        <v>-0.18885000000000218</v>
      </c>
      <c r="T105" s="27">
        <v>23.827094258740601</v>
      </c>
      <c r="U105" s="27">
        <v>-2.6676493095533353</v>
      </c>
      <c r="V105" s="27">
        <v>1.2612188203124077</v>
      </c>
      <c r="W105" s="27">
        <v>-2.1146532019862219E-2</v>
      </c>
      <c r="X105" s="27">
        <v>0</v>
      </c>
      <c r="Y105" s="27">
        <v>19.868027237479847</v>
      </c>
      <c r="AA105" s="19">
        <v>2025</v>
      </c>
      <c r="AB105" s="27">
        <v>0.26788355408299935</v>
      </c>
      <c r="AC105" s="27">
        <v>4.7935777939983382E-2</v>
      </c>
      <c r="AD105" s="27">
        <v>13.261578490300231</v>
      </c>
      <c r="AE105" s="27">
        <v>0.15470283926225989</v>
      </c>
      <c r="AF105" s="27">
        <v>0</v>
      </c>
      <c r="AG105" s="27">
        <v>-0.13297304463263426</v>
      </c>
      <c r="AH105" s="27">
        <v>0</v>
      </c>
      <c r="AI105" s="27">
        <v>13.599127616952838</v>
      </c>
    </row>
    <row r="106" spans="1:35" ht="16.5" thickTop="1" thickBot="1" x14ac:dyDescent="0.3">
      <c r="A106" s="19">
        <v>2026</v>
      </c>
      <c r="B106" s="27">
        <v>25.074657857215108</v>
      </c>
      <c r="C106" s="27">
        <v>0.50149315714430209</v>
      </c>
      <c r="D106" s="27">
        <v>0</v>
      </c>
      <c r="E106" s="27">
        <v>25.576151014359411</v>
      </c>
      <c r="G106" s="19">
        <v>2026</v>
      </c>
      <c r="H106" s="27">
        <v>-1.3950969279790115E-3</v>
      </c>
      <c r="I106" s="27">
        <v>1.4004089498484973E-3</v>
      </c>
      <c r="J106" s="27">
        <v>34.894810840359604</v>
      </c>
      <c r="K106" s="27">
        <v>5.2582106111943361</v>
      </c>
      <c r="L106" s="27">
        <v>6.3138620969187151</v>
      </c>
      <c r="M106" s="27">
        <v>-1.0122504579646785</v>
      </c>
      <c r="N106" s="27">
        <v>0</v>
      </c>
      <c r="O106" s="27">
        <v>45.454638402529845</v>
      </c>
      <c r="Q106" s="19">
        <v>2026</v>
      </c>
      <c r="R106" s="27">
        <v>-0.44297000000005937</v>
      </c>
      <c r="S106" s="27">
        <v>5.0119999999878928E-2</v>
      </c>
      <c r="T106" s="27">
        <v>15.178139412409603</v>
      </c>
      <c r="U106" s="27">
        <v>5.0089181496134607</v>
      </c>
      <c r="V106" s="27">
        <v>6.3789873300682798</v>
      </c>
      <c r="W106" s="27">
        <v>-0.89821412546278045</v>
      </c>
      <c r="X106" s="27">
        <v>0</v>
      </c>
      <c r="Y106" s="27">
        <v>25.274980766628385</v>
      </c>
      <c r="AA106" s="19">
        <v>2026</v>
      </c>
      <c r="AB106" s="27">
        <v>0.26788355408200459</v>
      </c>
      <c r="AC106" s="27">
        <v>9.5871555879966763E-2</v>
      </c>
      <c r="AD106" s="27">
        <v>32.590485988653967</v>
      </c>
      <c r="AE106" s="27">
        <v>4.9001300228348894</v>
      </c>
      <c r="AF106" s="27">
        <v>0</v>
      </c>
      <c r="AG106" s="27">
        <v>-0.25807648693050717</v>
      </c>
      <c r="AH106" s="27">
        <v>0</v>
      </c>
      <c r="AI106" s="27">
        <v>37.596294634520319</v>
      </c>
    </row>
    <row r="107" spans="1:35" ht="16.5" thickTop="1" thickBot="1" x14ac:dyDescent="0.3">
      <c r="A107" s="19">
        <v>2027</v>
      </c>
      <c r="B107" s="27">
        <v>25.074657857215108</v>
      </c>
      <c r="C107" s="27">
        <v>0.50149315714430209</v>
      </c>
      <c r="D107" s="27">
        <v>0</v>
      </c>
      <c r="E107" s="27">
        <v>25.576151014359411</v>
      </c>
      <c r="G107" s="19">
        <v>2027</v>
      </c>
      <c r="H107" s="27">
        <v>5.075118029402006</v>
      </c>
      <c r="I107" s="27">
        <v>1.0935449024800619</v>
      </c>
      <c r="J107" s="27">
        <v>18.667678414635581</v>
      </c>
      <c r="K107" s="27">
        <v>-0.41371456259997058</v>
      </c>
      <c r="L107" s="27">
        <v>0</v>
      </c>
      <c r="M107" s="27">
        <v>0</v>
      </c>
      <c r="N107" s="27">
        <v>22.406904066724813</v>
      </c>
      <c r="O107" s="27">
        <v>46.829530850642492</v>
      </c>
      <c r="Q107" s="19">
        <v>2027</v>
      </c>
      <c r="R107" s="27">
        <v>1.8599400000000514</v>
      </c>
      <c r="S107" s="27">
        <v>0.64633999999978187</v>
      </c>
      <c r="T107" s="27">
        <v>24.161927631620351</v>
      </c>
      <c r="U107" s="27">
        <v>0.73519725171971118</v>
      </c>
      <c r="V107" s="27">
        <v>0</v>
      </c>
      <c r="W107" s="27">
        <v>0</v>
      </c>
      <c r="X107" s="27">
        <v>22.406904066724813</v>
      </c>
      <c r="Y107" s="27">
        <v>49.810308950064709</v>
      </c>
      <c r="AA107" s="19">
        <v>2027</v>
      </c>
      <c r="AB107" s="27">
        <v>0.18290367326500245</v>
      </c>
      <c r="AC107" s="27">
        <v>0.15926881142968341</v>
      </c>
      <c r="AD107" s="27">
        <v>26.138277354847794</v>
      </c>
      <c r="AE107" s="27">
        <v>-0.61268042205856088</v>
      </c>
      <c r="AF107" s="27">
        <v>0</v>
      </c>
      <c r="AG107" s="27">
        <v>0</v>
      </c>
      <c r="AH107" s="27">
        <v>0</v>
      </c>
      <c r="AI107" s="27">
        <v>25.86776941748392</v>
      </c>
    </row>
    <row r="108" spans="1:35" ht="16.5" thickTop="1" thickBot="1" x14ac:dyDescent="0.3">
      <c r="A108" s="19">
        <v>2028</v>
      </c>
      <c r="B108" s="27">
        <v>25.074657857215108</v>
      </c>
      <c r="C108" s="27">
        <v>0.50149315714430209</v>
      </c>
      <c r="D108" s="27">
        <v>0</v>
      </c>
      <c r="E108" s="27">
        <v>25.576151014359411</v>
      </c>
      <c r="G108" s="19">
        <v>2028</v>
      </c>
      <c r="H108" s="27">
        <v>10.035512428024049</v>
      </c>
      <c r="I108" s="27">
        <v>2.2499836779797988</v>
      </c>
      <c r="J108" s="27">
        <v>15.892796009100765</v>
      </c>
      <c r="K108" s="27">
        <v>-0.92022307644518686</v>
      </c>
      <c r="L108" s="27">
        <v>0</v>
      </c>
      <c r="M108" s="27">
        <v>0</v>
      </c>
      <c r="N108" s="27">
        <v>22.406904066724813</v>
      </c>
      <c r="O108" s="27">
        <v>49.664973105384234</v>
      </c>
      <c r="Q108" s="19">
        <v>2028</v>
      </c>
      <c r="R108" s="27">
        <v>20.984051066249776</v>
      </c>
      <c r="S108" s="27">
        <v>1.6843199999998433</v>
      </c>
      <c r="T108" s="27">
        <v>3.2711359137472602</v>
      </c>
      <c r="U108" s="27">
        <v>-0.17275159440781196</v>
      </c>
      <c r="V108" s="27">
        <v>0</v>
      </c>
      <c r="W108" s="27">
        <v>0.29532276784290801</v>
      </c>
      <c r="X108" s="27">
        <v>22.406904066724813</v>
      </c>
      <c r="Y108" s="27">
        <v>48.468982220156789</v>
      </c>
      <c r="AA108" s="19">
        <v>2028</v>
      </c>
      <c r="AB108" s="27">
        <v>12.439042717415987</v>
      </c>
      <c r="AC108" s="27">
        <v>2.8324692475603115</v>
      </c>
      <c r="AD108" s="27">
        <v>16.850170568348855</v>
      </c>
      <c r="AE108" s="27">
        <v>-1.7496445822617297</v>
      </c>
      <c r="AF108" s="27">
        <v>0</v>
      </c>
      <c r="AG108" s="27">
        <v>0</v>
      </c>
      <c r="AH108" s="27">
        <v>0</v>
      </c>
      <c r="AI108" s="27">
        <v>30.372037951063426</v>
      </c>
    </row>
    <row r="109" spans="1:35" ht="16.5" thickTop="1" thickBot="1" x14ac:dyDescent="0.3">
      <c r="A109" s="19">
        <v>2029</v>
      </c>
      <c r="B109" s="27">
        <v>25.074657857215108</v>
      </c>
      <c r="C109" s="27">
        <v>0.50149315714430209</v>
      </c>
      <c r="D109" s="27">
        <v>0</v>
      </c>
      <c r="E109" s="27">
        <v>25.576151014359411</v>
      </c>
      <c r="G109" s="19">
        <v>2029</v>
      </c>
      <c r="H109" s="27">
        <v>13.008471491989894</v>
      </c>
      <c r="I109" s="27">
        <v>2.7858491341703484</v>
      </c>
      <c r="J109" s="27">
        <v>16.679896870102326</v>
      </c>
      <c r="K109" s="27">
        <v>-1.3870652176751659</v>
      </c>
      <c r="L109" s="27">
        <v>0</v>
      </c>
      <c r="M109" s="27">
        <v>0</v>
      </c>
      <c r="N109" s="27">
        <v>22.406904066724813</v>
      </c>
      <c r="O109" s="27">
        <v>53.494056345312217</v>
      </c>
      <c r="Q109" s="19">
        <v>2029</v>
      </c>
      <c r="R109" s="27">
        <v>2.6504928898398248</v>
      </c>
      <c r="S109" s="27">
        <v>1.0213300000000345</v>
      </c>
      <c r="T109" s="27">
        <v>17.408843337393861</v>
      </c>
      <c r="U109" s="27">
        <v>0.66230900413028959</v>
      </c>
      <c r="V109" s="27">
        <v>0</v>
      </c>
      <c r="W109" s="27">
        <v>1.0405244258844688</v>
      </c>
      <c r="X109" s="27">
        <v>22.406904066724813</v>
      </c>
      <c r="Y109" s="27">
        <v>45.19040372397329</v>
      </c>
      <c r="AA109" s="19">
        <v>2029</v>
      </c>
      <c r="AB109" s="27">
        <v>12.439042717419964</v>
      </c>
      <c r="AC109" s="27">
        <v>2.8247302605500408</v>
      </c>
      <c r="AD109" s="27">
        <v>19.600073353570675</v>
      </c>
      <c r="AE109" s="27">
        <v>-1.433263614960222</v>
      </c>
      <c r="AF109" s="27">
        <v>0</v>
      </c>
      <c r="AG109" s="27">
        <v>0</v>
      </c>
      <c r="AH109" s="27">
        <v>0</v>
      </c>
      <c r="AI109" s="27">
        <v>33.430582716580453</v>
      </c>
    </row>
    <row r="110" spans="1:35" ht="16.5" thickTop="1" thickBot="1" x14ac:dyDescent="0.3">
      <c r="A110" s="19">
        <v>2030</v>
      </c>
      <c r="B110" s="27">
        <v>25.074657857215108</v>
      </c>
      <c r="C110" s="27">
        <v>0.50149315714430209</v>
      </c>
      <c r="D110" s="27">
        <v>0</v>
      </c>
      <c r="E110" s="27">
        <v>25.576151014359411</v>
      </c>
      <c r="G110" s="19">
        <v>2030</v>
      </c>
      <c r="H110" s="27">
        <v>15.177658022430023</v>
      </c>
      <c r="I110" s="27">
        <v>3.3302668250598799</v>
      </c>
      <c r="J110" s="27">
        <v>15.64457787044805</v>
      </c>
      <c r="K110" s="27">
        <v>-1.3942444594818164</v>
      </c>
      <c r="L110" s="27">
        <v>1.2286427802157109E-2</v>
      </c>
      <c r="M110" s="27">
        <v>0.34373421143524013</v>
      </c>
      <c r="N110" s="27">
        <v>22.406904066724813</v>
      </c>
      <c r="O110" s="27">
        <v>55.521182964418344</v>
      </c>
      <c r="Q110" s="19">
        <v>2030</v>
      </c>
      <c r="R110" s="27">
        <v>-2.5611748884198278</v>
      </c>
      <c r="S110" s="27">
        <v>-0.73806000000013228</v>
      </c>
      <c r="T110" s="27">
        <v>13.930436102684114</v>
      </c>
      <c r="U110" s="27">
        <v>2.2702947157977147</v>
      </c>
      <c r="V110" s="27">
        <v>0</v>
      </c>
      <c r="W110" s="27">
        <v>-0.7896928705344981</v>
      </c>
      <c r="X110" s="27">
        <v>22.406904066724813</v>
      </c>
      <c r="Y110" s="27">
        <v>34.518707126252181</v>
      </c>
      <c r="AA110" s="19">
        <v>2030</v>
      </c>
      <c r="AB110" s="27">
        <v>12.450019877442971</v>
      </c>
      <c r="AC110" s="27">
        <v>2.8272175174597578</v>
      </c>
      <c r="AD110" s="27">
        <v>27.864877229486311</v>
      </c>
      <c r="AE110" s="27">
        <v>-0.9548373474662103</v>
      </c>
      <c r="AF110" s="27">
        <v>0</v>
      </c>
      <c r="AG110" s="27">
        <v>0</v>
      </c>
      <c r="AH110" s="27">
        <v>0</v>
      </c>
      <c r="AI110" s="27">
        <v>42.187277276922828</v>
      </c>
    </row>
    <row r="111" spans="1:35" ht="16.5" thickTop="1" thickBot="1" x14ac:dyDescent="0.3">
      <c r="A111" s="19">
        <v>2031</v>
      </c>
      <c r="B111" s="27">
        <v>25.074657857215108</v>
      </c>
      <c r="C111" s="27">
        <v>0.50149315714430209</v>
      </c>
      <c r="D111" s="27">
        <v>0</v>
      </c>
      <c r="E111" s="27">
        <v>25.576151014359411</v>
      </c>
      <c r="G111" s="19">
        <v>2031</v>
      </c>
      <c r="H111" s="27">
        <v>11.665195477350153</v>
      </c>
      <c r="I111" s="27">
        <v>2.9510362550099671</v>
      </c>
      <c r="J111" s="27">
        <v>23.155628703620835</v>
      </c>
      <c r="K111" s="27">
        <v>-0.41017282188045323</v>
      </c>
      <c r="L111" s="27">
        <v>5.1829529227052189E-3</v>
      </c>
      <c r="M111" s="27">
        <v>0.2814151485888125</v>
      </c>
      <c r="N111" s="27">
        <v>22.406904066724813</v>
      </c>
      <c r="O111" s="27">
        <v>60.055189782336832</v>
      </c>
      <c r="Q111" s="19">
        <v>2031</v>
      </c>
      <c r="R111" s="27">
        <v>1.173566795790066</v>
      </c>
      <c r="S111" s="27">
        <v>-2.7108399999997346</v>
      </c>
      <c r="T111" s="27">
        <v>5.0949980527156766</v>
      </c>
      <c r="U111" s="27">
        <v>-3.5107257335269324</v>
      </c>
      <c r="V111" s="27">
        <v>0.49562380012418683</v>
      </c>
      <c r="W111" s="27">
        <v>23.221934577081175</v>
      </c>
      <c r="X111" s="27">
        <v>22.406904066724813</v>
      </c>
      <c r="Y111" s="27">
        <v>46.17146155890925</v>
      </c>
      <c r="AA111" s="19">
        <v>2031</v>
      </c>
      <c r="AB111" s="27">
        <v>12.450019877442971</v>
      </c>
      <c r="AC111" s="27">
        <v>2.8272175174602125</v>
      </c>
      <c r="AD111" s="27">
        <v>26.708034767537526</v>
      </c>
      <c r="AE111" s="27">
        <v>-1.7317616260207529</v>
      </c>
      <c r="AF111" s="27">
        <v>0</v>
      </c>
      <c r="AG111" s="27">
        <v>0</v>
      </c>
      <c r="AH111" s="27">
        <v>0</v>
      </c>
      <c r="AI111" s="27">
        <v>40.253510536419952</v>
      </c>
    </row>
    <row r="112" spans="1:35" ht="16.5" thickTop="1" thickBot="1" x14ac:dyDescent="0.3">
      <c r="A112" s="19">
        <v>2032</v>
      </c>
      <c r="B112" s="27">
        <v>25.074657857215108</v>
      </c>
      <c r="C112" s="27">
        <v>0.50149315714430209</v>
      </c>
      <c r="D112" s="27">
        <v>0</v>
      </c>
      <c r="E112" s="27">
        <v>25.576151014359411</v>
      </c>
      <c r="G112" s="19">
        <v>2032</v>
      </c>
      <c r="H112" s="27">
        <v>8.7156591978798588</v>
      </c>
      <c r="I112" s="27">
        <v>2.1041826225900877</v>
      </c>
      <c r="J112" s="27">
        <v>49.508023290056684</v>
      </c>
      <c r="K112" s="27">
        <v>8.6662335834340007E-2</v>
      </c>
      <c r="L112" s="27">
        <v>0</v>
      </c>
      <c r="M112" s="27">
        <v>-5.2206903769680311E-2</v>
      </c>
      <c r="N112" s="27">
        <v>22.406904066724813</v>
      </c>
      <c r="O112" s="27">
        <v>82.769224609316097</v>
      </c>
      <c r="Q112" s="19">
        <v>2032</v>
      </c>
      <c r="R112" s="27">
        <v>0.27831605934989057</v>
      </c>
      <c r="S112" s="27">
        <v>-2.4697200000000521</v>
      </c>
      <c r="T112" s="27">
        <v>-21.204370575993515</v>
      </c>
      <c r="U112" s="27">
        <v>-3.9549168547539351</v>
      </c>
      <c r="V112" s="27">
        <v>0.82732647780656798</v>
      </c>
      <c r="W112" s="27">
        <v>12.254949626129594</v>
      </c>
      <c r="X112" s="27">
        <v>22.406904066724813</v>
      </c>
      <c r="Y112" s="27">
        <v>8.1384887992633637</v>
      </c>
      <c r="AA112" s="19">
        <v>2032</v>
      </c>
      <c r="AB112" s="27">
        <v>12.45001987743899</v>
      </c>
      <c r="AC112" s="27">
        <v>2.8349633188799999</v>
      </c>
      <c r="AD112" s="27">
        <v>24.201775840623153</v>
      </c>
      <c r="AE112" s="27">
        <v>-1.5308007948377629</v>
      </c>
      <c r="AF112" s="27">
        <v>0</v>
      </c>
      <c r="AG112" s="27">
        <v>0</v>
      </c>
      <c r="AH112" s="27">
        <v>0</v>
      </c>
      <c r="AI112" s="27">
        <v>37.955958242104387</v>
      </c>
    </row>
    <row r="113" spans="1:35" ht="16.5" thickTop="1" thickBot="1" x14ac:dyDescent="0.3">
      <c r="A113" s="19">
        <v>2033</v>
      </c>
      <c r="B113" s="27">
        <v>25.074657857215108</v>
      </c>
      <c r="C113" s="27">
        <v>0.50149315714430209</v>
      </c>
      <c r="D113" s="27">
        <v>0</v>
      </c>
      <c r="E113" s="27">
        <v>25.576151014359411</v>
      </c>
      <c r="G113" s="19">
        <v>2033</v>
      </c>
      <c r="H113" s="27">
        <v>7.1445502861702153</v>
      </c>
      <c r="I113" s="27">
        <v>1.7364190779403543</v>
      </c>
      <c r="J113" s="27">
        <v>49.214632591846907</v>
      </c>
      <c r="K113" s="27">
        <v>0.29743171043556099</v>
      </c>
      <c r="L113" s="27">
        <v>0</v>
      </c>
      <c r="M113" s="27">
        <v>0</v>
      </c>
      <c r="N113" s="27">
        <v>22.406904066724813</v>
      </c>
      <c r="O113" s="27">
        <v>80.799937733117844</v>
      </c>
      <c r="Q113" s="19">
        <v>2033</v>
      </c>
      <c r="R113" s="27">
        <v>-6.5978225713506617</v>
      </c>
      <c r="S113" s="27">
        <v>-2.7442700000001423</v>
      </c>
      <c r="T113" s="27">
        <v>23.567489372125909</v>
      </c>
      <c r="U113" s="27">
        <v>-0.74278141572729617</v>
      </c>
      <c r="V113" s="27">
        <v>0</v>
      </c>
      <c r="W113" s="27">
        <v>-4.0943685554794893</v>
      </c>
      <c r="X113" s="27">
        <v>22.406904066724813</v>
      </c>
      <c r="Y113" s="27">
        <v>31.79515089629313</v>
      </c>
      <c r="AA113" s="19">
        <v>2033</v>
      </c>
      <c r="AB113" s="27">
        <v>24.762563133759045</v>
      </c>
      <c r="AC113" s="27">
        <v>3.6193375507100427</v>
      </c>
      <c r="AD113" s="27">
        <v>17.324633899092021</v>
      </c>
      <c r="AE113" s="27">
        <v>-1.3455946833719106</v>
      </c>
      <c r="AF113" s="27">
        <v>0</v>
      </c>
      <c r="AG113" s="27">
        <v>0</v>
      </c>
      <c r="AH113" s="27">
        <v>0</v>
      </c>
      <c r="AI113" s="27">
        <v>44.360939900189194</v>
      </c>
    </row>
    <row r="114" spans="1:35" ht="16.5" thickTop="1" thickBot="1" x14ac:dyDescent="0.3">
      <c r="A114" s="19">
        <v>2034</v>
      </c>
      <c r="B114" s="27">
        <v>25.074657857215108</v>
      </c>
      <c r="C114" s="27">
        <v>0.50149315714430209</v>
      </c>
      <c r="D114" s="27">
        <v>0</v>
      </c>
      <c r="E114" s="27">
        <v>25.576151014359411</v>
      </c>
      <c r="G114" s="19">
        <v>2034</v>
      </c>
      <c r="H114" s="27">
        <v>6.1223542681400431</v>
      </c>
      <c r="I114" s="27">
        <v>1.6712966825298281</v>
      </c>
      <c r="J114" s="27">
        <v>18.549723204755292</v>
      </c>
      <c r="K114" s="27">
        <v>1.7658129203487711E-2</v>
      </c>
      <c r="L114" s="27">
        <v>0</v>
      </c>
      <c r="M114" s="27">
        <v>0</v>
      </c>
      <c r="N114" s="27">
        <v>22.406904066724813</v>
      </c>
      <c r="O114" s="27">
        <v>48.767936351353462</v>
      </c>
      <c r="Q114" s="19">
        <v>2034</v>
      </c>
      <c r="R114" s="27">
        <v>0.38284024567019515</v>
      </c>
      <c r="S114" s="27">
        <v>-1.1996799999997165</v>
      </c>
      <c r="T114" s="27">
        <v>30.685699232113684</v>
      </c>
      <c r="U114" s="27">
        <v>-5.3912287044704499</v>
      </c>
      <c r="V114" s="27">
        <v>0</v>
      </c>
      <c r="W114" s="27">
        <v>8.4214283194953481</v>
      </c>
      <c r="X114" s="27">
        <v>22.406904066724813</v>
      </c>
      <c r="Y114" s="27">
        <v>55.305963159533874</v>
      </c>
      <c r="AA114" s="19">
        <v>2034</v>
      </c>
      <c r="AB114" s="27">
        <v>14.438961265517037</v>
      </c>
      <c r="AC114" s="27">
        <v>0.9572053557799336</v>
      </c>
      <c r="AD114" s="27">
        <v>33.137218479038985</v>
      </c>
      <c r="AE114" s="27">
        <v>-0.94030262991654523</v>
      </c>
      <c r="AF114" s="27">
        <v>0</v>
      </c>
      <c r="AG114" s="27">
        <v>0</v>
      </c>
      <c r="AH114" s="27">
        <v>0</v>
      </c>
      <c r="AI114" s="27">
        <v>47.593082470419411</v>
      </c>
    </row>
    <row r="115" spans="1:35" ht="16.5" thickTop="1" thickBot="1" x14ac:dyDescent="0.3">
      <c r="A115" s="19" t="s">
        <v>44</v>
      </c>
      <c r="B115" s="27">
        <v>407.1797569890665</v>
      </c>
      <c r="C115" s="27">
        <v>8.1435951397813291</v>
      </c>
      <c r="D115" s="27">
        <v>0</v>
      </c>
      <c r="E115" s="27">
        <v>415.32335212884783</v>
      </c>
      <c r="G115" s="19" t="s">
        <v>45</v>
      </c>
      <c r="H115" s="27">
        <v>75.003152048527312</v>
      </c>
      <c r="I115" s="27">
        <v>20.474561534327183</v>
      </c>
      <c r="J115" s="27">
        <v>258.79032629179005</v>
      </c>
      <c r="K115" s="27">
        <v>0.25535355393328563</v>
      </c>
      <c r="L115" s="27">
        <v>0</v>
      </c>
      <c r="M115" s="27">
        <v>0</v>
      </c>
      <c r="N115" s="27">
        <v>371.69843696834312</v>
      </c>
      <c r="O115" s="27">
        <v>726.22183039692095</v>
      </c>
      <c r="Q115" s="19" t="s">
        <v>45</v>
      </c>
      <c r="R115" s="27">
        <v>4.6900626619603489</v>
      </c>
      <c r="S115" s="27">
        <v>-14.696924991387608</v>
      </c>
      <c r="T115" s="27">
        <v>428.10138076533048</v>
      </c>
      <c r="U115" s="27">
        <v>-77.962359086248085</v>
      </c>
      <c r="V115" s="27">
        <v>0</v>
      </c>
      <c r="W115" s="27">
        <v>115.9880786275003</v>
      </c>
      <c r="X115" s="27">
        <v>371.69843696834312</v>
      </c>
      <c r="Y115" s="27">
        <v>827.81867494549851</v>
      </c>
      <c r="AA115" s="19" t="s">
        <v>45</v>
      </c>
      <c r="AB115" s="27">
        <v>176.88744554623327</v>
      </c>
      <c r="AC115" s="27">
        <v>11.726439813329801</v>
      </c>
      <c r="AD115" s="27">
        <v>462.30294047700119</v>
      </c>
      <c r="AE115" s="27">
        <v>-13.597681586483132</v>
      </c>
      <c r="AF115" s="27">
        <v>0</v>
      </c>
      <c r="AG115" s="27">
        <v>0</v>
      </c>
      <c r="AH115" s="27">
        <v>0</v>
      </c>
      <c r="AI115" s="27">
        <v>637.31914425008119</v>
      </c>
    </row>
    <row r="116" spans="1:35" ht="16.5" thickTop="1" thickBot="1" x14ac:dyDescent="0.3"/>
    <row r="117" spans="1:35" ht="16.5" thickTop="1" thickBot="1" x14ac:dyDescent="0.3">
      <c r="A117" s="28" t="str">
        <f>A8</f>
        <v>High Cost and High Discount rate</v>
      </c>
    </row>
    <row r="118" spans="1:35" ht="31.5" thickTop="1" thickBot="1" x14ac:dyDescent="0.3">
      <c r="C118" s="14"/>
      <c r="G118" s="1" t="s">
        <v>29</v>
      </c>
      <c r="H118" s="1" t="s">
        <v>10</v>
      </c>
      <c r="J118" s="12"/>
      <c r="K118" s="12"/>
      <c r="Q118" s="1" t="s">
        <v>29</v>
      </c>
      <c r="R118" s="1" t="s">
        <v>30</v>
      </c>
      <c r="T118" s="12"/>
      <c r="U118" s="12"/>
      <c r="AA118" s="1" t="s">
        <v>29</v>
      </c>
      <c r="AB118" s="1" t="s">
        <v>31</v>
      </c>
      <c r="AD118" s="12"/>
      <c r="AE118" s="12"/>
    </row>
    <row r="119" spans="1:35" ht="51" customHeight="1" thickTop="1" thickBot="1" x14ac:dyDescent="0.3">
      <c r="A119" s="1" t="s">
        <v>32</v>
      </c>
      <c r="B119" s="25" t="s">
        <v>33</v>
      </c>
      <c r="C119" s="25" t="s">
        <v>15</v>
      </c>
      <c r="D119" s="25" t="s">
        <v>34</v>
      </c>
      <c r="E119" s="25" t="s">
        <v>35</v>
      </c>
      <c r="G119" s="1" t="s">
        <v>29</v>
      </c>
      <c r="H119" s="1" t="s">
        <v>36</v>
      </c>
      <c r="I119" s="1" t="s">
        <v>37</v>
      </c>
      <c r="J119" s="1" t="s">
        <v>38</v>
      </c>
      <c r="K119" s="1" t="s">
        <v>39</v>
      </c>
      <c r="L119" s="1" t="s">
        <v>40</v>
      </c>
      <c r="M119" s="1" t="s">
        <v>41</v>
      </c>
      <c r="N119" s="1" t="s">
        <v>42</v>
      </c>
      <c r="O119" s="1" t="s">
        <v>35</v>
      </c>
      <c r="Q119" s="1" t="s">
        <v>29</v>
      </c>
      <c r="R119" s="1" t="s">
        <v>36</v>
      </c>
      <c r="S119" s="1" t="s">
        <v>37</v>
      </c>
      <c r="T119" s="1" t="s">
        <v>38</v>
      </c>
      <c r="U119" s="1" t="s">
        <v>39</v>
      </c>
      <c r="V119" s="1" t="s">
        <v>40</v>
      </c>
      <c r="W119" s="1" t="s">
        <v>41</v>
      </c>
      <c r="X119" s="1" t="s">
        <v>42</v>
      </c>
      <c r="Y119" s="1" t="s">
        <v>35</v>
      </c>
      <c r="AA119" s="1" t="s">
        <v>29</v>
      </c>
      <c r="AB119" s="1" t="s">
        <v>36</v>
      </c>
      <c r="AC119" s="1" t="s">
        <v>37</v>
      </c>
      <c r="AD119" s="1" t="s">
        <v>38</v>
      </c>
      <c r="AE119" s="1" t="s">
        <v>39</v>
      </c>
      <c r="AF119" s="1" t="s">
        <v>40</v>
      </c>
      <c r="AG119" s="1" t="s">
        <v>41</v>
      </c>
      <c r="AH119" s="1" t="s">
        <v>42</v>
      </c>
      <c r="AI119" s="1" t="s">
        <v>35</v>
      </c>
    </row>
    <row r="120" spans="1:35" ht="16.5" thickTop="1" thickBot="1" x14ac:dyDescent="0.3">
      <c r="A120" s="19" t="s">
        <v>43</v>
      </c>
      <c r="B120" s="26">
        <f>NPV($B$8,B121:B136)</f>
        <v>491.44848347770727</v>
      </c>
      <c r="C120" s="26">
        <f t="shared" ref="C120:E120" si="21">NPV($B$8,C121:C136)</f>
        <v>9.828969669554148</v>
      </c>
      <c r="D120" s="26">
        <f t="shared" si="21"/>
        <v>1.0113085979985548</v>
      </c>
      <c r="E120" s="26">
        <f t="shared" si="21"/>
        <v>502.28876174525993</v>
      </c>
      <c r="G120" s="19" t="s">
        <v>43</v>
      </c>
      <c r="H120" s="26">
        <f>NPV($B$8,H121:H136)</f>
        <v>47.198852848431237</v>
      </c>
      <c r="I120" s="26">
        <f t="shared" ref="I120:O120" si="22">NPV($B$8,I121:I136)</f>
        <v>11.590020148227069</v>
      </c>
      <c r="J120" s="26">
        <f t="shared" si="22"/>
        <v>174.69868590174744</v>
      </c>
      <c r="K120" s="26">
        <f t="shared" si="22"/>
        <v>2.0385674415708732</v>
      </c>
      <c r="L120" s="26">
        <f t="shared" si="22"/>
        <v>6.9041846493502765</v>
      </c>
      <c r="M120" s="26">
        <f t="shared" si="22"/>
        <v>1.6418306048306204</v>
      </c>
      <c r="N120" s="26">
        <f t="shared" si="22"/>
        <v>368.82810549456036</v>
      </c>
      <c r="O120" s="26">
        <f t="shared" si="22"/>
        <v>612.90024708871795</v>
      </c>
      <c r="Q120" s="19" t="s">
        <v>43</v>
      </c>
      <c r="R120" s="26">
        <f>NPV($B$8,R121:R136)</f>
        <v>3.4562873328972632</v>
      </c>
      <c r="S120" s="26">
        <f t="shared" ref="S120:Y120" si="23">NPV($B$8,S121:S136)</f>
        <v>-6.8395804685628061</v>
      </c>
      <c r="T120" s="26">
        <f t="shared" si="23"/>
        <v>179.26524909059341</v>
      </c>
      <c r="U120" s="26">
        <f t="shared" si="23"/>
        <v>-14.160471712683893</v>
      </c>
      <c r="V120" s="26">
        <f t="shared" si="23"/>
        <v>6.380458587339068</v>
      </c>
      <c r="W120" s="26">
        <f t="shared" si="23"/>
        <v>39.646341262202689</v>
      </c>
      <c r="X120" s="26">
        <f t="shared" si="23"/>
        <v>368.82810549456036</v>
      </c>
      <c r="Y120" s="26">
        <f t="shared" si="23"/>
        <v>576.57638958634607</v>
      </c>
      <c r="AA120" s="19" t="s">
        <v>43</v>
      </c>
      <c r="AB120" s="26">
        <f>NPV($B$8,AB121:AB136)</f>
        <v>81.467560624805913</v>
      </c>
      <c r="AC120" s="26">
        <f t="shared" ref="AC120:AI120" si="24">NPV($B$8,AC121:AC136)</f>
        <v>10.262238678219417</v>
      </c>
      <c r="AD120" s="26">
        <f t="shared" si="24"/>
        <v>215.03268087920895</v>
      </c>
      <c r="AE120" s="26">
        <f t="shared" si="24"/>
        <v>-3.7666696766026528</v>
      </c>
      <c r="AF120" s="26">
        <f t="shared" si="24"/>
        <v>0</v>
      </c>
      <c r="AG120" s="26">
        <f t="shared" si="24"/>
        <v>8.4193291418023203E-2</v>
      </c>
      <c r="AH120" s="26">
        <f t="shared" si="24"/>
        <v>0</v>
      </c>
      <c r="AI120" s="26">
        <f t="shared" si="24"/>
        <v>303.08000379704964</v>
      </c>
    </row>
    <row r="121" spans="1:35" ht="16.5" thickTop="1" thickBot="1" x14ac:dyDescent="0.3">
      <c r="A121" s="19">
        <v>2020</v>
      </c>
      <c r="B121" s="27">
        <v>0</v>
      </c>
      <c r="C121" s="27">
        <v>0</v>
      </c>
      <c r="D121" s="27">
        <v>0</v>
      </c>
      <c r="E121" s="27">
        <v>0</v>
      </c>
      <c r="G121" s="19">
        <v>2020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Q121" s="19">
        <v>2020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AA121" s="19">
        <v>2020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</row>
    <row r="122" spans="1:35" ht="16.5" thickTop="1" thickBot="1" x14ac:dyDescent="0.3">
      <c r="A122" s="19">
        <v>2021</v>
      </c>
      <c r="B122" s="27">
        <v>0</v>
      </c>
      <c r="C122" s="27">
        <v>0</v>
      </c>
      <c r="D122" s="27">
        <v>0</v>
      </c>
      <c r="E122" s="27">
        <v>0</v>
      </c>
      <c r="G122" s="19">
        <v>2021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Q122" s="19">
        <v>2021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AA122" s="19">
        <v>2021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</row>
    <row r="123" spans="1:35" ht="16.5" thickTop="1" thickBot="1" x14ac:dyDescent="0.3">
      <c r="A123" s="19">
        <v>2022</v>
      </c>
      <c r="B123" s="27">
        <v>0</v>
      </c>
      <c r="C123" s="27">
        <v>0</v>
      </c>
      <c r="D123" s="27">
        <v>1.2953083803561825</v>
      </c>
      <c r="E123" s="27">
        <v>1.2953083803561825</v>
      </c>
      <c r="G123" s="19">
        <v>2022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Q123" s="19">
        <v>2022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AA123" s="19">
        <v>2022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</row>
    <row r="124" spans="1:35" ht="16.5" thickTop="1" thickBot="1" x14ac:dyDescent="0.3">
      <c r="A124" s="19">
        <v>2023</v>
      </c>
      <c r="B124" s="27">
        <v>6.4757601106543756</v>
      </c>
      <c r="C124" s="27">
        <v>0.12951520221308752</v>
      </c>
      <c r="D124" s="27">
        <v>0</v>
      </c>
      <c r="E124" s="27">
        <v>6.6052753128674633</v>
      </c>
      <c r="G124" s="19">
        <v>2023</v>
      </c>
      <c r="H124" s="27">
        <v>0</v>
      </c>
      <c r="I124" s="27">
        <v>0</v>
      </c>
      <c r="J124" s="27">
        <v>8.7411442687673429</v>
      </c>
      <c r="K124" s="27">
        <v>-0.7215190504554978</v>
      </c>
      <c r="L124" s="27">
        <v>0.7846298279033499</v>
      </c>
      <c r="M124" s="27">
        <v>1.1688924512004775</v>
      </c>
      <c r="N124" s="27">
        <v>0</v>
      </c>
      <c r="O124" s="27">
        <v>9.9731474974156722</v>
      </c>
      <c r="Q124" s="19">
        <v>2023</v>
      </c>
      <c r="R124" s="27">
        <v>-7.2139250000000033</v>
      </c>
      <c r="S124" s="27">
        <v>-2.2544800000000578</v>
      </c>
      <c r="T124" s="27">
        <v>35.817240997447335</v>
      </c>
      <c r="U124" s="27">
        <v>5.7012330446839927</v>
      </c>
      <c r="V124" s="27">
        <v>0.98918252654838912</v>
      </c>
      <c r="W124" s="27">
        <v>1.932184458492038</v>
      </c>
      <c r="X124" s="27">
        <v>0</v>
      </c>
      <c r="Y124" s="27">
        <v>34.971436027171698</v>
      </c>
      <c r="AA124" s="19">
        <v>2023</v>
      </c>
      <c r="AB124" s="27">
        <v>6.2250946910619955</v>
      </c>
      <c r="AC124" s="27">
        <v>0.41667243112988217</v>
      </c>
      <c r="AD124" s="27">
        <v>14.232689113237361</v>
      </c>
      <c r="AE124" s="27">
        <v>-8.1542724730223781E-2</v>
      </c>
      <c r="AF124" s="27">
        <v>0</v>
      </c>
      <c r="AG124" s="27">
        <v>0.56479425572886732</v>
      </c>
      <c r="AH124" s="27">
        <v>0</v>
      </c>
      <c r="AI124" s="27">
        <v>21.357707766427882</v>
      </c>
    </row>
    <row r="125" spans="1:35" ht="16.5" thickTop="1" thickBot="1" x14ac:dyDescent="0.3">
      <c r="A125" s="19">
        <v>2024</v>
      </c>
      <c r="B125" s="27">
        <v>6.4757601106543756</v>
      </c>
      <c r="C125" s="27">
        <v>0.12951520221308752</v>
      </c>
      <c r="D125" s="27">
        <v>0</v>
      </c>
      <c r="E125" s="27">
        <v>6.6052753128674633</v>
      </c>
      <c r="G125" s="19">
        <v>2024</v>
      </c>
      <c r="H125" s="27">
        <v>0</v>
      </c>
      <c r="I125" s="27">
        <v>0</v>
      </c>
      <c r="J125" s="27">
        <v>7.5372652303552377</v>
      </c>
      <c r="K125" s="27">
        <v>0.71804825924283144</v>
      </c>
      <c r="L125" s="27">
        <v>2.5988949917573181</v>
      </c>
      <c r="M125" s="27">
        <v>0.77948928547790219</v>
      </c>
      <c r="N125" s="27">
        <v>0</v>
      </c>
      <c r="O125" s="27">
        <v>11.63369776683329</v>
      </c>
      <c r="Q125" s="19">
        <v>2024</v>
      </c>
      <c r="R125" s="27">
        <v>-0.54463999999998691</v>
      </c>
      <c r="S125" s="27">
        <v>-0.14096500000005108</v>
      </c>
      <c r="T125" s="27">
        <v>1.2488695395269971</v>
      </c>
      <c r="U125" s="27">
        <v>-2.2276706508315067E-2</v>
      </c>
      <c r="V125" s="27">
        <v>1.2882355726227677</v>
      </c>
      <c r="W125" s="27">
        <v>-0.49439341836747119</v>
      </c>
      <c r="X125" s="27">
        <v>0</v>
      </c>
      <c r="Y125" s="27">
        <v>1.3348299872739406</v>
      </c>
      <c r="AA125" s="19">
        <v>2024</v>
      </c>
      <c r="AB125" s="27">
        <v>0.13394177703830223</v>
      </c>
      <c r="AC125" s="27">
        <v>4.8067108834857208E-2</v>
      </c>
      <c r="AD125" s="27">
        <v>7.7039847775783725</v>
      </c>
      <c r="AE125" s="27">
        <v>0.52563467597039171</v>
      </c>
      <c r="AF125" s="27">
        <v>0</v>
      </c>
      <c r="AG125" s="27">
        <v>-0.14492043468708932</v>
      </c>
      <c r="AH125" s="27">
        <v>0</v>
      </c>
      <c r="AI125" s="27">
        <v>8.2667079047348349</v>
      </c>
    </row>
    <row r="126" spans="1:35" ht="16.5" thickTop="1" thickBot="1" x14ac:dyDescent="0.3">
      <c r="A126" s="19">
        <v>2025</v>
      </c>
      <c r="B126" s="27">
        <v>63.708745125279918</v>
      </c>
      <c r="C126" s="27">
        <v>1.2741749025055984</v>
      </c>
      <c r="D126" s="27">
        <v>0</v>
      </c>
      <c r="E126" s="27">
        <v>64.982920027785511</v>
      </c>
      <c r="G126" s="19">
        <v>2025</v>
      </c>
      <c r="H126" s="27">
        <v>0</v>
      </c>
      <c r="I126" s="27">
        <v>0</v>
      </c>
      <c r="J126" s="27">
        <v>18.589869544685836</v>
      </c>
      <c r="K126" s="27">
        <v>1.5137557449124577</v>
      </c>
      <c r="L126" s="27">
        <v>1.7534343591202164</v>
      </c>
      <c r="M126" s="27">
        <v>1.0306320996200817</v>
      </c>
      <c r="N126" s="27">
        <v>0</v>
      </c>
      <c r="O126" s="27">
        <v>22.887691748338593</v>
      </c>
      <c r="Q126" s="19">
        <v>2025</v>
      </c>
      <c r="R126" s="27">
        <v>-2.3426399999999603</v>
      </c>
      <c r="S126" s="27">
        <v>-0.18885000000000218</v>
      </c>
      <c r="T126" s="27">
        <v>23.827094258740601</v>
      </c>
      <c r="U126" s="27">
        <v>-2.6676493095533353</v>
      </c>
      <c r="V126" s="27">
        <v>1.2612188203124077</v>
      </c>
      <c r="W126" s="27">
        <v>-2.1146532019862219E-2</v>
      </c>
      <c r="X126" s="27">
        <v>0</v>
      </c>
      <c r="Y126" s="27">
        <v>19.868027237479847</v>
      </c>
      <c r="AA126" s="19">
        <v>2025</v>
      </c>
      <c r="AB126" s="27">
        <v>0.26788355408299935</v>
      </c>
      <c r="AC126" s="27">
        <v>4.7935777939983382E-2</v>
      </c>
      <c r="AD126" s="27">
        <v>13.261578490300231</v>
      </c>
      <c r="AE126" s="27">
        <v>0.15470283926225989</v>
      </c>
      <c r="AF126" s="27">
        <v>0</v>
      </c>
      <c r="AG126" s="27">
        <v>-0.13297304463263426</v>
      </c>
      <c r="AH126" s="27">
        <v>0</v>
      </c>
      <c r="AI126" s="27">
        <v>13.599127616952838</v>
      </c>
    </row>
    <row r="127" spans="1:35" ht="16.5" thickTop="1" thickBot="1" x14ac:dyDescent="0.3">
      <c r="A127" s="19">
        <v>2026</v>
      </c>
      <c r="B127" s="27">
        <v>63.708745125279918</v>
      </c>
      <c r="C127" s="27">
        <v>1.2741749025055984</v>
      </c>
      <c r="D127" s="27">
        <v>0</v>
      </c>
      <c r="E127" s="27">
        <v>64.982920027785511</v>
      </c>
      <c r="G127" s="19">
        <v>2026</v>
      </c>
      <c r="H127" s="27">
        <v>-1.3950969279790115E-3</v>
      </c>
      <c r="I127" s="27">
        <v>1.4004089498484973E-3</v>
      </c>
      <c r="J127" s="27">
        <v>34.894810840359604</v>
      </c>
      <c r="K127" s="27">
        <v>5.2582106111943361</v>
      </c>
      <c r="L127" s="27">
        <v>6.3138620969187151</v>
      </c>
      <c r="M127" s="27">
        <v>-1.0122504579646785</v>
      </c>
      <c r="N127" s="27">
        <v>0</v>
      </c>
      <c r="O127" s="27">
        <v>45.454638402529845</v>
      </c>
      <c r="Q127" s="19">
        <v>2026</v>
      </c>
      <c r="R127" s="27">
        <v>-0.44297000000005937</v>
      </c>
      <c r="S127" s="27">
        <v>5.0119999999878928E-2</v>
      </c>
      <c r="T127" s="27">
        <v>15.178139412409603</v>
      </c>
      <c r="U127" s="27">
        <v>5.0089181496134607</v>
      </c>
      <c r="V127" s="27">
        <v>6.3789873300682798</v>
      </c>
      <c r="W127" s="27">
        <v>-0.89821412546278045</v>
      </c>
      <c r="X127" s="27">
        <v>0</v>
      </c>
      <c r="Y127" s="27">
        <v>25.274980766628385</v>
      </c>
      <c r="AA127" s="19">
        <v>2026</v>
      </c>
      <c r="AB127" s="27">
        <v>0.26788355408200459</v>
      </c>
      <c r="AC127" s="27">
        <v>9.5871555879966763E-2</v>
      </c>
      <c r="AD127" s="27">
        <v>32.590485988653967</v>
      </c>
      <c r="AE127" s="27">
        <v>4.9001300228348894</v>
      </c>
      <c r="AF127" s="27">
        <v>0</v>
      </c>
      <c r="AG127" s="27">
        <v>-0.25807648693050717</v>
      </c>
      <c r="AH127" s="27">
        <v>0</v>
      </c>
      <c r="AI127" s="27">
        <v>37.596294634520319</v>
      </c>
    </row>
    <row r="128" spans="1:35" ht="16.5" thickTop="1" thickBot="1" x14ac:dyDescent="0.3">
      <c r="A128" s="19">
        <v>2027</v>
      </c>
      <c r="B128" s="27">
        <v>63.708745125279918</v>
      </c>
      <c r="C128" s="27">
        <v>1.2741749025055984</v>
      </c>
      <c r="D128" s="27">
        <v>0</v>
      </c>
      <c r="E128" s="27">
        <v>64.982920027785511</v>
      </c>
      <c r="G128" s="19">
        <v>2027</v>
      </c>
      <c r="H128" s="27">
        <v>5.075118029402006</v>
      </c>
      <c r="I128" s="27">
        <v>1.0935449024800619</v>
      </c>
      <c r="J128" s="27">
        <v>18.667678414635581</v>
      </c>
      <c r="K128" s="27">
        <v>-0.41371456259997058</v>
      </c>
      <c r="L128" s="27">
        <v>0</v>
      </c>
      <c r="M128" s="27">
        <v>0</v>
      </c>
      <c r="N128" s="27">
        <v>57.232985014625541</v>
      </c>
      <c r="O128" s="27">
        <v>81.655611798543219</v>
      </c>
      <c r="Q128" s="19">
        <v>2027</v>
      </c>
      <c r="R128" s="27">
        <v>1.8599400000000514</v>
      </c>
      <c r="S128" s="27">
        <v>0.64633999999978187</v>
      </c>
      <c r="T128" s="27">
        <v>24.161927631620351</v>
      </c>
      <c r="U128" s="27">
        <v>0.73519725171971118</v>
      </c>
      <c r="V128" s="27">
        <v>0</v>
      </c>
      <c r="W128" s="27">
        <v>0</v>
      </c>
      <c r="X128" s="27">
        <v>57.232985014625541</v>
      </c>
      <c r="Y128" s="27">
        <v>84.636389897965444</v>
      </c>
      <c r="AA128" s="19">
        <v>2027</v>
      </c>
      <c r="AB128" s="27">
        <v>0.18290367326500245</v>
      </c>
      <c r="AC128" s="27">
        <v>0.15926881142968341</v>
      </c>
      <c r="AD128" s="27">
        <v>26.138277354847794</v>
      </c>
      <c r="AE128" s="27">
        <v>-0.61268042205856088</v>
      </c>
      <c r="AF128" s="27">
        <v>0</v>
      </c>
      <c r="AG128" s="27">
        <v>0</v>
      </c>
      <c r="AH128" s="27">
        <v>0</v>
      </c>
      <c r="AI128" s="27">
        <v>25.86776941748392</v>
      </c>
    </row>
    <row r="129" spans="1:35" ht="16.5" thickTop="1" thickBot="1" x14ac:dyDescent="0.3">
      <c r="A129" s="19">
        <v>2028</v>
      </c>
      <c r="B129" s="27">
        <v>63.708745125279918</v>
      </c>
      <c r="C129" s="27">
        <v>1.2741749025055984</v>
      </c>
      <c r="D129" s="27">
        <v>0</v>
      </c>
      <c r="E129" s="27">
        <v>64.982920027785511</v>
      </c>
      <c r="G129" s="19">
        <v>2028</v>
      </c>
      <c r="H129" s="27">
        <v>10.035512428024049</v>
      </c>
      <c r="I129" s="27">
        <v>2.2499836779797988</v>
      </c>
      <c r="J129" s="27">
        <v>15.892796009100765</v>
      </c>
      <c r="K129" s="27">
        <v>-0.92022307644518686</v>
      </c>
      <c r="L129" s="27">
        <v>0</v>
      </c>
      <c r="M129" s="27">
        <v>0</v>
      </c>
      <c r="N129" s="27">
        <v>57.232985014625541</v>
      </c>
      <c r="O129" s="27">
        <v>84.491054053284969</v>
      </c>
      <c r="Q129" s="19">
        <v>2028</v>
      </c>
      <c r="R129" s="27">
        <v>20.984051066249776</v>
      </c>
      <c r="S129" s="27">
        <v>1.6843199999998433</v>
      </c>
      <c r="T129" s="27">
        <v>3.2711359137472602</v>
      </c>
      <c r="U129" s="27">
        <v>-0.17275159440781196</v>
      </c>
      <c r="V129" s="27">
        <v>0</v>
      </c>
      <c r="W129" s="27">
        <v>0.29532276784290801</v>
      </c>
      <c r="X129" s="27">
        <v>57.232985014625541</v>
      </c>
      <c r="Y129" s="27">
        <v>83.29506316805751</v>
      </c>
      <c r="AA129" s="19">
        <v>2028</v>
      </c>
      <c r="AB129" s="27">
        <v>12.439042717415987</v>
      </c>
      <c r="AC129" s="27">
        <v>2.8324692475603115</v>
      </c>
      <c r="AD129" s="27">
        <v>16.850170568348855</v>
      </c>
      <c r="AE129" s="27">
        <v>-1.7496445822617297</v>
      </c>
      <c r="AF129" s="27">
        <v>0</v>
      </c>
      <c r="AG129" s="27">
        <v>0</v>
      </c>
      <c r="AH129" s="27">
        <v>0</v>
      </c>
      <c r="AI129" s="27">
        <v>30.372037951063426</v>
      </c>
    </row>
    <row r="130" spans="1:35" ht="16.5" thickTop="1" thickBot="1" x14ac:dyDescent="0.3">
      <c r="A130" s="19">
        <v>2029</v>
      </c>
      <c r="B130" s="27">
        <v>63.708745125279918</v>
      </c>
      <c r="C130" s="27">
        <v>1.2741749025055984</v>
      </c>
      <c r="D130" s="27">
        <v>0</v>
      </c>
      <c r="E130" s="27">
        <v>64.982920027785511</v>
      </c>
      <c r="G130" s="19">
        <v>2029</v>
      </c>
      <c r="H130" s="27">
        <v>13.008471491989894</v>
      </c>
      <c r="I130" s="27">
        <v>2.7858491341703484</v>
      </c>
      <c r="J130" s="27">
        <v>16.679896870102326</v>
      </c>
      <c r="K130" s="27">
        <v>-1.3870652176751659</v>
      </c>
      <c r="L130" s="27">
        <v>0</v>
      </c>
      <c r="M130" s="27">
        <v>0</v>
      </c>
      <c r="N130" s="27">
        <v>57.232985014625541</v>
      </c>
      <c r="O130" s="27">
        <v>88.320137293212952</v>
      </c>
      <c r="Q130" s="19">
        <v>2029</v>
      </c>
      <c r="R130" s="27">
        <v>2.6504928898398248</v>
      </c>
      <c r="S130" s="27">
        <v>1.0213300000000345</v>
      </c>
      <c r="T130" s="27">
        <v>17.408843337393861</v>
      </c>
      <c r="U130" s="27">
        <v>0.66230900413028959</v>
      </c>
      <c r="V130" s="27">
        <v>0</v>
      </c>
      <c r="W130" s="27">
        <v>1.0405244258844688</v>
      </c>
      <c r="X130" s="27">
        <v>57.232985014625541</v>
      </c>
      <c r="Y130" s="27">
        <v>80.016484671874025</v>
      </c>
      <c r="AA130" s="19">
        <v>2029</v>
      </c>
      <c r="AB130" s="27">
        <v>12.439042717419964</v>
      </c>
      <c r="AC130" s="27">
        <v>2.8247302605500408</v>
      </c>
      <c r="AD130" s="27">
        <v>19.600073353570675</v>
      </c>
      <c r="AE130" s="27">
        <v>-1.433263614960222</v>
      </c>
      <c r="AF130" s="27">
        <v>0</v>
      </c>
      <c r="AG130" s="27">
        <v>0</v>
      </c>
      <c r="AH130" s="27">
        <v>0</v>
      </c>
      <c r="AI130" s="27">
        <v>33.430582716580453</v>
      </c>
    </row>
    <row r="131" spans="1:35" ht="16.5" thickTop="1" thickBot="1" x14ac:dyDescent="0.3">
      <c r="A131" s="19">
        <v>2030</v>
      </c>
      <c r="B131" s="27">
        <v>63.708745125279918</v>
      </c>
      <c r="C131" s="27">
        <v>1.2741749025055984</v>
      </c>
      <c r="D131" s="27">
        <v>0</v>
      </c>
      <c r="E131" s="27">
        <v>64.982920027785511</v>
      </c>
      <c r="G131" s="19">
        <v>2030</v>
      </c>
      <c r="H131" s="27">
        <v>15.177658022430023</v>
      </c>
      <c r="I131" s="27">
        <v>3.3302668250598799</v>
      </c>
      <c r="J131" s="27">
        <v>15.64457787044805</v>
      </c>
      <c r="K131" s="27">
        <v>-1.3942444594818164</v>
      </c>
      <c r="L131" s="27">
        <v>1.2286427802157109E-2</v>
      </c>
      <c r="M131" s="27">
        <v>0.34373421143524013</v>
      </c>
      <c r="N131" s="27">
        <v>57.232985014625541</v>
      </c>
      <c r="O131" s="27">
        <v>90.347263912319079</v>
      </c>
      <c r="Q131" s="19">
        <v>2030</v>
      </c>
      <c r="R131" s="27">
        <v>-2.5611748884198278</v>
      </c>
      <c r="S131" s="27">
        <v>-0.73806000000013228</v>
      </c>
      <c r="T131" s="27">
        <v>13.930436102684114</v>
      </c>
      <c r="U131" s="27">
        <v>2.2702947157977147</v>
      </c>
      <c r="V131" s="27">
        <v>0</v>
      </c>
      <c r="W131" s="27">
        <v>-0.7896928705344981</v>
      </c>
      <c r="X131" s="27">
        <v>57.232985014625541</v>
      </c>
      <c r="Y131" s="27">
        <v>69.344788074152916</v>
      </c>
      <c r="AA131" s="19">
        <v>2030</v>
      </c>
      <c r="AB131" s="27">
        <v>12.450019877442971</v>
      </c>
      <c r="AC131" s="27">
        <v>2.8272175174597578</v>
      </c>
      <c r="AD131" s="27">
        <v>27.864877229486311</v>
      </c>
      <c r="AE131" s="27">
        <v>-0.9548373474662103</v>
      </c>
      <c r="AF131" s="27">
        <v>0</v>
      </c>
      <c r="AG131" s="27">
        <v>0</v>
      </c>
      <c r="AH131" s="27">
        <v>0</v>
      </c>
      <c r="AI131" s="27">
        <v>42.187277276922828</v>
      </c>
    </row>
    <row r="132" spans="1:35" ht="16.5" thickTop="1" thickBot="1" x14ac:dyDescent="0.3">
      <c r="A132" s="19">
        <v>2031</v>
      </c>
      <c r="B132" s="27">
        <v>63.708745125279918</v>
      </c>
      <c r="C132" s="27">
        <v>1.2741749025055984</v>
      </c>
      <c r="D132" s="27">
        <v>0</v>
      </c>
      <c r="E132" s="27">
        <v>64.982920027785511</v>
      </c>
      <c r="G132" s="19">
        <v>2031</v>
      </c>
      <c r="H132" s="27">
        <v>11.665195477350153</v>
      </c>
      <c r="I132" s="27">
        <v>2.9510362550099671</v>
      </c>
      <c r="J132" s="27">
        <v>23.155628703620835</v>
      </c>
      <c r="K132" s="27">
        <v>-0.41017282188045323</v>
      </c>
      <c r="L132" s="27">
        <v>5.1829529227052189E-3</v>
      </c>
      <c r="M132" s="27">
        <v>0.2814151485888125</v>
      </c>
      <c r="N132" s="27">
        <v>57.232985014625541</v>
      </c>
      <c r="O132" s="27">
        <v>94.88127073023756</v>
      </c>
      <c r="Q132" s="19">
        <v>2031</v>
      </c>
      <c r="R132" s="27">
        <v>1.173566795790066</v>
      </c>
      <c r="S132" s="27">
        <v>-2.7108399999997346</v>
      </c>
      <c r="T132" s="27">
        <v>5.0949980527156766</v>
      </c>
      <c r="U132" s="27">
        <v>-3.5107257335269324</v>
      </c>
      <c r="V132" s="27">
        <v>0.49562380012418683</v>
      </c>
      <c r="W132" s="27">
        <v>23.221934577081175</v>
      </c>
      <c r="X132" s="27">
        <v>57.232985014625541</v>
      </c>
      <c r="Y132" s="27">
        <v>80.997542506809978</v>
      </c>
      <c r="AA132" s="19">
        <v>2031</v>
      </c>
      <c r="AB132" s="27">
        <v>12.450019877442971</v>
      </c>
      <c r="AC132" s="27">
        <v>2.8272175174602125</v>
      </c>
      <c r="AD132" s="27">
        <v>26.708034767537526</v>
      </c>
      <c r="AE132" s="27">
        <v>-1.7317616260207529</v>
      </c>
      <c r="AF132" s="27">
        <v>0</v>
      </c>
      <c r="AG132" s="27">
        <v>0</v>
      </c>
      <c r="AH132" s="27">
        <v>0</v>
      </c>
      <c r="AI132" s="27">
        <v>40.253510536419952</v>
      </c>
    </row>
    <row r="133" spans="1:35" ht="16.5" thickTop="1" thickBot="1" x14ac:dyDescent="0.3">
      <c r="A133" s="19">
        <v>2032</v>
      </c>
      <c r="B133" s="27">
        <v>63.708745125279918</v>
      </c>
      <c r="C133" s="27">
        <v>1.2741749025055984</v>
      </c>
      <c r="D133" s="27">
        <v>0</v>
      </c>
      <c r="E133" s="27">
        <v>64.982920027785511</v>
      </c>
      <c r="G133" s="19">
        <v>2032</v>
      </c>
      <c r="H133" s="27">
        <v>8.7156591978798588</v>
      </c>
      <c r="I133" s="27">
        <v>2.1041826225900877</v>
      </c>
      <c r="J133" s="27">
        <v>49.508023290056684</v>
      </c>
      <c r="K133" s="27">
        <v>8.6662335834340007E-2</v>
      </c>
      <c r="L133" s="27">
        <v>0</v>
      </c>
      <c r="M133" s="27">
        <v>-5.2206903769680311E-2</v>
      </c>
      <c r="N133" s="27">
        <v>57.232985014625541</v>
      </c>
      <c r="O133" s="27">
        <v>117.59530555721683</v>
      </c>
      <c r="Q133" s="19">
        <v>2032</v>
      </c>
      <c r="R133" s="27">
        <v>0.27831605934989057</v>
      </c>
      <c r="S133" s="27">
        <v>-2.4697200000000521</v>
      </c>
      <c r="T133" s="27">
        <v>-21.204370575993515</v>
      </c>
      <c r="U133" s="27">
        <v>-3.9549168547539351</v>
      </c>
      <c r="V133" s="27">
        <v>0.82732647780656798</v>
      </c>
      <c r="W133" s="27">
        <v>12.254949626129594</v>
      </c>
      <c r="X133" s="27">
        <v>57.232985014625541</v>
      </c>
      <c r="Y133" s="27">
        <v>42.964569747164091</v>
      </c>
      <c r="AA133" s="19">
        <v>2032</v>
      </c>
      <c r="AB133" s="27">
        <v>12.45001987743899</v>
      </c>
      <c r="AC133" s="27">
        <v>2.8349633188799999</v>
      </c>
      <c r="AD133" s="27">
        <v>24.201775840623153</v>
      </c>
      <c r="AE133" s="27">
        <v>-1.5308007948377629</v>
      </c>
      <c r="AF133" s="27">
        <v>0</v>
      </c>
      <c r="AG133" s="27">
        <v>0</v>
      </c>
      <c r="AH133" s="27">
        <v>0</v>
      </c>
      <c r="AI133" s="27">
        <v>37.955958242104387</v>
      </c>
    </row>
    <row r="134" spans="1:35" ht="16.5" thickTop="1" thickBot="1" x14ac:dyDescent="0.3">
      <c r="A134" s="19">
        <v>2033</v>
      </c>
      <c r="B134" s="27">
        <v>63.708745125279918</v>
      </c>
      <c r="C134" s="27">
        <v>1.2741749025055984</v>
      </c>
      <c r="D134" s="27">
        <v>0</v>
      </c>
      <c r="E134" s="27">
        <v>64.982920027785511</v>
      </c>
      <c r="G134" s="19">
        <v>2033</v>
      </c>
      <c r="H134" s="27">
        <v>7.1445502861702153</v>
      </c>
      <c r="I134" s="27">
        <v>1.7364190779403543</v>
      </c>
      <c r="J134" s="27">
        <v>49.214632591846907</v>
      </c>
      <c r="K134" s="27">
        <v>0.29743171043556099</v>
      </c>
      <c r="L134" s="27">
        <v>0</v>
      </c>
      <c r="M134" s="27">
        <v>0</v>
      </c>
      <c r="N134" s="27">
        <v>57.232985014625541</v>
      </c>
      <c r="O134" s="27">
        <v>115.62601868101858</v>
      </c>
      <c r="Q134" s="19">
        <v>2033</v>
      </c>
      <c r="R134" s="27">
        <v>-6.5978225713506617</v>
      </c>
      <c r="S134" s="27">
        <v>-2.7442700000001423</v>
      </c>
      <c r="T134" s="27">
        <v>23.567489372125909</v>
      </c>
      <c r="U134" s="27">
        <v>-0.74278141572729617</v>
      </c>
      <c r="V134" s="27">
        <v>0</v>
      </c>
      <c r="W134" s="27">
        <v>-4.0943685554794893</v>
      </c>
      <c r="X134" s="27">
        <v>57.232985014625541</v>
      </c>
      <c r="Y134" s="27">
        <v>66.621231844193858</v>
      </c>
      <c r="AA134" s="19">
        <v>2033</v>
      </c>
      <c r="AB134" s="27">
        <v>24.762563133759045</v>
      </c>
      <c r="AC134" s="27">
        <v>3.6193375507100427</v>
      </c>
      <c r="AD134" s="27">
        <v>17.324633899092021</v>
      </c>
      <c r="AE134" s="27">
        <v>-1.3455946833719106</v>
      </c>
      <c r="AF134" s="27">
        <v>0</v>
      </c>
      <c r="AG134" s="27">
        <v>0</v>
      </c>
      <c r="AH134" s="27">
        <v>0</v>
      </c>
      <c r="AI134" s="27">
        <v>44.360939900189194</v>
      </c>
    </row>
    <row r="135" spans="1:35" ht="16.5" thickTop="1" thickBot="1" x14ac:dyDescent="0.3">
      <c r="A135" s="19">
        <v>2034</v>
      </c>
      <c r="B135" s="27">
        <v>63.708745125279918</v>
      </c>
      <c r="C135" s="27">
        <v>1.2741749025055984</v>
      </c>
      <c r="D135" s="27">
        <v>0</v>
      </c>
      <c r="E135" s="27">
        <v>64.982920027785511</v>
      </c>
      <c r="G135" s="19">
        <v>2034</v>
      </c>
      <c r="H135" s="27">
        <v>6.1223542681400431</v>
      </c>
      <c r="I135" s="27">
        <v>1.6712966825298281</v>
      </c>
      <c r="J135" s="27">
        <v>18.549723204755292</v>
      </c>
      <c r="K135" s="27">
        <v>1.7658129203487711E-2</v>
      </c>
      <c r="L135" s="27">
        <v>0</v>
      </c>
      <c r="M135" s="27">
        <v>0</v>
      </c>
      <c r="N135" s="27">
        <v>57.232985014625541</v>
      </c>
      <c r="O135" s="27">
        <v>83.59401729925419</v>
      </c>
      <c r="Q135" s="19">
        <v>2034</v>
      </c>
      <c r="R135" s="27">
        <v>0.38284024567019515</v>
      </c>
      <c r="S135" s="27">
        <v>-1.1996799999997165</v>
      </c>
      <c r="T135" s="27">
        <v>30.685699232113684</v>
      </c>
      <c r="U135" s="27">
        <v>-5.3912287044704499</v>
      </c>
      <c r="V135" s="27">
        <v>0</v>
      </c>
      <c r="W135" s="27">
        <v>8.4214283194953481</v>
      </c>
      <c r="X135" s="27">
        <v>57.232985014625541</v>
      </c>
      <c r="Y135" s="27">
        <v>90.132044107434609</v>
      </c>
      <c r="AA135" s="19">
        <v>2034</v>
      </c>
      <c r="AB135" s="27">
        <v>14.438961265517037</v>
      </c>
      <c r="AC135" s="27">
        <v>0.9572053557799336</v>
      </c>
      <c r="AD135" s="27">
        <v>33.137218479038985</v>
      </c>
      <c r="AE135" s="27">
        <v>-0.94030262991654523</v>
      </c>
      <c r="AF135" s="27">
        <v>0</v>
      </c>
      <c r="AG135" s="27">
        <v>0</v>
      </c>
      <c r="AH135" s="27">
        <v>0</v>
      </c>
      <c r="AI135" s="27">
        <v>47.593082470419411</v>
      </c>
    </row>
    <row r="136" spans="1:35" ht="16.5" thickTop="1" thickBot="1" x14ac:dyDescent="0.3">
      <c r="A136" s="19" t="s">
        <v>44</v>
      </c>
      <c r="B136" s="27">
        <v>774.9528548822268</v>
      </c>
      <c r="C136" s="27">
        <v>15.499057097644538</v>
      </c>
      <c r="D136" s="27">
        <v>0</v>
      </c>
      <c r="E136" s="27">
        <v>790.45191197987128</v>
      </c>
      <c r="G136" s="19" t="s">
        <v>45</v>
      </c>
      <c r="H136" s="27">
        <v>62.26074009581788</v>
      </c>
      <c r="I136" s="27">
        <v>16.996103756276796</v>
      </c>
      <c r="J136" s="27">
        <v>206.80105848630137</v>
      </c>
      <c r="K136" s="27">
        <v>0.20204414473273585</v>
      </c>
      <c r="L136" s="27">
        <v>0</v>
      </c>
      <c r="M136" s="27">
        <v>0</v>
      </c>
      <c r="N136" s="27">
        <v>705.08724307565842</v>
      </c>
      <c r="O136" s="27">
        <v>991.34718955878725</v>
      </c>
      <c r="Q136" s="19" t="s">
        <v>45</v>
      </c>
      <c r="R136" s="27">
        <v>3.8932600091324643</v>
      </c>
      <c r="S136" s="27">
        <v>-12.200039626394355</v>
      </c>
      <c r="T136" s="27">
        <v>342.09864004691008</v>
      </c>
      <c r="U136" s="27">
        <v>-61.686387051588873</v>
      </c>
      <c r="V136" s="27">
        <v>0</v>
      </c>
      <c r="W136" s="27">
        <v>93.022013822158925</v>
      </c>
      <c r="X136" s="27">
        <v>705.08724307565842</v>
      </c>
      <c r="Y136" s="27">
        <v>1070.2147302758767</v>
      </c>
      <c r="AA136" s="19" t="s">
        <v>45</v>
      </c>
      <c r="AB136" s="27">
        <v>146.83573919988885</v>
      </c>
      <c r="AC136" s="27">
        <v>9.7342151833112638</v>
      </c>
      <c r="AD136" s="27">
        <v>369.42933223932658</v>
      </c>
      <c r="AE136" s="27">
        <v>-10.758933659512842</v>
      </c>
      <c r="AF136" s="27">
        <v>0</v>
      </c>
      <c r="AG136" s="27">
        <v>0</v>
      </c>
      <c r="AH136" s="27">
        <v>0</v>
      </c>
      <c r="AI136" s="27">
        <v>515.24035296301383</v>
      </c>
    </row>
    <row r="137" spans="1:35" ht="15.75" thickTop="1" x14ac:dyDescent="0.25"/>
  </sheetData>
  <pageMargins left="0.7" right="0.7" top="0.75" bottom="0.75" header="0.3" footer="0.3"/>
  <pageSetup paperSize="9" orientation="portrait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0"/>
  <dimension ref="A1:AI137"/>
  <sheetViews>
    <sheetView zoomScale="85" zoomScaleNormal="85" workbookViewId="0"/>
  </sheetViews>
  <sheetFormatPr defaultRowHeight="15" x14ac:dyDescent="0.25"/>
  <cols>
    <col min="1" max="1" width="23.5703125" customWidth="1"/>
    <col min="2" max="2" width="10.28515625" customWidth="1"/>
    <col min="3" max="3" width="12.5703125" customWidth="1"/>
    <col min="4" max="4" width="13.140625" bestFit="1" customWidth="1"/>
    <col min="5" max="5" width="11" bestFit="1" customWidth="1"/>
    <col min="6" max="11" width="10.28515625" customWidth="1"/>
    <col min="12" max="12" width="10.42578125" bestFit="1" customWidth="1"/>
    <col min="13" max="13" width="9.7109375" customWidth="1"/>
    <col min="14" max="16" width="9.7109375" bestFit="1" customWidth="1"/>
    <col min="17" max="17" width="11.5703125" customWidth="1"/>
    <col min="18" max="20" width="9.7109375" bestFit="1" customWidth="1"/>
    <col min="22" max="22" width="13.85546875" customWidth="1"/>
    <col min="23" max="23" width="12.7109375" customWidth="1"/>
    <col min="25" max="25" width="11" bestFit="1" customWidth="1"/>
    <col min="27" max="27" width="9.7109375" customWidth="1"/>
  </cols>
  <sheetData>
    <row r="1" spans="1:35" ht="46.5" thickTop="1" thickBot="1" x14ac:dyDescent="0.3">
      <c r="A1" s="13" t="s">
        <v>22</v>
      </c>
      <c r="D1" s="18" t="s">
        <v>50</v>
      </c>
      <c r="E1" s="18" t="s">
        <v>59</v>
      </c>
      <c r="F1" s="18" t="s">
        <v>49</v>
      </c>
      <c r="G1" s="18" t="s">
        <v>49</v>
      </c>
      <c r="H1" s="18" t="s">
        <v>49</v>
      </c>
      <c r="I1" s="18" t="s">
        <v>49</v>
      </c>
      <c r="J1" s="18" t="s">
        <v>49</v>
      </c>
      <c r="K1" s="18" t="s">
        <v>49</v>
      </c>
      <c r="L1" s="18" t="s">
        <v>49</v>
      </c>
      <c r="N1" s="18" t="s">
        <v>48</v>
      </c>
      <c r="O1" s="18" t="s">
        <v>48</v>
      </c>
      <c r="P1" s="18" t="s">
        <v>48</v>
      </c>
      <c r="Q1" s="18" t="s">
        <v>48</v>
      </c>
      <c r="R1" s="18" t="s">
        <v>48</v>
      </c>
      <c r="S1" s="18" t="s">
        <v>48</v>
      </c>
      <c r="T1" s="18" t="s">
        <v>48</v>
      </c>
    </row>
    <row r="2" spans="1:35" ht="46.5" thickTop="1" thickBot="1" x14ac:dyDescent="0.3">
      <c r="A2" s="18" t="s">
        <v>23</v>
      </c>
      <c r="B2" s="18" t="s">
        <v>0</v>
      </c>
      <c r="C2" s="18" t="s">
        <v>4</v>
      </c>
      <c r="D2" s="18" t="s">
        <v>51</v>
      </c>
      <c r="E2" s="18" t="s">
        <v>60</v>
      </c>
      <c r="F2" s="18" t="s">
        <v>10</v>
      </c>
      <c r="G2" s="18" t="s">
        <v>11</v>
      </c>
      <c r="H2" s="18" t="s">
        <v>12</v>
      </c>
      <c r="I2" s="18" t="s">
        <v>7</v>
      </c>
      <c r="J2" s="18" t="s">
        <v>8</v>
      </c>
      <c r="K2" s="18" t="s">
        <v>9</v>
      </c>
      <c r="L2" s="18" t="s">
        <v>47</v>
      </c>
      <c r="M2" s="16"/>
      <c r="N2" s="18" t="s">
        <v>10</v>
      </c>
      <c r="O2" s="18" t="s">
        <v>11</v>
      </c>
      <c r="P2" s="18" t="s">
        <v>12</v>
      </c>
      <c r="Q2" s="18" t="s">
        <v>7</v>
      </c>
      <c r="R2" s="18" t="s">
        <v>8</v>
      </c>
      <c r="S2" s="18" t="s">
        <v>9</v>
      </c>
      <c r="T2" s="18" t="s">
        <v>47</v>
      </c>
    </row>
    <row r="3" spans="1:35" ht="31.5" customHeight="1" thickTop="1" thickBot="1" x14ac:dyDescent="0.3">
      <c r="A3" s="19" t="s">
        <v>20</v>
      </c>
      <c r="B3" s="20">
        <f>DiscountRate</f>
        <v>5.8999999999999997E-2</v>
      </c>
      <c r="C3" s="21">
        <v>1</v>
      </c>
      <c r="D3" s="32">
        <f>SUM(Inputs!F25:F27)</f>
        <v>1042</v>
      </c>
      <c r="E3" s="37">
        <f>E15</f>
        <v>763.32785479118377</v>
      </c>
      <c r="F3" s="22">
        <f>O15-E15</f>
        <v>7.3061359580334511</v>
      </c>
      <c r="G3" s="22">
        <f>Y15-E15</f>
        <v>6.4682016670730036</v>
      </c>
      <c r="H3" s="22">
        <f>AI15-E15</f>
        <v>-231.09830868196855</v>
      </c>
      <c r="I3" s="23">
        <f>$F3*Inputs!$C$10+$G3*Inputs!$C$11+$H3*Inputs!$C$12</f>
        <v>-52.50445877470716</v>
      </c>
      <c r="J3" s="22">
        <f>$F3*Inputs!$D$10+$G3*Inputs!$D$11+$H3*Inputs!$D$12</f>
        <v>-72.441323685620688</v>
      </c>
      <c r="K3" s="22">
        <f>$F3*Inputs!$E$10+$G3*Inputs!$E$11+$H3*Inputs!$E$12</f>
        <v>-112.10556993470766</v>
      </c>
      <c r="L3" s="22">
        <f>$F3*Inputs!$F$10+$G3*Inputs!$F$11+$H3*Inputs!$F$12</f>
        <v>-52.713942347447272</v>
      </c>
      <c r="M3" s="24"/>
      <c r="N3" s="22">
        <f>O15</f>
        <v>770.63399074921722</v>
      </c>
      <c r="O3" s="22">
        <f>Y15</f>
        <v>769.79605645825677</v>
      </c>
      <c r="P3" s="22">
        <f>AI15</f>
        <v>532.22954610921522</v>
      </c>
      <c r="Q3" s="23">
        <f>$N3*Inputs!$C$10+$O3*Inputs!$C$11+$P3*Inputs!$C$12</f>
        <v>710.82339601647664</v>
      </c>
      <c r="R3" s="22">
        <f>$N3*Inputs!$D$10+$O3*Inputs!$D$11+$P3*Inputs!$D$12</f>
        <v>690.88653110556299</v>
      </c>
      <c r="S3" s="22">
        <f>$N3*Inputs!$E$10+$O3*Inputs!$E$11+$P3*Inputs!$E$12</f>
        <v>651.22228485647611</v>
      </c>
      <c r="T3" s="22">
        <f>$N3*Inputs!$F$10+$O3*Inputs!$F$11+$P3*Inputs!$F$12</f>
        <v>710.61391244373658</v>
      </c>
    </row>
    <row r="4" spans="1:35" ht="31.5" customHeight="1" thickTop="1" thickBot="1" x14ac:dyDescent="0.3">
      <c r="A4" s="19" t="s">
        <v>24</v>
      </c>
      <c r="B4" s="20">
        <f>Inputs!D6</f>
        <v>8.5999999999999993E-2</v>
      </c>
      <c r="C4" s="21">
        <f>C3</f>
        <v>1</v>
      </c>
      <c r="D4" s="32">
        <f>D3</f>
        <v>1042</v>
      </c>
      <c r="E4" s="37">
        <f>E36</f>
        <v>657.69468538582919</v>
      </c>
      <c r="F4" s="22">
        <f>O36-E36</f>
        <v>-94.015771777287114</v>
      </c>
      <c r="G4" s="22">
        <f>Y36-E36</f>
        <v>-108.78345333717459</v>
      </c>
      <c r="H4" s="22">
        <f>AI36-E36</f>
        <v>-319.20398395358524</v>
      </c>
      <c r="I4" s="22">
        <f>$F4*Inputs!$C$10+$G4*Inputs!$C$11+$H4*Inputs!$C$12</f>
        <v>-154.0047452113335</v>
      </c>
      <c r="J4" s="22">
        <f>$F4*Inputs!$D$10+$G4*Inputs!$D$11+$H4*Inputs!$D$12</f>
        <v>-174.00106968934898</v>
      </c>
      <c r="K4" s="22">
        <f>$F4*Inputs!$E$10+$G4*Inputs!$E$11+$H4*Inputs!$E$12</f>
        <v>-210.30179825540804</v>
      </c>
      <c r="L4" s="22">
        <f>$F4*Inputs!$F$10+$G4*Inputs!$F$11+$H4*Inputs!$F$12</f>
        <v>-157.69666560130537</v>
      </c>
      <c r="N4" s="22">
        <f>O36</f>
        <v>563.67891360854208</v>
      </c>
      <c r="O4" s="22">
        <f>Y36</f>
        <v>548.9112320486546</v>
      </c>
      <c r="P4" s="22">
        <f>AI36</f>
        <v>338.49070143224395</v>
      </c>
      <c r="Q4" s="22">
        <f>$N4*Inputs!$C$10+$O4*Inputs!$C$11+$P4*Inputs!$C$12</f>
        <v>503.68994017449563</v>
      </c>
      <c r="R4" s="22">
        <f>$N4*Inputs!$D$10+$O4*Inputs!$D$11+$P4*Inputs!$D$12</f>
        <v>483.69361569648021</v>
      </c>
      <c r="S4" s="22">
        <f>$N4*Inputs!$E$10+$O4*Inputs!$E$11+$P4*Inputs!$E$12</f>
        <v>447.39288713042117</v>
      </c>
      <c r="T4" s="22">
        <f>$N4*Inputs!$F$10+$O4*Inputs!$F$11+$P4*Inputs!$F$12</f>
        <v>499.99801978452376</v>
      </c>
    </row>
    <row r="5" spans="1:35" ht="31.5" customHeight="1" thickTop="1" thickBot="1" x14ac:dyDescent="0.3">
      <c r="A5" s="19" t="s">
        <v>25</v>
      </c>
      <c r="B5" s="20">
        <f>Inputs!C6</f>
        <v>3.2000000000000001E-2</v>
      </c>
      <c r="C5" s="21">
        <f>C4</f>
        <v>1</v>
      </c>
      <c r="D5" s="32">
        <f t="shared" ref="D5:D8" si="0">D4</f>
        <v>1042</v>
      </c>
      <c r="E5" s="37">
        <f>E57</f>
        <v>889.43349435484549</v>
      </c>
      <c r="F5" s="22">
        <f>O57-E57</f>
        <v>231.93900773982102</v>
      </c>
      <c r="G5" s="22">
        <f>Y57-E57</f>
        <v>283.53397496242076</v>
      </c>
      <c r="H5" s="22">
        <f>AI57-E57</f>
        <v>18.700386129888216</v>
      </c>
      <c r="I5" s="22">
        <f>$F5*Inputs!$C$10+$G5*Inputs!$C$11+$H5*Inputs!$C$12</f>
        <v>191.52809414298775</v>
      </c>
      <c r="J5" s="22">
        <f>$F5*Inputs!$D$10+$G5*Inputs!$D$11+$H5*Inputs!$D$12</f>
        <v>178.05778961070999</v>
      </c>
      <c r="K5" s="22">
        <f>$F5*Inputs!$E$10+$G5*Inputs!$E$11+$H5*Inputs!$E$12</f>
        <v>138.21843874050455</v>
      </c>
      <c r="L5" s="22">
        <f>$F5*Inputs!$F$10+$G5*Inputs!$F$11+$H5*Inputs!$F$12</f>
        <v>204.42683594863769</v>
      </c>
      <c r="N5" s="22">
        <f>O57</f>
        <v>1121.3725020946665</v>
      </c>
      <c r="O5" s="22">
        <f>Y57</f>
        <v>1172.9674693172663</v>
      </c>
      <c r="P5" s="22">
        <f>AI57</f>
        <v>908.13388048473371</v>
      </c>
      <c r="Q5" s="22">
        <f>$N5*Inputs!$C$10+$O5*Inputs!$C$11+$P5*Inputs!$C$12</f>
        <v>1080.9615884978332</v>
      </c>
      <c r="R5" s="22">
        <f>$N5*Inputs!$D$10+$O5*Inputs!$D$11+$P5*Inputs!$D$12</f>
        <v>1067.4912839655553</v>
      </c>
      <c r="S5" s="22">
        <f>$N5*Inputs!$E$10+$O5*Inputs!$E$11+$P5*Inputs!$E$12</f>
        <v>1027.6519330953502</v>
      </c>
      <c r="T5" s="22">
        <f>$N5*Inputs!$F$10+$O5*Inputs!$F$11+$P5*Inputs!$F$12</f>
        <v>1093.8603303034831</v>
      </c>
    </row>
    <row r="6" spans="1:35" ht="31.5" customHeight="1" thickTop="1" thickBot="1" x14ac:dyDescent="0.3">
      <c r="A6" s="19" t="s">
        <v>26</v>
      </c>
      <c r="B6" s="20">
        <f>B3</f>
        <v>5.8999999999999997E-2</v>
      </c>
      <c r="C6" s="21">
        <f>Inputs!D5</f>
        <v>1.3</v>
      </c>
      <c r="D6" s="32">
        <f t="shared" si="0"/>
        <v>1042</v>
      </c>
      <c r="E6" s="37">
        <f>E78</f>
        <v>992.32621122853914</v>
      </c>
      <c r="F6" s="22">
        <f>O78-E78</f>
        <v>-117.95014915463832</v>
      </c>
      <c r="G6" s="22">
        <f>Y78-E78</f>
        <v>-118.78808344559889</v>
      </c>
      <c r="H6" s="22">
        <f>AI78-E78</f>
        <v>-460.09666511932392</v>
      </c>
      <c r="I6" s="22">
        <f>$F6*Inputs!$C$10+$G6*Inputs!$C$11+$H6*Inputs!$C$12</f>
        <v>-203.69626171854986</v>
      </c>
      <c r="J6" s="22">
        <f>$F6*Inputs!$D$10+$G6*Inputs!$D$11+$H6*Inputs!$D$12</f>
        <v>-232.27829923985368</v>
      </c>
      <c r="K6" s="22">
        <f>$F6*Inputs!$E$10+$G6*Inputs!$E$11+$H6*Inputs!$E$12</f>
        <v>-289.23289070972123</v>
      </c>
      <c r="L6" s="22">
        <f>$F6*Inputs!$F$10+$G6*Inputs!$F$11+$H6*Inputs!$F$12</f>
        <v>-203.90574529129</v>
      </c>
      <c r="N6" s="22">
        <f>O78</f>
        <v>874.37606207390081</v>
      </c>
      <c r="O6" s="22">
        <f>Y78</f>
        <v>873.53812778294025</v>
      </c>
      <c r="P6" s="22">
        <f>AI78</f>
        <v>532.22954610921522</v>
      </c>
      <c r="Q6" s="22">
        <f>$N6*Inputs!$C$10+$O6*Inputs!$C$11+$P6*Inputs!$C$12</f>
        <v>788.62994950998927</v>
      </c>
      <c r="R6" s="22">
        <f>$N6*Inputs!$D$10+$O6*Inputs!$D$11+$P6*Inputs!$D$12</f>
        <v>760.04791198868543</v>
      </c>
      <c r="S6" s="22">
        <f>$N6*Inputs!$E$10+$O6*Inputs!$E$11+$P6*Inputs!$E$12</f>
        <v>703.09332051881779</v>
      </c>
      <c r="T6" s="22">
        <f>$N6*Inputs!$F$10+$O6*Inputs!$F$11+$P6*Inputs!$F$12</f>
        <v>788.42046593724922</v>
      </c>
    </row>
    <row r="7" spans="1:35" ht="31.5" customHeight="1" thickTop="1" thickBot="1" x14ac:dyDescent="0.3">
      <c r="A7" s="19" t="s">
        <v>27</v>
      </c>
      <c r="B7" s="20">
        <f>B3</f>
        <v>5.8999999999999997E-2</v>
      </c>
      <c r="C7" s="21">
        <f>Inputs!C5</f>
        <v>0.7</v>
      </c>
      <c r="D7" s="32">
        <f t="shared" si="0"/>
        <v>1042</v>
      </c>
      <c r="E7" s="37">
        <f>E99</f>
        <v>534.32949835382863</v>
      </c>
      <c r="F7" s="22">
        <f>O99-E99</f>
        <v>132.56242107070523</v>
      </c>
      <c r="G7" s="22">
        <f>Y99-E99</f>
        <v>131.72448677974455</v>
      </c>
      <c r="H7" s="22">
        <f>AI99-E99</f>
        <v>-2.0999522446134051</v>
      </c>
      <c r="I7" s="22">
        <f>$F7*Inputs!$C$10+$G7*Inputs!$C$11+$H7*Inputs!$C$12</f>
        <v>98.6873441691354</v>
      </c>
      <c r="J7" s="22">
        <f>$F7*Inputs!$D$10+$G7*Inputs!$D$11+$H7*Inputs!$D$12</f>
        <v>87.39565186861212</v>
      </c>
      <c r="K7" s="22">
        <f>$F7*Inputs!$E$10+$G7*Inputs!$E$11+$H7*Inputs!$E$12</f>
        <v>65.021750840305742</v>
      </c>
      <c r="L7" s="22">
        <f>$F7*Inputs!$F$10+$G7*Inputs!$F$11+$H7*Inputs!$F$12</f>
        <v>98.477860596395232</v>
      </c>
      <c r="N7" s="22">
        <f>O99</f>
        <v>666.89191942453385</v>
      </c>
      <c r="O7" s="22">
        <f>Y99</f>
        <v>666.05398513357318</v>
      </c>
      <c r="P7" s="22">
        <f>AI99</f>
        <v>532.22954610921522</v>
      </c>
      <c r="Q7" s="22">
        <f>$N7*Inputs!$C$10+$O7*Inputs!$C$11+$P7*Inputs!$C$12</f>
        <v>633.016842522964</v>
      </c>
      <c r="R7" s="22">
        <f>$N7*Inputs!$D$10+$O7*Inputs!$D$11+$P7*Inputs!$D$12</f>
        <v>621.72515022244067</v>
      </c>
      <c r="S7" s="22">
        <f>$N7*Inputs!$E$10+$O7*Inputs!$E$11+$P7*Inputs!$E$12</f>
        <v>599.35124919413443</v>
      </c>
      <c r="T7" s="22">
        <f>$N7*Inputs!$F$10+$O7*Inputs!$F$11+$P7*Inputs!$F$12</f>
        <v>632.80735895022383</v>
      </c>
    </row>
    <row r="8" spans="1:35" ht="31.5" customHeight="1" thickTop="1" thickBot="1" x14ac:dyDescent="0.3">
      <c r="A8" s="19" t="s">
        <v>28</v>
      </c>
      <c r="B8" s="20">
        <f>B4</f>
        <v>8.5999999999999993E-2</v>
      </c>
      <c r="C8" s="21">
        <f>C6</f>
        <v>1.3</v>
      </c>
      <c r="D8" s="32">
        <f t="shared" si="0"/>
        <v>1042</v>
      </c>
      <c r="E8" s="37">
        <f>E120</f>
        <v>855.00309100157813</v>
      </c>
      <c r="F8" s="22">
        <f>O120-E120</f>
        <v>-206.20999920198369</v>
      </c>
      <c r="G8" s="22">
        <f>Y120-E120</f>
        <v>-220.97768076187128</v>
      </c>
      <c r="H8" s="22">
        <f>AI120-E120</f>
        <v>-516.51238956933412</v>
      </c>
      <c r="I8" s="22">
        <f>$F8*Inputs!$C$10+$G8*Inputs!$C$11+$H8*Inputs!$C$12</f>
        <v>-287.47751718379322</v>
      </c>
      <c r="J8" s="22">
        <f>$F8*Inputs!$D$10+$G8*Inputs!$D$11+$H8*Inputs!$D$12</f>
        <v>-314.56668984439636</v>
      </c>
      <c r="K8" s="22">
        <f>$F8*Inputs!$E$10+$G8*Inputs!$E$11+$H8*Inputs!$E$12</f>
        <v>-365.05311477563077</v>
      </c>
      <c r="L8" s="22">
        <f>$F8*Inputs!$F$10+$G8*Inputs!$F$11+$H8*Inputs!$F$12</f>
        <v>-291.16943757376509</v>
      </c>
      <c r="N8" s="22">
        <f>O120</f>
        <v>648.79309179959444</v>
      </c>
      <c r="O8" s="22">
        <f>Y120</f>
        <v>634.02541023970684</v>
      </c>
      <c r="P8" s="22">
        <f>AI120</f>
        <v>338.49070143224395</v>
      </c>
      <c r="Q8" s="22">
        <f>$N8*Inputs!$C$10+$O8*Inputs!$C$11+$P8*Inputs!$C$12</f>
        <v>567.5255738177849</v>
      </c>
      <c r="R8" s="22">
        <f>$N8*Inputs!$D$10+$O8*Inputs!$D$11+$P8*Inputs!$D$12</f>
        <v>540.43640115718176</v>
      </c>
      <c r="S8" s="22">
        <f>$N8*Inputs!$E$10+$O8*Inputs!$E$11+$P8*Inputs!$E$12</f>
        <v>489.94997622594724</v>
      </c>
      <c r="T8" s="22">
        <f>$N8*Inputs!$F$10+$O8*Inputs!$F$11+$P8*Inputs!$F$12</f>
        <v>563.83365342781303</v>
      </c>
    </row>
    <row r="9" spans="1:35" ht="15.75" thickTop="1" x14ac:dyDescent="0.25"/>
    <row r="11" spans="1:35" ht="15.75" thickBot="1" x14ac:dyDescent="0.3"/>
    <row r="12" spans="1:35" ht="16.5" thickTop="1" thickBot="1" x14ac:dyDescent="0.3">
      <c r="A12" s="1" t="s">
        <v>20</v>
      </c>
    </row>
    <row r="13" spans="1:35" ht="31.5" thickTop="1" thickBot="1" x14ac:dyDescent="0.3">
      <c r="G13" s="1" t="s">
        <v>29</v>
      </c>
      <c r="H13" s="1" t="s">
        <v>10</v>
      </c>
      <c r="J13" s="12"/>
      <c r="K13" s="12"/>
      <c r="Q13" s="1" t="s">
        <v>29</v>
      </c>
      <c r="R13" s="1" t="s">
        <v>30</v>
      </c>
      <c r="T13" s="12"/>
      <c r="U13" s="12"/>
      <c r="AA13" s="1" t="s">
        <v>29</v>
      </c>
      <c r="AB13" s="1" t="s">
        <v>31</v>
      </c>
      <c r="AD13" s="12"/>
      <c r="AE13" s="12"/>
    </row>
    <row r="14" spans="1:35" ht="51" customHeight="1" thickTop="1" thickBot="1" x14ac:dyDescent="0.3">
      <c r="A14" s="1" t="s">
        <v>32</v>
      </c>
      <c r="B14" s="25" t="s">
        <v>33</v>
      </c>
      <c r="C14" s="25" t="s">
        <v>15</v>
      </c>
      <c r="D14" s="25" t="s">
        <v>34</v>
      </c>
      <c r="E14" s="25" t="s">
        <v>35</v>
      </c>
      <c r="G14" s="1" t="s">
        <v>29</v>
      </c>
      <c r="H14" s="1" t="s">
        <v>36</v>
      </c>
      <c r="I14" s="1" t="s">
        <v>37</v>
      </c>
      <c r="J14" s="1" t="s">
        <v>38</v>
      </c>
      <c r="K14" s="1" t="s">
        <v>39</v>
      </c>
      <c r="L14" s="1" t="s">
        <v>40</v>
      </c>
      <c r="M14" s="1" t="s">
        <v>41</v>
      </c>
      <c r="N14" s="1" t="s">
        <v>42</v>
      </c>
      <c r="O14" s="1" t="s">
        <v>35</v>
      </c>
      <c r="Q14" s="1" t="s">
        <v>29</v>
      </c>
      <c r="R14" s="1" t="s">
        <v>36</v>
      </c>
      <c r="S14" s="1" t="s">
        <v>37</v>
      </c>
      <c r="T14" s="1" t="s">
        <v>38</v>
      </c>
      <c r="U14" s="1" t="s">
        <v>39</v>
      </c>
      <c r="V14" s="1" t="s">
        <v>40</v>
      </c>
      <c r="W14" s="1" t="s">
        <v>41</v>
      </c>
      <c r="X14" s="1" t="s">
        <v>42</v>
      </c>
      <c r="Y14" s="1" t="s">
        <v>35</v>
      </c>
      <c r="AA14" s="1" t="s">
        <v>29</v>
      </c>
      <c r="AB14" s="1" t="s">
        <v>36</v>
      </c>
      <c r="AC14" s="1" t="s">
        <v>37</v>
      </c>
      <c r="AD14" s="1" t="s">
        <v>38</v>
      </c>
      <c r="AE14" s="1" t="s">
        <v>39</v>
      </c>
      <c r="AF14" s="1" t="s">
        <v>40</v>
      </c>
      <c r="AG14" s="1" t="s">
        <v>41</v>
      </c>
      <c r="AH14" s="1" t="s">
        <v>42</v>
      </c>
      <c r="AI14" s="1" t="s">
        <v>35</v>
      </c>
    </row>
    <row r="15" spans="1:35" ht="16.5" thickTop="1" thickBot="1" x14ac:dyDescent="0.3">
      <c r="A15" s="19" t="s">
        <v>43</v>
      </c>
      <c r="B15" s="26">
        <f>NPV($B$3,B16:B31)</f>
        <v>742.056422036041</v>
      </c>
      <c r="C15" s="26">
        <f t="shared" ref="C15:E15" si="1">NPV($B$3,C16:C31)</f>
        <v>21.271432755142808</v>
      </c>
      <c r="D15" s="26">
        <f t="shared" si="1"/>
        <v>0</v>
      </c>
      <c r="E15" s="26">
        <f t="shared" si="1"/>
        <v>763.32785479118377</v>
      </c>
      <c r="G15" s="19" t="s">
        <v>43</v>
      </c>
      <c r="H15" s="26">
        <f>NPV($B$3,H16:H31)</f>
        <v>70.376731347357165</v>
      </c>
      <c r="I15" s="26">
        <f t="shared" ref="I15:O15" si="2">NPV($B$3,I16:I31)</f>
        <v>17.528278526551816</v>
      </c>
      <c r="J15" s="26">
        <f t="shared" si="2"/>
        <v>329.2089288177944</v>
      </c>
      <c r="K15" s="26">
        <f t="shared" si="2"/>
        <v>0.67647795815336409</v>
      </c>
      <c r="L15" s="26">
        <f t="shared" si="2"/>
        <v>5.47918059655475</v>
      </c>
      <c r="M15" s="26">
        <f t="shared" si="2"/>
        <v>1.5574890871940372</v>
      </c>
      <c r="N15" s="26">
        <f t="shared" si="2"/>
        <v>345.80690441561171</v>
      </c>
      <c r="O15" s="26">
        <f t="shared" si="2"/>
        <v>770.63399074921722</v>
      </c>
      <c r="Q15" s="19" t="s">
        <v>43</v>
      </c>
      <c r="R15" s="26">
        <f>NPV($B$3,R16:R31)</f>
        <v>8.6045104388930493</v>
      </c>
      <c r="S15" s="26">
        <f t="shared" ref="S15:Y15" si="3">NPV($B$3,S16:S31)</f>
        <v>-9.598434515550597</v>
      </c>
      <c r="T15" s="26">
        <f t="shared" si="3"/>
        <v>377.3325509596537</v>
      </c>
      <c r="U15" s="26">
        <f t="shared" si="3"/>
        <v>-27.845559029863427</v>
      </c>
      <c r="V15" s="26">
        <f t="shared" si="3"/>
        <v>5.8064585534021234</v>
      </c>
      <c r="W15" s="26">
        <f t="shared" si="3"/>
        <v>69.68962563611008</v>
      </c>
      <c r="X15" s="26">
        <f t="shared" si="3"/>
        <v>345.80690441561171</v>
      </c>
      <c r="Y15" s="26">
        <f t="shared" si="3"/>
        <v>769.79605645825677</v>
      </c>
      <c r="AA15" s="19" t="s">
        <v>43</v>
      </c>
      <c r="AB15" s="26">
        <f>NPV($B$3,AB16:AB31)</f>
        <v>124.14054324663405</v>
      </c>
      <c r="AC15" s="26">
        <f t="shared" ref="AC15:AI15" si="4">NPV($B$3,AC16:AC31)</f>
        <v>14.650673270837943</v>
      </c>
      <c r="AD15" s="26">
        <f t="shared" si="4"/>
        <v>398.26343195423112</v>
      </c>
      <c r="AE15" s="26">
        <f t="shared" si="4"/>
        <v>-4.8287233907518274</v>
      </c>
      <c r="AF15" s="26">
        <f t="shared" si="4"/>
        <v>0</v>
      </c>
      <c r="AG15" s="26">
        <f t="shared" si="4"/>
        <v>3.6210282639268466E-3</v>
      </c>
      <c r="AH15" s="26">
        <f t="shared" si="4"/>
        <v>0</v>
      </c>
      <c r="AI15" s="26">
        <f t="shared" si="4"/>
        <v>532.22954610921522</v>
      </c>
    </row>
    <row r="16" spans="1:35" ht="16.5" thickTop="1" thickBot="1" x14ac:dyDescent="0.3">
      <c r="A16" s="19">
        <v>2020</v>
      </c>
      <c r="B16" s="27">
        <v>0</v>
      </c>
      <c r="C16" s="27">
        <v>0</v>
      </c>
      <c r="D16" s="27">
        <v>0</v>
      </c>
      <c r="E16" s="27">
        <v>0</v>
      </c>
      <c r="G16" s="19">
        <v>2020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Q16" s="19">
        <v>2020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AA16" s="19">
        <v>2020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</row>
    <row r="17" spans="1:35" ht="16.5" thickTop="1" thickBot="1" x14ac:dyDescent="0.3">
      <c r="A17" s="19">
        <v>2021</v>
      </c>
      <c r="B17" s="27">
        <v>0</v>
      </c>
      <c r="C17" s="27">
        <v>0</v>
      </c>
      <c r="D17" s="27">
        <v>0</v>
      </c>
      <c r="E17" s="27">
        <v>0</v>
      </c>
      <c r="G17" s="19">
        <v>2021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Q17" s="19">
        <v>2021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AA17" s="19">
        <v>2021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</row>
    <row r="18" spans="1:35" ht="16.5" thickTop="1" thickBot="1" x14ac:dyDescent="0.3">
      <c r="A18" s="19">
        <v>2022</v>
      </c>
      <c r="B18" s="27">
        <v>0</v>
      </c>
      <c r="C18" s="27">
        <v>0</v>
      </c>
      <c r="D18" s="27">
        <v>0</v>
      </c>
      <c r="E18" s="27">
        <v>0</v>
      </c>
      <c r="G18" s="19">
        <v>2022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Q18" s="19">
        <v>2022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AA18" s="19">
        <v>2022</v>
      </c>
      <c r="AB18" s="27">
        <v>0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</row>
    <row r="19" spans="1:35" ht="16.5" thickTop="1" thickBot="1" x14ac:dyDescent="0.3">
      <c r="A19" s="19">
        <v>2023</v>
      </c>
      <c r="B19" s="27">
        <v>2.3858280617609524</v>
      </c>
      <c r="C19" s="27">
        <v>4.7716561235219043E-2</v>
      </c>
      <c r="D19" s="27">
        <v>0</v>
      </c>
      <c r="E19" s="27">
        <v>2.4335446229961715</v>
      </c>
      <c r="G19" s="19">
        <v>2023</v>
      </c>
      <c r="H19" s="27">
        <v>0</v>
      </c>
      <c r="I19" s="27">
        <v>0</v>
      </c>
      <c r="J19" s="27">
        <v>7.5115685122127456</v>
      </c>
      <c r="K19" s="27">
        <v>-0.75183098571406737</v>
      </c>
      <c r="L19" s="27">
        <v>0</v>
      </c>
      <c r="M19" s="27">
        <v>0.92983033019481109</v>
      </c>
      <c r="N19" s="27">
        <v>0</v>
      </c>
      <c r="O19" s="27">
        <v>7.6895678566934889</v>
      </c>
      <c r="Q19" s="19">
        <v>2023</v>
      </c>
      <c r="R19" s="27">
        <v>-3.6069625000000016</v>
      </c>
      <c r="S19" s="27">
        <v>-1.1272400000000289</v>
      </c>
      <c r="T19" s="27">
        <v>30.778997737409593</v>
      </c>
      <c r="U19" s="27">
        <v>5.9407491140592636</v>
      </c>
      <c r="V19" s="27">
        <v>0</v>
      </c>
      <c r="W19" s="27">
        <v>1.5370137014673877</v>
      </c>
      <c r="X19" s="27">
        <v>0</v>
      </c>
      <c r="Y19" s="27">
        <v>33.522558052936212</v>
      </c>
      <c r="AA19" s="19">
        <v>2023</v>
      </c>
      <c r="AB19" s="27">
        <v>3.1125473455309978</v>
      </c>
      <c r="AC19" s="27">
        <v>0.20833621556494109</v>
      </c>
      <c r="AD19" s="27">
        <v>12.230643506148549</v>
      </c>
      <c r="AE19" s="27">
        <v>-8.4968438564487062E-2</v>
      </c>
      <c r="AF19" s="27">
        <v>0</v>
      </c>
      <c r="AG19" s="27">
        <v>0.44928242008676827</v>
      </c>
      <c r="AH19" s="27">
        <v>0</v>
      </c>
      <c r="AI19" s="27">
        <v>15.915841048766771</v>
      </c>
    </row>
    <row r="20" spans="1:35" ht="16.5" thickTop="1" thickBot="1" x14ac:dyDescent="0.3">
      <c r="A20" s="19">
        <v>2024</v>
      </c>
      <c r="B20" s="27">
        <v>2.3858280617609524</v>
      </c>
      <c r="C20" s="27">
        <v>4.7716561235219043E-2</v>
      </c>
      <c r="D20" s="27">
        <v>0</v>
      </c>
      <c r="E20" s="27">
        <v>2.4335446229961715</v>
      </c>
      <c r="G20" s="19">
        <v>2024</v>
      </c>
      <c r="H20" s="27">
        <v>0</v>
      </c>
      <c r="I20" s="27">
        <v>0</v>
      </c>
      <c r="J20" s="27">
        <v>6.4770334903208635</v>
      </c>
      <c r="K20" s="27">
        <v>0.74821438213723968</v>
      </c>
      <c r="L20" s="27">
        <v>0</v>
      </c>
      <c r="M20" s="27">
        <v>0.62006797884172959</v>
      </c>
      <c r="N20" s="27">
        <v>0</v>
      </c>
      <c r="O20" s="27">
        <v>7.8453158512998336</v>
      </c>
      <c r="Q20" s="19">
        <v>2024</v>
      </c>
      <c r="R20" s="27">
        <v>-0.27231999999999346</v>
      </c>
      <c r="S20" s="27">
        <v>-7.0482500000025539E-2</v>
      </c>
      <c r="T20" s="27">
        <v>1.0731969202809539</v>
      </c>
      <c r="U20" s="27">
        <v>-2.3212579351905148E-2</v>
      </c>
      <c r="V20" s="27">
        <v>0</v>
      </c>
      <c r="W20" s="27">
        <v>-0.39327997624986227</v>
      </c>
      <c r="X20" s="27">
        <v>0</v>
      </c>
      <c r="Y20" s="27">
        <v>0.31390186467916753</v>
      </c>
      <c r="AA20" s="19">
        <v>2024</v>
      </c>
      <c r="AB20" s="27">
        <v>6.6970888519151117E-2</v>
      </c>
      <c r="AC20" s="27">
        <v>2.4033554417428604E-2</v>
      </c>
      <c r="AD20" s="27">
        <v>6.6203013809752145</v>
      </c>
      <c r="AE20" s="27">
        <v>0.54771725890096734</v>
      </c>
      <c r="AF20" s="27">
        <v>0</v>
      </c>
      <c r="AG20" s="27">
        <v>-0.11528127801550882</v>
      </c>
      <c r="AH20" s="27">
        <v>0</v>
      </c>
      <c r="AI20" s="27">
        <v>7.1437418047972532</v>
      </c>
    </row>
    <row r="21" spans="1:35" ht="16.5" thickTop="1" thickBot="1" x14ac:dyDescent="0.3">
      <c r="A21" s="19">
        <v>2025</v>
      </c>
      <c r="B21" s="27">
        <v>60.78927801230212</v>
      </c>
      <c r="C21" s="27">
        <v>1.7436573002075855</v>
      </c>
      <c r="D21" s="27">
        <v>0</v>
      </c>
      <c r="E21" s="27">
        <v>62.532935312509707</v>
      </c>
      <c r="G21" s="19">
        <v>2025</v>
      </c>
      <c r="H21" s="27">
        <v>0</v>
      </c>
      <c r="I21" s="27">
        <v>0</v>
      </c>
      <c r="J21" s="27">
        <v>19.01390474288144</v>
      </c>
      <c r="K21" s="27">
        <v>1.5275416140250109</v>
      </c>
      <c r="L21" s="27">
        <v>1.7534343591202164</v>
      </c>
      <c r="M21" s="27">
        <v>1.0306320996200817</v>
      </c>
      <c r="N21" s="27">
        <v>0</v>
      </c>
      <c r="O21" s="27">
        <v>23.32551281564675</v>
      </c>
      <c r="Q21" s="19">
        <v>2025</v>
      </c>
      <c r="R21" s="27">
        <v>-2.3426399999999603</v>
      </c>
      <c r="S21" s="27">
        <v>-0.18885000000000218</v>
      </c>
      <c r="T21" s="27">
        <v>23.827094258740601</v>
      </c>
      <c r="U21" s="27">
        <v>-2.6945014969241399</v>
      </c>
      <c r="V21" s="27">
        <v>1.2612188203124077</v>
      </c>
      <c r="W21" s="27">
        <v>-2.1145027911593062E-2</v>
      </c>
      <c r="X21" s="27">
        <v>0</v>
      </c>
      <c r="Y21" s="27">
        <v>19.841176554217313</v>
      </c>
      <c r="AA21" s="19">
        <v>2025</v>
      </c>
      <c r="AB21" s="27">
        <v>0.26788355408299935</v>
      </c>
      <c r="AC21" s="27">
        <v>4.7935777939983382E-2</v>
      </c>
      <c r="AD21" s="27">
        <v>13.655571224094997</v>
      </c>
      <c r="AE21" s="27">
        <v>0.16544911021622524</v>
      </c>
      <c r="AF21" s="27">
        <v>0</v>
      </c>
      <c r="AG21" s="27">
        <v>-0.13297304463263426</v>
      </c>
      <c r="AH21" s="27">
        <v>0</v>
      </c>
      <c r="AI21" s="27">
        <v>14.003866621701572</v>
      </c>
    </row>
    <row r="22" spans="1:35" ht="16.5" thickTop="1" thickBot="1" x14ac:dyDescent="0.3">
      <c r="A22" s="19">
        <v>2026</v>
      </c>
      <c r="B22" s="27">
        <v>60.78927801230212</v>
      </c>
      <c r="C22" s="27">
        <v>1.7436573002075855</v>
      </c>
      <c r="D22" s="27">
        <v>0</v>
      </c>
      <c r="E22" s="27">
        <v>62.532935312509707</v>
      </c>
      <c r="G22" s="19">
        <v>2026</v>
      </c>
      <c r="H22" s="27">
        <v>-1.3950969279790115E-3</v>
      </c>
      <c r="I22" s="27">
        <v>1.4004089498484973E-3</v>
      </c>
      <c r="J22" s="27">
        <v>35.059760702035945</v>
      </c>
      <c r="K22" s="27">
        <v>5.2634582818398972</v>
      </c>
      <c r="L22" s="27">
        <v>6.3138620969187151</v>
      </c>
      <c r="M22" s="27">
        <v>-1.0122504579646785</v>
      </c>
      <c r="N22" s="27">
        <v>0</v>
      </c>
      <c r="O22" s="27">
        <v>45.624835934851752</v>
      </c>
      <c r="Q22" s="19">
        <v>2026</v>
      </c>
      <c r="R22" s="27">
        <v>-0.44297000000005937</v>
      </c>
      <c r="S22" s="27">
        <v>5.0119999999878928E-2</v>
      </c>
      <c r="T22" s="27">
        <v>15.443896034684586</v>
      </c>
      <c r="U22" s="27">
        <v>5.0359473365392757</v>
      </c>
      <c r="V22" s="27">
        <v>6.3789873300682798</v>
      </c>
      <c r="W22" s="27">
        <v>-0.89821412546278045</v>
      </c>
      <c r="X22" s="27">
        <v>0</v>
      </c>
      <c r="Y22" s="27">
        <v>25.567766575829182</v>
      </c>
      <c r="AA22" s="19">
        <v>2026</v>
      </c>
      <c r="AB22" s="27">
        <v>0.26788355408200459</v>
      </c>
      <c r="AC22" s="27">
        <v>9.5871555879966763E-2</v>
      </c>
      <c r="AD22" s="27">
        <v>33.089251877575705</v>
      </c>
      <c r="AE22" s="27">
        <v>4.8424717559602817</v>
      </c>
      <c r="AF22" s="27">
        <v>0</v>
      </c>
      <c r="AG22" s="27">
        <v>-0.25807648693050717</v>
      </c>
      <c r="AH22" s="27">
        <v>0</v>
      </c>
      <c r="AI22" s="27">
        <v>38.037402256567454</v>
      </c>
    </row>
    <row r="23" spans="1:35" ht="16.5" thickTop="1" thickBot="1" x14ac:dyDescent="0.3">
      <c r="A23" s="19">
        <v>2027</v>
      </c>
      <c r="B23" s="27">
        <v>60.78927801230212</v>
      </c>
      <c r="C23" s="27">
        <v>1.7436573002075855</v>
      </c>
      <c r="D23" s="27">
        <v>0</v>
      </c>
      <c r="E23" s="27">
        <v>62.532935312509707</v>
      </c>
      <c r="G23" s="19">
        <v>2027</v>
      </c>
      <c r="H23" s="27">
        <v>5.075118029402006</v>
      </c>
      <c r="I23" s="27">
        <v>1.0935449024800619</v>
      </c>
      <c r="J23" s="27">
        <v>19.661039277732915</v>
      </c>
      <c r="K23" s="27">
        <v>2.6580455631821764E-2</v>
      </c>
      <c r="L23" s="27">
        <v>0</v>
      </c>
      <c r="M23" s="27">
        <v>0</v>
      </c>
      <c r="N23" s="27">
        <v>32.009862952464019</v>
      </c>
      <c r="O23" s="27">
        <v>57.866145617710828</v>
      </c>
      <c r="Q23" s="19">
        <v>2027</v>
      </c>
      <c r="R23" s="27">
        <v>1.8599400000000514</v>
      </c>
      <c r="S23" s="27">
        <v>0.64633999999978187</v>
      </c>
      <c r="T23" s="27">
        <v>27.265966888282122</v>
      </c>
      <c r="U23" s="27">
        <v>1.234873629531686</v>
      </c>
      <c r="V23" s="27">
        <v>0</v>
      </c>
      <c r="W23" s="27">
        <v>7.5205413457979376E-7</v>
      </c>
      <c r="X23" s="27">
        <v>32.009862952464019</v>
      </c>
      <c r="Y23" s="27">
        <v>63.0169842223318</v>
      </c>
      <c r="AA23" s="19">
        <v>2027</v>
      </c>
      <c r="AB23" s="27">
        <v>0.18290367326500245</v>
      </c>
      <c r="AC23" s="27">
        <v>0.15926881142968341</v>
      </c>
      <c r="AD23" s="27">
        <v>27.55380616808058</v>
      </c>
      <c r="AE23" s="27">
        <v>4.1279480607967267</v>
      </c>
      <c r="AF23" s="27">
        <v>0</v>
      </c>
      <c r="AG23" s="27">
        <v>0</v>
      </c>
      <c r="AH23" s="27">
        <v>0</v>
      </c>
      <c r="AI23" s="27">
        <v>32.023926713571996</v>
      </c>
    </row>
    <row r="24" spans="1:35" ht="16.5" thickTop="1" thickBot="1" x14ac:dyDescent="0.3">
      <c r="A24" s="19">
        <v>2028</v>
      </c>
      <c r="B24" s="27">
        <v>60.78927801230212</v>
      </c>
      <c r="C24" s="27">
        <v>1.7436573002075855</v>
      </c>
      <c r="D24" s="27">
        <v>0</v>
      </c>
      <c r="E24" s="27">
        <v>62.532935312509707</v>
      </c>
      <c r="G24" s="19">
        <v>2028</v>
      </c>
      <c r="H24" s="27">
        <v>10.035512428024049</v>
      </c>
      <c r="I24" s="27">
        <v>2.2499836779797988</v>
      </c>
      <c r="J24" s="27">
        <v>17.149180388812301</v>
      </c>
      <c r="K24" s="27">
        <v>-1.9853924358993091</v>
      </c>
      <c r="L24" s="27">
        <v>0</v>
      </c>
      <c r="M24" s="27">
        <v>0</v>
      </c>
      <c r="N24" s="27">
        <v>32.009862952464019</v>
      </c>
      <c r="O24" s="27">
        <v>59.459147011380857</v>
      </c>
      <c r="Q24" s="19">
        <v>2028</v>
      </c>
      <c r="R24" s="27">
        <v>20.984051066249776</v>
      </c>
      <c r="S24" s="27">
        <v>1.6843199999998433</v>
      </c>
      <c r="T24" s="27">
        <v>6.2577889171314105</v>
      </c>
      <c r="U24" s="27">
        <v>-0.98486895767697691</v>
      </c>
      <c r="V24" s="27">
        <v>0</v>
      </c>
      <c r="W24" s="27">
        <v>0.29532314386997527</v>
      </c>
      <c r="X24" s="27">
        <v>32.009862952464019</v>
      </c>
      <c r="Y24" s="27">
        <v>60.246477122038044</v>
      </c>
      <c r="AA24" s="19">
        <v>2028</v>
      </c>
      <c r="AB24" s="27">
        <v>12.439042717415987</v>
      </c>
      <c r="AC24" s="27">
        <v>2.8324692475603115</v>
      </c>
      <c r="AD24" s="27">
        <v>20.337263276261986</v>
      </c>
      <c r="AE24" s="27">
        <v>-2.4188299595722675</v>
      </c>
      <c r="AF24" s="27">
        <v>0</v>
      </c>
      <c r="AG24" s="27">
        <v>0</v>
      </c>
      <c r="AH24" s="27">
        <v>0</v>
      </c>
      <c r="AI24" s="27">
        <v>33.189945281666013</v>
      </c>
    </row>
    <row r="25" spans="1:35" ht="16.5" thickTop="1" thickBot="1" x14ac:dyDescent="0.3">
      <c r="A25" s="19">
        <v>2029</v>
      </c>
      <c r="B25" s="27">
        <v>60.78927801230212</v>
      </c>
      <c r="C25" s="27">
        <v>1.7436573002075855</v>
      </c>
      <c r="D25" s="27">
        <v>0</v>
      </c>
      <c r="E25" s="27">
        <v>62.532935312509707</v>
      </c>
      <c r="G25" s="19">
        <v>2029</v>
      </c>
      <c r="H25" s="27">
        <v>13.008471491989894</v>
      </c>
      <c r="I25" s="27">
        <v>2.7858491341703484</v>
      </c>
      <c r="J25" s="27">
        <v>20.786142995639203</v>
      </c>
      <c r="K25" s="27">
        <v>-2.0939995641185964</v>
      </c>
      <c r="L25" s="27">
        <v>0</v>
      </c>
      <c r="M25" s="27">
        <v>0</v>
      </c>
      <c r="N25" s="27">
        <v>32.009862952464019</v>
      </c>
      <c r="O25" s="27">
        <v>66.496327010144867</v>
      </c>
      <c r="Q25" s="19">
        <v>2029</v>
      </c>
      <c r="R25" s="27">
        <v>2.6504928898398248</v>
      </c>
      <c r="S25" s="27">
        <v>1.0213300000000345</v>
      </c>
      <c r="T25" s="27">
        <v>22.631602959641882</v>
      </c>
      <c r="U25" s="27">
        <v>-2.4773699564695661E-2</v>
      </c>
      <c r="V25" s="27">
        <v>0</v>
      </c>
      <c r="W25" s="27">
        <v>1.0405249899250697</v>
      </c>
      <c r="X25" s="27">
        <v>32.009862952464019</v>
      </c>
      <c r="Y25" s="27">
        <v>59.32904009230613</v>
      </c>
      <c r="AA25" s="19">
        <v>2029</v>
      </c>
      <c r="AB25" s="27">
        <v>12.439042717419964</v>
      </c>
      <c r="AC25" s="27">
        <v>2.8247302605500408</v>
      </c>
      <c r="AD25" s="27">
        <v>23.812563623588353</v>
      </c>
      <c r="AE25" s="27">
        <v>-2.5427877121464117</v>
      </c>
      <c r="AF25" s="27">
        <v>0</v>
      </c>
      <c r="AG25" s="27">
        <v>0</v>
      </c>
      <c r="AH25" s="27">
        <v>0</v>
      </c>
      <c r="AI25" s="27">
        <v>36.533548889411946</v>
      </c>
    </row>
    <row r="26" spans="1:35" ht="16.5" thickTop="1" thickBot="1" x14ac:dyDescent="0.3">
      <c r="A26" s="19">
        <v>2030</v>
      </c>
      <c r="B26" s="27">
        <v>60.78927801230212</v>
      </c>
      <c r="C26" s="27">
        <v>1.7436573002075855</v>
      </c>
      <c r="D26" s="27">
        <v>0</v>
      </c>
      <c r="E26" s="27">
        <v>62.532935312509707</v>
      </c>
      <c r="G26" s="19">
        <v>2030</v>
      </c>
      <c r="H26" s="27">
        <v>15.177658022430023</v>
      </c>
      <c r="I26" s="27">
        <v>3.3302668250598799</v>
      </c>
      <c r="J26" s="27">
        <v>22.032399401545582</v>
      </c>
      <c r="K26" s="27">
        <v>-1.7153955707351674</v>
      </c>
      <c r="L26" s="27">
        <v>1.2286427802157109E-2</v>
      </c>
      <c r="M26" s="27">
        <v>0.34373421143524013</v>
      </c>
      <c r="N26" s="27">
        <v>32.009862952464019</v>
      </c>
      <c r="O26" s="27">
        <v>71.190812270001743</v>
      </c>
      <c r="Q26" s="19">
        <v>2030</v>
      </c>
      <c r="R26" s="27">
        <v>-2.5611748884198278</v>
      </c>
      <c r="S26" s="27">
        <v>-0.73806000000013228</v>
      </c>
      <c r="T26" s="27">
        <v>23.619994554016362</v>
      </c>
      <c r="U26" s="27">
        <v>2.5410913257709211</v>
      </c>
      <c r="V26" s="27">
        <v>0</v>
      </c>
      <c r="W26" s="27">
        <v>-0.78969240050066392</v>
      </c>
      <c r="X26" s="27">
        <v>32.009862952464019</v>
      </c>
      <c r="Y26" s="27">
        <v>54.082021543330683</v>
      </c>
      <c r="AA26" s="19">
        <v>2030</v>
      </c>
      <c r="AB26" s="27">
        <v>12.450019877442971</v>
      </c>
      <c r="AC26" s="27">
        <v>2.8272175174597578</v>
      </c>
      <c r="AD26" s="27">
        <v>35.15490790750777</v>
      </c>
      <c r="AE26" s="27">
        <v>-0.69249030187201255</v>
      </c>
      <c r="AF26" s="27">
        <v>0</v>
      </c>
      <c r="AG26" s="27">
        <v>0</v>
      </c>
      <c r="AH26" s="27">
        <v>0</v>
      </c>
      <c r="AI26" s="27">
        <v>49.739655000538484</v>
      </c>
    </row>
    <row r="27" spans="1:35" ht="16.5" thickTop="1" thickBot="1" x14ac:dyDescent="0.3">
      <c r="A27" s="19">
        <v>2031</v>
      </c>
      <c r="B27" s="27">
        <v>60.78927801230212</v>
      </c>
      <c r="C27" s="27">
        <v>1.7436573002075855</v>
      </c>
      <c r="D27" s="27">
        <v>0</v>
      </c>
      <c r="E27" s="27">
        <v>62.532935312509707</v>
      </c>
      <c r="G27" s="19">
        <v>2031</v>
      </c>
      <c r="H27" s="27">
        <v>11.665195477350153</v>
      </c>
      <c r="I27" s="27">
        <v>2.9510362550099671</v>
      </c>
      <c r="J27" s="27">
        <v>29.597040813534949</v>
      </c>
      <c r="K27" s="27">
        <v>-0.45644850346530319</v>
      </c>
      <c r="L27" s="27">
        <v>5.1829529227052189E-3</v>
      </c>
      <c r="M27" s="27">
        <v>0.2814151485888125</v>
      </c>
      <c r="N27" s="27">
        <v>32.009862952464019</v>
      </c>
      <c r="O27" s="27">
        <v>76.05328509640529</v>
      </c>
      <c r="Q27" s="19">
        <v>2031</v>
      </c>
      <c r="R27" s="27">
        <v>1.173566795790066</v>
      </c>
      <c r="S27" s="27">
        <v>-2.7108399999997346</v>
      </c>
      <c r="T27" s="27">
        <v>14.234026659952901</v>
      </c>
      <c r="U27" s="27">
        <v>-3.5776362780175095</v>
      </c>
      <c r="V27" s="27">
        <v>0.49562380012418683</v>
      </c>
      <c r="W27" s="27">
        <v>23.221935094118393</v>
      </c>
      <c r="X27" s="27">
        <v>32.009862952464019</v>
      </c>
      <c r="Y27" s="27">
        <v>64.846539024432332</v>
      </c>
      <c r="AA27" s="19">
        <v>2031</v>
      </c>
      <c r="AB27" s="27">
        <v>12.450019877442971</v>
      </c>
      <c r="AC27" s="27">
        <v>2.8272175174602125</v>
      </c>
      <c r="AD27" s="27">
        <v>32.175156521960758</v>
      </c>
      <c r="AE27" s="27">
        <v>-1.916844173205752</v>
      </c>
      <c r="AF27" s="27">
        <v>0</v>
      </c>
      <c r="AG27" s="27">
        <v>0</v>
      </c>
      <c r="AH27" s="27">
        <v>0</v>
      </c>
      <c r="AI27" s="27">
        <v>45.535549743658187</v>
      </c>
    </row>
    <row r="28" spans="1:35" ht="16.5" thickTop="1" thickBot="1" x14ac:dyDescent="0.3">
      <c r="A28" s="19">
        <v>2032</v>
      </c>
      <c r="B28" s="27">
        <v>60.78927801230212</v>
      </c>
      <c r="C28" s="27">
        <v>1.7436573002075855</v>
      </c>
      <c r="D28" s="27">
        <v>0</v>
      </c>
      <c r="E28" s="27">
        <v>62.532935312509707</v>
      </c>
      <c r="G28" s="19">
        <v>2032</v>
      </c>
      <c r="H28" s="27">
        <v>8.7156591978798588</v>
      </c>
      <c r="I28" s="27">
        <v>2.1041826225900877</v>
      </c>
      <c r="J28" s="27">
        <v>58.095756432198911</v>
      </c>
      <c r="K28" s="27">
        <v>-3.871771939551566E-2</v>
      </c>
      <c r="L28" s="27">
        <v>0</v>
      </c>
      <c r="M28" s="27">
        <v>-5.2206903769680311E-2</v>
      </c>
      <c r="N28" s="27">
        <v>32.009862952464019</v>
      </c>
      <c r="O28" s="27">
        <v>100.83453658196767</v>
      </c>
      <c r="Q28" s="19">
        <v>2032</v>
      </c>
      <c r="R28" s="27">
        <v>0.27831605934989057</v>
      </c>
      <c r="S28" s="27">
        <v>-2.4697200000000521</v>
      </c>
      <c r="T28" s="27">
        <v>-9.3957722176155318</v>
      </c>
      <c r="U28" s="27">
        <v>-4.0079807741521334</v>
      </c>
      <c r="V28" s="27">
        <v>0.82732647780656798</v>
      </c>
      <c r="W28" s="27">
        <v>12.25495011966512</v>
      </c>
      <c r="X28" s="27">
        <v>32.009862952464019</v>
      </c>
      <c r="Y28" s="27">
        <v>29.49698261751788</v>
      </c>
      <c r="AA28" s="19">
        <v>2032</v>
      </c>
      <c r="AB28" s="27">
        <v>12.45001987743899</v>
      </c>
      <c r="AC28" s="27">
        <v>2.8349633188799999</v>
      </c>
      <c r="AD28" s="27">
        <v>31.491736039125644</v>
      </c>
      <c r="AE28" s="27">
        <v>0.77125922306237715</v>
      </c>
      <c r="AF28" s="27">
        <v>0</v>
      </c>
      <c r="AG28" s="27">
        <v>0</v>
      </c>
      <c r="AH28" s="27">
        <v>0</v>
      </c>
      <c r="AI28" s="27">
        <v>47.547978458507011</v>
      </c>
    </row>
    <row r="29" spans="1:35" ht="16.5" thickTop="1" thickBot="1" x14ac:dyDescent="0.3">
      <c r="A29" s="19">
        <v>2033</v>
      </c>
      <c r="B29" s="27">
        <v>60.78927801230212</v>
      </c>
      <c r="C29" s="27">
        <v>1.7436573002075855</v>
      </c>
      <c r="D29" s="27">
        <v>0</v>
      </c>
      <c r="E29" s="27">
        <v>62.532935312509707</v>
      </c>
      <c r="G29" s="19">
        <v>2033</v>
      </c>
      <c r="H29" s="27">
        <v>7.1445502861702153</v>
      </c>
      <c r="I29" s="27">
        <v>1.7364190779403543</v>
      </c>
      <c r="J29" s="27">
        <v>56.210640771295587</v>
      </c>
      <c r="K29" s="27">
        <v>0.3502407982267291</v>
      </c>
      <c r="L29" s="27">
        <v>0</v>
      </c>
      <c r="M29" s="27">
        <v>0</v>
      </c>
      <c r="N29" s="27">
        <v>32.009862952464019</v>
      </c>
      <c r="O29" s="27">
        <v>97.451713886096911</v>
      </c>
      <c r="Q29" s="19">
        <v>2033</v>
      </c>
      <c r="R29" s="27">
        <v>-6.5978225713506617</v>
      </c>
      <c r="S29" s="27">
        <v>-2.7442700000001423</v>
      </c>
      <c r="T29" s="27">
        <v>33.032561631369234</v>
      </c>
      <c r="U29" s="27">
        <v>-6.678287664340099E-2</v>
      </c>
      <c r="V29" s="27">
        <v>0</v>
      </c>
      <c r="W29" s="27">
        <v>-4.0943680501931174</v>
      </c>
      <c r="X29" s="27">
        <v>32.009862952464019</v>
      </c>
      <c r="Y29" s="27">
        <v>51.539181085645929</v>
      </c>
      <c r="AA29" s="19">
        <v>2033</v>
      </c>
      <c r="AB29" s="27">
        <v>24.762563133759045</v>
      </c>
      <c r="AC29" s="27">
        <v>3.6193375507100427</v>
      </c>
      <c r="AD29" s="27">
        <v>24.841344996495252</v>
      </c>
      <c r="AE29" s="27">
        <v>0.71192682615066438</v>
      </c>
      <c r="AF29" s="27">
        <v>0</v>
      </c>
      <c r="AG29" s="27">
        <v>0</v>
      </c>
      <c r="AH29" s="27">
        <v>0</v>
      </c>
      <c r="AI29" s="27">
        <v>53.935172507115006</v>
      </c>
    </row>
    <row r="30" spans="1:35" ht="16.5" thickTop="1" thickBot="1" x14ac:dyDescent="0.3">
      <c r="A30" s="19">
        <v>2034</v>
      </c>
      <c r="B30" s="27">
        <v>60.78927801230212</v>
      </c>
      <c r="C30" s="27">
        <v>1.7436573002075855</v>
      </c>
      <c r="D30" s="27">
        <v>0</v>
      </c>
      <c r="E30" s="27">
        <v>62.532935312509707</v>
      </c>
      <c r="G30" s="19">
        <v>2034</v>
      </c>
      <c r="H30" s="27">
        <v>6.1223542681400431</v>
      </c>
      <c r="I30" s="27">
        <v>1.6712966825298281</v>
      </c>
      <c r="J30" s="27">
        <v>25.801682138256439</v>
      </c>
      <c r="K30" s="27">
        <v>-7.4444107106041574E-2</v>
      </c>
      <c r="L30" s="27">
        <v>0</v>
      </c>
      <c r="M30" s="27">
        <v>0</v>
      </c>
      <c r="N30" s="27">
        <v>32.009862952464019</v>
      </c>
      <c r="O30" s="27">
        <v>65.530751934284297</v>
      </c>
      <c r="Q30" s="19">
        <v>2034</v>
      </c>
      <c r="R30" s="27">
        <v>0.38284024567019515</v>
      </c>
      <c r="S30" s="27">
        <v>-1.1996799999997165</v>
      </c>
      <c r="T30" s="27">
        <v>40.364922241625088</v>
      </c>
      <c r="U30" s="27">
        <v>-5.2254915237230524</v>
      </c>
      <c r="V30" s="27">
        <v>0</v>
      </c>
      <c r="W30" s="27">
        <v>8.4214288189062962</v>
      </c>
      <c r="X30" s="27">
        <v>32.009862952464019</v>
      </c>
      <c r="Y30" s="27">
        <v>74.753882734942835</v>
      </c>
      <c r="AA30" s="19">
        <v>2034</v>
      </c>
      <c r="AB30" s="27">
        <v>14.438961265517037</v>
      </c>
      <c r="AC30" s="27">
        <v>0.9572053557799336</v>
      </c>
      <c r="AD30" s="27">
        <v>38.756559927736582</v>
      </c>
      <c r="AE30" s="27">
        <v>-1.2046505931390143</v>
      </c>
      <c r="AF30" s="27">
        <v>0</v>
      </c>
      <c r="AG30" s="27">
        <v>0</v>
      </c>
      <c r="AH30" s="27">
        <v>0</v>
      </c>
      <c r="AI30" s="27">
        <v>52.948075955894538</v>
      </c>
    </row>
    <row r="31" spans="1:35" ht="16.5" thickTop="1" thickBot="1" x14ac:dyDescent="0.3">
      <c r="A31" s="19" t="s">
        <v>44</v>
      </c>
      <c r="B31" s="27">
        <v>1003.0512181354952</v>
      </c>
      <c r="C31" s="27">
        <v>28.817660267392693</v>
      </c>
      <c r="D31" s="27">
        <v>0</v>
      </c>
      <c r="E31" s="27">
        <v>1031.868878402888</v>
      </c>
      <c r="G31" s="19" t="s">
        <v>45</v>
      </c>
      <c r="H31" s="27">
        <v>75.003152048527312</v>
      </c>
      <c r="I31" s="27">
        <v>20.474561534327183</v>
      </c>
      <c r="J31" s="27">
        <v>392.22917157179438</v>
      </c>
      <c r="K31" s="27">
        <v>-1.2762261596117699</v>
      </c>
      <c r="L31" s="27">
        <v>0</v>
      </c>
      <c r="M31" s="27">
        <v>0</v>
      </c>
      <c r="N31" s="27">
        <v>530.99776709763296</v>
      </c>
      <c r="O31" s="27">
        <v>1017.4284260926701</v>
      </c>
      <c r="Q31" s="19" t="s">
        <v>45</v>
      </c>
      <c r="R31" s="27">
        <v>4.6900626619603489</v>
      </c>
      <c r="S31" s="27">
        <v>-14.696924991387608</v>
      </c>
      <c r="T31" s="27">
        <v>610.40127711813818</v>
      </c>
      <c r="U31" s="27">
        <v>-74.072506171326282</v>
      </c>
      <c r="V31" s="27">
        <v>0</v>
      </c>
      <c r="W31" s="27">
        <v>124.66105308960466</v>
      </c>
      <c r="X31" s="27">
        <v>530.99776709763296</v>
      </c>
      <c r="Y31" s="27">
        <v>1181.9807288046222</v>
      </c>
      <c r="AA31" s="19" t="s">
        <v>45</v>
      </c>
      <c r="AB31" s="27">
        <v>176.88744554623327</v>
      </c>
      <c r="AC31" s="27">
        <v>11.726439813329801</v>
      </c>
      <c r="AD31" s="27">
        <v>578.99169100099903</v>
      </c>
      <c r="AE31" s="27">
        <v>-17.783915234325768</v>
      </c>
      <c r="AF31" s="27">
        <v>0</v>
      </c>
      <c r="AG31" s="27">
        <v>0</v>
      </c>
      <c r="AH31" s="27">
        <v>0</v>
      </c>
      <c r="AI31" s="27">
        <v>749.82166112623634</v>
      </c>
    </row>
    <row r="32" spans="1:35" ht="16.5" thickTop="1" thickBot="1" x14ac:dyDescent="0.3">
      <c r="E32" s="12"/>
    </row>
    <row r="33" spans="1:35" ht="16.5" thickTop="1" thickBot="1" x14ac:dyDescent="0.3">
      <c r="A33" s="1" t="str">
        <f>A4</f>
        <v>High Discount rate</v>
      </c>
    </row>
    <row r="34" spans="1:35" ht="31.5" thickTop="1" thickBot="1" x14ac:dyDescent="0.3">
      <c r="C34" s="14"/>
      <c r="G34" s="1" t="s">
        <v>29</v>
      </c>
      <c r="H34" s="1" t="s">
        <v>10</v>
      </c>
      <c r="J34" s="12"/>
      <c r="K34" s="12"/>
      <c r="Q34" s="1" t="s">
        <v>29</v>
      </c>
      <c r="R34" s="1" t="s">
        <v>30</v>
      </c>
      <c r="T34" s="12"/>
      <c r="U34" s="12"/>
      <c r="AA34" s="1" t="s">
        <v>29</v>
      </c>
      <c r="AB34" s="1" t="s">
        <v>31</v>
      </c>
      <c r="AD34" s="12"/>
      <c r="AE34" s="12"/>
    </row>
    <row r="35" spans="1:35" ht="51" customHeight="1" thickTop="1" thickBot="1" x14ac:dyDescent="0.3">
      <c r="A35" s="1" t="s">
        <v>32</v>
      </c>
      <c r="B35" s="25" t="s">
        <v>33</v>
      </c>
      <c r="C35" s="25" t="s">
        <v>15</v>
      </c>
      <c r="D35" s="25" t="s">
        <v>34</v>
      </c>
      <c r="E35" s="25" t="s">
        <v>35</v>
      </c>
      <c r="G35" s="1" t="s">
        <v>29</v>
      </c>
      <c r="H35" s="1" t="s">
        <v>36</v>
      </c>
      <c r="I35" s="1" t="s">
        <v>37</v>
      </c>
      <c r="J35" s="1" t="s">
        <v>38</v>
      </c>
      <c r="K35" s="1" t="s">
        <v>39</v>
      </c>
      <c r="L35" s="1" t="s">
        <v>40</v>
      </c>
      <c r="M35" s="1" t="s">
        <v>41</v>
      </c>
      <c r="N35" s="1" t="s">
        <v>42</v>
      </c>
      <c r="O35" s="1" t="s">
        <v>35</v>
      </c>
      <c r="Q35" s="1" t="s">
        <v>29</v>
      </c>
      <c r="R35" s="1" t="s">
        <v>36</v>
      </c>
      <c r="S35" s="1" t="s">
        <v>37</v>
      </c>
      <c r="T35" s="1" t="s">
        <v>38</v>
      </c>
      <c r="U35" s="1" t="s">
        <v>39</v>
      </c>
      <c r="V35" s="1" t="s">
        <v>40</v>
      </c>
      <c r="W35" s="1" t="s">
        <v>41</v>
      </c>
      <c r="X35" s="1" t="s">
        <v>42</v>
      </c>
      <c r="Y35" s="1" t="s">
        <v>35</v>
      </c>
      <c r="AA35" s="1" t="s">
        <v>29</v>
      </c>
      <c r="AB35" s="1" t="s">
        <v>36</v>
      </c>
      <c r="AC35" s="1" t="s">
        <v>37</v>
      </c>
      <c r="AD35" s="1" t="s">
        <v>38</v>
      </c>
      <c r="AE35" s="1" t="s">
        <v>39</v>
      </c>
      <c r="AF35" s="1" t="s">
        <v>40</v>
      </c>
      <c r="AG35" s="1" t="s">
        <v>41</v>
      </c>
      <c r="AH35" s="1" t="s">
        <v>42</v>
      </c>
      <c r="AI35" s="1" t="s">
        <v>35</v>
      </c>
    </row>
    <row r="36" spans="1:35" ht="16.5" thickTop="1" thickBot="1" x14ac:dyDescent="0.3">
      <c r="A36" s="19" t="s">
        <v>43</v>
      </c>
      <c r="B36" s="26">
        <f>NPV($B$4,B37:B52)</f>
        <v>639.3783507622818</v>
      </c>
      <c r="C36" s="26">
        <f t="shared" ref="C36:E36" si="5">NPV($B$4,C37:C52)</f>
        <v>18.316334623547302</v>
      </c>
      <c r="D36" s="26">
        <f t="shared" si="5"/>
        <v>0</v>
      </c>
      <c r="E36" s="26">
        <f t="shared" si="5"/>
        <v>657.69468538582919</v>
      </c>
      <c r="G36" s="19" t="s">
        <v>43</v>
      </c>
      <c r="H36" s="26">
        <f>NPV($B$4,H37:H52)</f>
        <v>47.198852848431237</v>
      </c>
      <c r="I36" s="26">
        <f t="shared" ref="I36:N36" si="6">NPV($B$4,I37:I52)</f>
        <v>11.590020148227069</v>
      </c>
      <c r="J36" s="26">
        <f t="shared" si="6"/>
        <v>214.2364753091498</v>
      </c>
      <c r="K36" s="26">
        <f t="shared" si="6"/>
        <v>0.95555105850141042</v>
      </c>
      <c r="L36" s="26">
        <f t="shared" si="6"/>
        <v>4.6196581045355849</v>
      </c>
      <c r="M36" s="26">
        <f t="shared" si="6"/>
        <v>1.3644288361889116</v>
      </c>
      <c r="N36" s="26">
        <f t="shared" si="6"/>
        <v>283.71392730350806</v>
      </c>
      <c r="O36" s="26">
        <f>NPV($B$4,O37:O52)</f>
        <v>563.67891360854208</v>
      </c>
      <c r="Q36" s="19" t="s">
        <v>43</v>
      </c>
      <c r="R36" s="26">
        <f>NPV($B$4,R37:R52)</f>
        <v>6.2296784959097957</v>
      </c>
      <c r="S36" s="26">
        <f t="shared" ref="S36:X36" si="7">NPV($B$4,S37:S52)</f>
        <v>-5.9825261884153083</v>
      </c>
      <c r="T36" s="26">
        <f t="shared" si="7"/>
        <v>232.92265396262621</v>
      </c>
      <c r="U36" s="26">
        <f t="shared" si="7"/>
        <v>-13.392302228837426</v>
      </c>
      <c r="V36" s="26">
        <f t="shared" si="7"/>
        <v>4.8165172907136604</v>
      </c>
      <c r="W36" s="26">
        <f t="shared" si="7"/>
        <v>40.603283413149626</v>
      </c>
      <c r="X36" s="26">
        <f t="shared" si="7"/>
        <v>283.71392730350806</v>
      </c>
      <c r="Y36" s="26">
        <f>NPV($B$4,Y37:Y52)</f>
        <v>548.9112320486546</v>
      </c>
      <c r="AA36" s="19" t="s">
        <v>43</v>
      </c>
      <c r="AB36" s="26">
        <f>NPV($B$4,AB37:AB52)</f>
        <v>79.185553398273683</v>
      </c>
      <c r="AC36" s="26">
        <f t="shared" ref="AC36:AH36" si="8">NPV($B$4,AC37:AC52)</f>
        <v>10.096551607790841</v>
      </c>
      <c r="AD36" s="26">
        <f t="shared" si="8"/>
        <v>250.76943009367122</v>
      </c>
      <c r="AE36" s="26">
        <f t="shared" si="8"/>
        <v>-1.5816039647680493</v>
      </c>
      <c r="AF36" s="26">
        <f t="shared" si="8"/>
        <v>0</v>
      </c>
      <c r="AG36" s="26">
        <f t="shared" si="8"/>
        <v>2.0770297276186414E-2</v>
      </c>
      <c r="AH36" s="26">
        <f t="shared" si="8"/>
        <v>0</v>
      </c>
      <c r="AI36" s="26">
        <f>NPV($B$4,AI37:AI52)</f>
        <v>338.49070143224395</v>
      </c>
    </row>
    <row r="37" spans="1:35" ht="16.5" thickTop="1" thickBot="1" x14ac:dyDescent="0.3">
      <c r="A37" s="19">
        <v>2020</v>
      </c>
      <c r="B37" s="27">
        <v>0</v>
      </c>
      <c r="C37" s="27">
        <v>0</v>
      </c>
      <c r="D37" s="27">
        <v>0</v>
      </c>
      <c r="E37" s="27">
        <v>0</v>
      </c>
      <c r="G37" s="19">
        <v>2020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Q37" s="19">
        <v>2020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AA37" s="19">
        <v>2020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</row>
    <row r="38" spans="1:35" ht="16.5" thickTop="1" thickBot="1" x14ac:dyDescent="0.3">
      <c r="A38" s="19">
        <v>2021</v>
      </c>
      <c r="B38" s="27">
        <v>0</v>
      </c>
      <c r="C38" s="27">
        <v>0</v>
      </c>
      <c r="D38" s="27">
        <v>0</v>
      </c>
      <c r="E38" s="27">
        <v>0</v>
      </c>
      <c r="G38" s="19">
        <v>2021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Q38" s="19">
        <v>2021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AA38" s="19">
        <v>2021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0</v>
      </c>
      <c r="AH38" s="27">
        <v>0</v>
      </c>
      <c r="AI38" s="27">
        <v>0</v>
      </c>
    </row>
    <row r="39" spans="1:35" ht="16.5" thickTop="1" thickBot="1" x14ac:dyDescent="0.3">
      <c r="A39" s="19">
        <v>2022</v>
      </c>
      <c r="B39" s="27">
        <v>0</v>
      </c>
      <c r="C39" s="27">
        <v>0</v>
      </c>
      <c r="D39" s="27">
        <v>0</v>
      </c>
      <c r="E39" s="27">
        <v>0</v>
      </c>
      <c r="G39" s="19">
        <v>2022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Q39" s="19">
        <v>2022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AA39" s="19">
        <v>2022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</row>
    <row r="40" spans="1:35" ht="16.5" thickTop="1" thickBot="1" x14ac:dyDescent="0.3">
      <c r="A40" s="19">
        <v>2023</v>
      </c>
      <c r="B40" s="27">
        <v>3.1655528579763401</v>
      </c>
      <c r="C40" s="27">
        <v>6.3311057159526798E-2</v>
      </c>
      <c r="D40" s="27">
        <v>0</v>
      </c>
      <c r="E40" s="27">
        <v>3.2288639151358671</v>
      </c>
      <c r="G40" s="19">
        <v>2023</v>
      </c>
      <c r="H40" s="27">
        <v>0</v>
      </c>
      <c r="I40" s="27">
        <v>0</v>
      </c>
      <c r="J40" s="27">
        <v>7.5115685122127456</v>
      </c>
      <c r="K40" s="27">
        <v>-0.75183098571406737</v>
      </c>
      <c r="L40" s="27">
        <v>0</v>
      </c>
      <c r="M40" s="27">
        <v>0.92983033019481109</v>
      </c>
      <c r="N40" s="27">
        <v>0</v>
      </c>
      <c r="O40" s="27">
        <v>7.6895678566934889</v>
      </c>
      <c r="Q40" s="19">
        <v>2023</v>
      </c>
      <c r="R40" s="27">
        <v>-3.6069625000000016</v>
      </c>
      <c r="S40" s="27">
        <v>-1.1272400000000289</v>
      </c>
      <c r="T40" s="27">
        <v>30.778997737409593</v>
      </c>
      <c r="U40" s="27">
        <v>5.9407491140592636</v>
      </c>
      <c r="V40" s="27">
        <v>0</v>
      </c>
      <c r="W40" s="27">
        <v>1.5370137014673877</v>
      </c>
      <c r="X40" s="27">
        <v>0</v>
      </c>
      <c r="Y40" s="27">
        <v>33.522558052936212</v>
      </c>
      <c r="AA40" s="19">
        <v>2023</v>
      </c>
      <c r="AB40" s="27">
        <v>3.1125473455309978</v>
      </c>
      <c r="AC40" s="27">
        <v>0.20833621556494109</v>
      </c>
      <c r="AD40" s="27">
        <v>12.230643506148549</v>
      </c>
      <c r="AE40" s="27">
        <v>-8.4968438564487062E-2</v>
      </c>
      <c r="AF40" s="27">
        <v>0</v>
      </c>
      <c r="AG40" s="27">
        <v>0.44928242008676827</v>
      </c>
      <c r="AH40" s="27">
        <v>0</v>
      </c>
      <c r="AI40" s="27">
        <v>15.915841048766771</v>
      </c>
    </row>
    <row r="41" spans="1:35" ht="16.5" thickTop="1" thickBot="1" x14ac:dyDescent="0.3">
      <c r="A41" s="19">
        <v>2024</v>
      </c>
      <c r="B41" s="27">
        <v>3.1655528579763401</v>
      </c>
      <c r="C41" s="27">
        <v>6.3311057159526798E-2</v>
      </c>
      <c r="D41" s="27">
        <v>0</v>
      </c>
      <c r="E41" s="27">
        <v>3.2288639151358671</v>
      </c>
      <c r="G41" s="19">
        <v>2024</v>
      </c>
      <c r="H41" s="27">
        <v>0</v>
      </c>
      <c r="I41" s="27">
        <v>0</v>
      </c>
      <c r="J41" s="27">
        <v>6.4770334903208635</v>
      </c>
      <c r="K41" s="27">
        <v>0.74821438213723968</v>
      </c>
      <c r="L41" s="27">
        <v>0</v>
      </c>
      <c r="M41" s="27">
        <v>0.62006797884172959</v>
      </c>
      <c r="N41" s="27">
        <v>0</v>
      </c>
      <c r="O41" s="27">
        <v>7.8453158512998336</v>
      </c>
      <c r="Q41" s="19">
        <v>2024</v>
      </c>
      <c r="R41" s="27">
        <v>-0.27231999999999346</v>
      </c>
      <c r="S41" s="27">
        <v>-7.0482500000025539E-2</v>
      </c>
      <c r="T41" s="27">
        <v>1.0731969202809539</v>
      </c>
      <c r="U41" s="27">
        <v>-2.3212579351905148E-2</v>
      </c>
      <c r="V41" s="27">
        <v>0</v>
      </c>
      <c r="W41" s="27">
        <v>-0.39327997624986227</v>
      </c>
      <c r="X41" s="27">
        <v>0</v>
      </c>
      <c r="Y41" s="27">
        <v>0.31390186467916753</v>
      </c>
      <c r="AA41" s="19">
        <v>2024</v>
      </c>
      <c r="AB41" s="27">
        <v>6.6970888519151117E-2</v>
      </c>
      <c r="AC41" s="27">
        <v>2.4033554417428604E-2</v>
      </c>
      <c r="AD41" s="27">
        <v>6.6203013809752145</v>
      </c>
      <c r="AE41" s="27">
        <v>0.54771725890096734</v>
      </c>
      <c r="AF41" s="27">
        <v>0</v>
      </c>
      <c r="AG41" s="27">
        <v>-0.11528127801550882</v>
      </c>
      <c r="AH41" s="27">
        <v>0</v>
      </c>
      <c r="AI41" s="27">
        <v>7.1437418047972532</v>
      </c>
    </row>
    <row r="42" spans="1:35" ht="16.5" thickTop="1" thickBot="1" x14ac:dyDescent="0.3">
      <c r="A42" s="19">
        <v>2025</v>
      </c>
      <c r="B42" s="27">
        <v>83.491847210671068</v>
      </c>
      <c r="C42" s="27">
        <v>2.3958553695038463</v>
      </c>
      <c r="D42" s="27">
        <v>0</v>
      </c>
      <c r="E42" s="27">
        <v>85.887702580174917</v>
      </c>
      <c r="G42" s="19">
        <v>2025</v>
      </c>
      <c r="H42" s="27">
        <v>0</v>
      </c>
      <c r="I42" s="27">
        <v>0</v>
      </c>
      <c r="J42" s="27">
        <v>19.01390474288144</v>
      </c>
      <c r="K42" s="27">
        <v>1.5275416140250109</v>
      </c>
      <c r="L42" s="27">
        <v>1.7534343591202164</v>
      </c>
      <c r="M42" s="27">
        <v>1.0306320996200817</v>
      </c>
      <c r="N42" s="27">
        <v>0</v>
      </c>
      <c r="O42" s="27">
        <v>23.32551281564675</v>
      </c>
      <c r="Q42" s="19">
        <v>2025</v>
      </c>
      <c r="R42" s="27">
        <v>-2.3426399999999603</v>
      </c>
      <c r="S42" s="27">
        <v>-0.18885000000000218</v>
      </c>
      <c r="T42" s="27">
        <v>23.827094258740601</v>
      </c>
      <c r="U42" s="27">
        <v>-2.6945014969241399</v>
      </c>
      <c r="V42" s="27">
        <v>1.2612188203124077</v>
      </c>
      <c r="W42" s="27">
        <v>-2.1145027911593062E-2</v>
      </c>
      <c r="X42" s="27">
        <v>0</v>
      </c>
      <c r="Y42" s="27">
        <v>19.841176554217313</v>
      </c>
      <c r="AA42" s="19">
        <v>2025</v>
      </c>
      <c r="AB42" s="27">
        <v>0.26788355408299935</v>
      </c>
      <c r="AC42" s="27">
        <v>4.7935777939983382E-2</v>
      </c>
      <c r="AD42" s="27">
        <v>13.655571224094997</v>
      </c>
      <c r="AE42" s="27">
        <v>0.16544911021622524</v>
      </c>
      <c r="AF42" s="27">
        <v>0</v>
      </c>
      <c r="AG42" s="27">
        <v>-0.13297304463263426</v>
      </c>
      <c r="AH42" s="27">
        <v>0</v>
      </c>
      <c r="AI42" s="27">
        <v>14.003866621701572</v>
      </c>
    </row>
    <row r="43" spans="1:35" ht="16.5" thickTop="1" thickBot="1" x14ac:dyDescent="0.3">
      <c r="A43" s="19">
        <v>2026</v>
      </c>
      <c r="B43" s="27">
        <v>83.491847210671068</v>
      </c>
      <c r="C43" s="27">
        <v>2.3958553695038463</v>
      </c>
      <c r="D43" s="27">
        <v>0</v>
      </c>
      <c r="E43" s="27">
        <v>85.887702580174917</v>
      </c>
      <c r="G43" s="19">
        <v>2026</v>
      </c>
      <c r="H43" s="27">
        <v>-1.3950969279790115E-3</v>
      </c>
      <c r="I43" s="27">
        <v>1.4004089498484973E-3</v>
      </c>
      <c r="J43" s="27">
        <v>35.059760702035945</v>
      </c>
      <c r="K43" s="27">
        <v>5.2634582818398972</v>
      </c>
      <c r="L43" s="27">
        <v>6.3138620969187151</v>
      </c>
      <c r="M43" s="27">
        <v>-1.0122504579646785</v>
      </c>
      <c r="N43" s="27">
        <v>0</v>
      </c>
      <c r="O43" s="27">
        <v>45.624835934851752</v>
      </c>
      <c r="Q43" s="19">
        <v>2026</v>
      </c>
      <c r="R43" s="27">
        <v>-0.44297000000005937</v>
      </c>
      <c r="S43" s="27">
        <v>5.0119999999878928E-2</v>
      </c>
      <c r="T43" s="27">
        <v>15.443896034684586</v>
      </c>
      <c r="U43" s="27">
        <v>5.0359473365392757</v>
      </c>
      <c r="V43" s="27">
        <v>6.3789873300682798</v>
      </c>
      <c r="W43" s="27">
        <v>-0.89821412546278045</v>
      </c>
      <c r="X43" s="27">
        <v>0</v>
      </c>
      <c r="Y43" s="27">
        <v>25.567766575829182</v>
      </c>
      <c r="AA43" s="19">
        <v>2026</v>
      </c>
      <c r="AB43" s="27">
        <v>0.26788355408200459</v>
      </c>
      <c r="AC43" s="27">
        <v>9.5871555879966763E-2</v>
      </c>
      <c r="AD43" s="27">
        <v>33.089251877575705</v>
      </c>
      <c r="AE43" s="27">
        <v>4.8424717559602817</v>
      </c>
      <c r="AF43" s="27">
        <v>0</v>
      </c>
      <c r="AG43" s="27">
        <v>-0.25807648693050717</v>
      </c>
      <c r="AH43" s="27">
        <v>0</v>
      </c>
      <c r="AI43" s="27">
        <v>38.037402256567454</v>
      </c>
    </row>
    <row r="44" spans="1:35" ht="16.5" thickTop="1" thickBot="1" x14ac:dyDescent="0.3">
      <c r="A44" s="19">
        <v>2027</v>
      </c>
      <c r="B44" s="27">
        <v>83.491847210671068</v>
      </c>
      <c r="C44" s="27">
        <v>2.3958553695038463</v>
      </c>
      <c r="D44" s="27">
        <v>0</v>
      </c>
      <c r="E44" s="27">
        <v>85.887702580174917</v>
      </c>
      <c r="G44" s="19">
        <v>2027</v>
      </c>
      <c r="H44" s="27">
        <v>5.075118029402006</v>
      </c>
      <c r="I44" s="27">
        <v>1.0935449024800619</v>
      </c>
      <c r="J44" s="27">
        <v>19.661039277732915</v>
      </c>
      <c r="K44" s="27">
        <v>2.6580455631821764E-2</v>
      </c>
      <c r="L44" s="27">
        <v>0</v>
      </c>
      <c r="M44" s="27">
        <v>0</v>
      </c>
      <c r="N44" s="27">
        <v>44.025373088173502</v>
      </c>
      <c r="O44" s="27">
        <v>69.881655753420304</v>
      </c>
      <c r="Q44" s="19">
        <v>2027</v>
      </c>
      <c r="R44" s="27">
        <v>1.8599400000000514</v>
      </c>
      <c r="S44" s="27">
        <v>0.64633999999978187</v>
      </c>
      <c r="T44" s="27">
        <v>27.265966888282122</v>
      </c>
      <c r="U44" s="27">
        <v>1.234873629531686</v>
      </c>
      <c r="V44" s="27">
        <v>0</v>
      </c>
      <c r="W44" s="27">
        <v>7.5205413457979376E-7</v>
      </c>
      <c r="X44" s="27">
        <v>44.025373088173502</v>
      </c>
      <c r="Y44" s="27">
        <v>75.032494358041276</v>
      </c>
      <c r="AA44" s="19">
        <v>2027</v>
      </c>
      <c r="AB44" s="27">
        <v>0.18290367326500245</v>
      </c>
      <c r="AC44" s="27">
        <v>0.15926881142968341</v>
      </c>
      <c r="AD44" s="27">
        <v>27.55380616808058</v>
      </c>
      <c r="AE44" s="27">
        <v>4.1279480607967267</v>
      </c>
      <c r="AF44" s="27">
        <v>0</v>
      </c>
      <c r="AG44" s="27">
        <v>0</v>
      </c>
      <c r="AH44" s="27">
        <v>0</v>
      </c>
      <c r="AI44" s="27">
        <v>32.023926713571996</v>
      </c>
    </row>
    <row r="45" spans="1:35" ht="16.5" thickTop="1" thickBot="1" x14ac:dyDescent="0.3">
      <c r="A45" s="19">
        <v>2028</v>
      </c>
      <c r="B45" s="27">
        <v>83.491847210671068</v>
      </c>
      <c r="C45" s="27">
        <v>2.3958553695038463</v>
      </c>
      <c r="D45" s="27">
        <v>0</v>
      </c>
      <c r="E45" s="27">
        <v>85.887702580174917</v>
      </c>
      <c r="G45" s="19">
        <v>2028</v>
      </c>
      <c r="H45" s="27">
        <v>10.035512428024049</v>
      </c>
      <c r="I45" s="27">
        <v>2.2499836779797988</v>
      </c>
      <c r="J45" s="27">
        <v>17.149180388812301</v>
      </c>
      <c r="K45" s="27">
        <v>-1.9853924358993091</v>
      </c>
      <c r="L45" s="27">
        <v>0</v>
      </c>
      <c r="M45" s="27">
        <v>0</v>
      </c>
      <c r="N45" s="27">
        <v>44.025373088173502</v>
      </c>
      <c r="O45" s="27">
        <v>71.47465714709034</v>
      </c>
      <c r="Q45" s="19">
        <v>2028</v>
      </c>
      <c r="R45" s="27">
        <v>20.984051066249776</v>
      </c>
      <c r="S45" s="27">
        <v>1.6843199999998433</v>
      </c>
      <c r="T45" s="27">
        <v>6.2577889171314105</v>
      </c>
      <c r="U45" s="27">
        <v>-0.98486895767697691</v>
      </c>
      <c r="V45" s="27">
        <v>0</v>
      </c>
      <c r="W45" s="27">
        <v>0.29532314386997527</v>
      </c>
      <c r="X45" s="27">
        <v>44.025373088173502</v>
      </c>
      <c r="Y45" s="27">
        <v>72.261987257747535</v>
      </c>
      <c r="AA45" s="19">
        <v>2028</v>
      </c>
      <c r="AB45" s="27">
        <v>12.439042717415987</v>
      </c>
      <c r="AC45" s="27">
        <v>2.8324692475603115</v>
      </c>
      <c r="AD45" s="27">
        <v>20.337263276261986</v>
      </c>
      <c r="AE45" s="27">
        <v>-2.4188299595722675</v>
      </c>
      <c r="AF45" s="27">
        <v>0</v>
      </c>
      <c r="AG45" s="27">
        <v>0</v>
      </c>
      <c r="AH45" s="27">
        <v>0</v>
      </c>
      <c r="AI45" s="27">
        <v>33.189945281666013</v>
      </c>
    </row>
    <row r="46" spans="1:35" ht="16.5" thickTop="1" thickBot="1" x14ac:dyDescent="0.3">
      <c r="A46" s="19">
        <v>2029</v>
      </c>
      <c r="B46" s="27">
        <v>83.491847210671068</v>
      </c>
      <c r="C46" s="27">
        <v>2.3958553695038463</v>
      </c>
      <c r="D46" s="27">
        <v>0</v>
      </c>
      <c r="E46" s="27">
        <v>85.887702580174917</v>
      </c>
      <c r="G46" s="19">
        <v>2029</v>
      </c>
      <c r="H46" s="27">
        <v>13.008471491989894</v>
      </c>
      <c r="I46" s="27">
        <v>2.7858491341703484</v>
      </c>
      <c r="J46" s="27">
        <v>20.786142995639203</v>
      </c>
      <c r="K46" s="27">
        <v>-2.0939995641185964</v>
      </c>
      <c r="L46" s="27">
        <v>0</v>
      </c>
      <c r="M46" s="27">
        <v>0</v>
      </c>
      <c r="N46" s="27">
        <v>44.025373088173502</v>
      </c>
      <c r="O46" s="27">
        <v>78.511837145854344</v>
      </c>
      <c r="Q46" s="19">
        <v>2029</v>
      </c>
      <c r="R46" s="27">
        <v>2.6504928898398248</v>
      </c>
      <c r="S46" s="27">
        <v>1.0213300000000345</v>
      </c>
      <c r="T46" s="27">
        <v>22.631602959641882</v>
      </c>
      <c r="U46" s="27">
        <v>-2.4773699564695661E-2</v>
      </c>
      <c r="V46" s="27">
        <v>0</v>
      </c>
      <c r="W46" s="27">
        <v>1.0405249899250697</v>
      </c>
      <c r="X46" s="27">
        <v>44.025373088173502</v>
      </c>
      <c r="Y46" s="27">
        <v>71.344550228015621</v>
      </c>
      <c r="AA46" s="19">
        <v>2029</v>
      </c>
      <c r="AB46" s="27">
        <v>12.439042717419964</v>
      </c>
      <c r="AC46" s="27">
        <v>2.8247302605500408</v>
      </c>
      <c r="AD46" s="27">
        <v>23.812563623588353</v>
      </c>
      <c r="AE46" s="27">
        <v>-2.5427877121464117</v>
      </c>
      <c r="AF46" s="27">
        <v>0</v>
      </c>
      <c r="AG46" s="27">
        <v>0</v>
      </c>
      <c r="AH46" s="27">
        <v>0</v>
      </c>
      <c r="AI46" s="27">
        <v>36.533548889411946</v>
      </c>
    </row>
    <row r="47" spans="1:35" ht="16.5" thickTop="1" thickBot="1" x14ac:dyDescent="0.3">
      <c r="A47" s="19">
        <v>2030</v>
      </c>
      <c r="B47" s="27">
        <v>83.491847210671068</v>
      </c>
      <c r="C47" s="27">
        <v>2.3958553695038463</v>
      </c>
      <c r="D47" s="27">
        <v>0</v>
      </c>
      <c r="E47" s="27">
        <v>85.887702580174917</v>
      </c>
      <c r="G47" s="19">
        <v>2030</v>
      </c>
      <c r="H47" s="27">
        <v>15.177658022430023</v>
      </c>
      <c r="I47" s="27">
        <v>3.3302668250598799</v>
      </c>
      <c r="J47" s="27">
        <v>22.032399401545582</v>
      </c>
      <c r="K47" s="27">
        <v>-1.7153955707351674</v>
      </c>
      <c r="L47" s="27">
        <v>1.2286427802157109E-2</v>
      </c>
      <c r="M47" s="27">
        <v>0.34373421143524013</v>
      </c>
      <c r="N47" s="27">
        <v>44.025373088173502</v>
      </c>
      <c r="O47" s="27">
        <v>83.206322405711219</v>
      </c>
      <c r="Q47" s="19">
        <v>2030</v>
      </c>
      <c r="R47" s="27">
        <v>-2.5611748884198278</v>
      </c>
      <c r="S47" s="27">
        <v>-0.73806000000013228</v>
      </c>
      <c r="T47" s="27">
        <v>23.619994554016362</v>
      </c>
      <c r="U47" s="27">
        <v>2.5410913257709211</v>
      </c>
      <c r="V47" s="27">
        <v>0</v>
      </c>
      <c r="W47" s="27">
        <v>-0.78969240050066392</v>
      </c>
      <c r="X47" s="27">
        <v>44.025373088173502</v>
      </c>
      <c r="Y47" s="27">
        <v>66.097531679040159</v>
      </c>
      <c r="AA47" s="19">
        <v>2030</v>
      </c>
      <c r="AB47" s="27">
        <v>12.450019877442971</v>
      </c>
      <c r="AC47" s="27">
        <v>2.8272175174597578</v>
      </c>
      <c r="AD47" s="27">
        <v>35.15490790750777</v>
      </c>
      <c r="AE47" s="27">
        <v>-0.69249030187201255</v>
      </c>
      <c r="AF47" s="27">
        <v>0</v>
      </c>
      <c r="AG47" s="27">
        <v>0</v>
      </c>
      <c r="AH47" s="27">
        <v>0</v>
      </c>
      <c r="AI47" s="27">
        <v>49.739655000538484</v>
      </c>
    </row>
    <row r="48" spans="1:35" ht="16.5" thickTop="1" thickBot="1" x14ac:dyDescent="0.3">
      <c r="A48" s="19">
        <v>2031</v>
      </c>
      <c r="B48" s="27">
        <v>83.491847210671068</v>
      </c>
      <c r="C48" s="27">
        <v>2.3958553695038463</v>
      </c>
      <c r="D48" s="27">
        <v>0</v>
      </c>
      <c r="E48" s="27">
        <v>85.887702580174917</v>
      </c>
      <c r="G48" s="19">
        <v>2031</v>
      </c>
      <c r="H48" s="27">
        <v>11.665195477350153</v>
      </c>
      <c r="I48" s="27">
        <v>2.9510362550099671</v>
      </c>
      <c r="J48" s="27">
        <v>29.597040813534949</v>
      </c>
      <c r="K48" s="27">
        <v>-0.45644850346530319</v>
      </c>
      <c r="L48" s="27">
        <v>5.1829529227052189E-3</v>
      </c>
      <c r="M48" s="27">
        <v>0.2814151485888125</v>
      </c>
      <c r="N48" s="27">
        <v>44.025373088173502</v>
      </c>
      <c r="O48" s="27">
        <v>88.06879523211478</v>
      </c>
      <c r="Q48" s="19">
        <v>2031</v>
      </c>
      <c r="R48" s="27">
        <v>1.173566795790066</v>
      </c>
      <c r="S48" s="27">
        <v>-2.7108399999997346</v>
      </c>
      <c r="T48" s="27">
        <v>14.234026659952901</v>
      </c>
      <c r="U48" s="27">
        <v>-3.5776362780175095</v>
      </c>
      <c r="V48" s="27">
        <v>0.49562380012418683</v>
      </c>
      <c r="W48" s="27">
        <v>23.221935094118393</v>
      </c>
      <c r="X48" s="27">
        <v>44.025373088173502</v>
      </c>
      <c r="Y48" s="27">
        <v>76.862049160141808</v>
      </c>
      <c r="AA48" s="19">
        <v>2031</v>
      </c>
      <c r="AB48" s="27">
        <v>12.450019877442971</v>
      </c>
      <c r="AC48" s="27">
        <v>2.8272175174602125</v>
      </c>
      <c r="AD48" s="27">
        <v>32.175156521960758</v>
      </c>
      <c r="AE48" s="27">
        <v>-1.916844173205752</v>
      </c>
      <c r="AF48" s="27">
        <v>0</v>
      </c>
      <c r="AG48" s="27">
        <v>0</v>
      </c>
      <c r="AH48" s="27">
        <v>0</v>
      </c>
      <c r="AI48" s="27">
        <v>45.535549743658187</v>
      </c>
    </row>
    <row r="49" spans="1:35" ht="16.5" thickTop="1" thickBot="1" x14ac:dyDescent="0.3">
      <c r="A49" s="19">
        <v>2032</v>
      </c>
      <c r="B49" s="27">
        <v>83.491847210671068</v>
      </c>
      <c r="C49" s="27">
        <v>2.3958553695038463</v>
      </c>
      <c r="D49" s="27">
        <v>0</v>
      </c>
      <c r="E49" s="27">
        <v>85.887702580174917</v>
      </c>
      <c r="G49" s="19">
        <v>2032</v>
      </c>
      <c r="H49" s="27">
        <v>8.7156591978798588</v>
      </c>
      <c r="I49" s="27">
        <v>2.1041826225900877</v>
      </c>
      <c r="J49" s="27">
        <v>58.095756432198911</v>
      </c>
      <c r="K49" s="27">
        <v>-3.871771939551566E-2</v>
      </c>
      <c r="L49" s="27">
        <v>0</v>
      </c>
      <c r="M49" s="27">
        <v>-5.2206903769680311E-2</v>
      </c>
      <c r="N49" s="27">
        <v>44.025373088173502</v>
      </c>
      <c r="O49" s="27">
        <v>112.85004671767715</v>
      </c>
      <c r="Q49" s="19">
        <v>2032</v>
      </c>
      <c r="R49" s="27">
        <v>0.27831605934989057</v>
      </c>
      <c r="S49" s="27">
        <v>-2.4697200000000521</v>
      </c>
      <c r="T49" s="27">
        <v>-9.3957722176155318</v>
      </c>
      <c r="U49" s="27">
        <v>-4.0079807741521334</v>
      </c>
      <c r="V49" s="27">
        <v>0.82732647780656798</v>
      </c>
      <c r="W49" s="27">
        <v>12.25495011966512</v>
      </c>
      <c r="X49" s="27">
        <v>44.025373088173502</v>
      </c>
      <c r="Y49" s="27">
        <v>41.512492753227363</v>
      </c>
      <c r="AA49" s="19">
        <v>2032</v>
      </c>
      <c r="AB49" s="27">
        <v>12.45001987743899</v>
      </c>
      <c r="AC49" s="27">
        <v>2.8349633188799999</v>
      </c>
      <c r="AD49" s="27">
        <v>31.491736039125644</v>
      </c>
      <c r="AE49" s="27">
        <v>0.77125922306237715</v>
      </c>
      <c r="AF49" s="27">
        <v>0</v>
      </c>
      <c r="AG49" s="27">
        <v>0</v>
      </c>
      <c r="AH49" s="27">
        <v>0</v>
      </c>
      <c r="AI49" s="27">
        <v>47.547978458507011</v>
      </c>
    </row>
    <row r="50" spans="1:35" ht="16.5" thickTop="1" thickBot="1" x14ac:dyDescent="0.3">
      <c r="A50" s="19">
        <v>2033</v>
      </c>
      <c r="B50" s="27">
        <v>83.491847210671068</v>
      </c>
      <c r="C50" s="27">
        <v>2.3958553695038463</v>
      </c>
      <c r="D50" s="27">
        <v>0</v>
      </c>
      <c r="E50" s="27">
        <v>85.887702580174917</v>
      </c>
      <c r="G50" s="19">
        <v>2033</v>
      </c>
      <c r="H50" s="27">
        <v>7.1445502861702153</v>
      </c>
      <c r="I50" s="27">
        <v>1.7364190779403543</v>
      </c>
      <c r="J50" s="27">
        <v>56.210640771295587</v>
      </c>
      <c r="K50" s="27">
        <v>0.3502407982267291</v>
      </c>
      <c r="L50" s="27">
        <v>0</v>
      </c>
      <c r="M50" s="27">
        <v>0</v>
      </c>
      <c r="N50" s="27">
        <v>44.025373088173502</v>
      </c>
      <c r="O50" s="27">
        <v>109.4672240218064</v>
      </c>
      <c r="Q50" s="19">
        <v>2033</v>
      </c>
      <c r="R50" s="27">
        <v>-6.5978225713506617</v>
      </c>
      <c r="S50" s="27">
        <v>-2.7442700000001423</v>
      </c>
      <c r="T50" s="27">
        <v>33.032561631369234</v>
      </c>
      <c r="U50" s="27">
        <v>-6.678287664340099E-2</v>
      </c>
      <c r="V50" s="27">
        <v>0</v>
      </c>
      <c r="W50" s="27">
        <v>-4.0943680501931174</v>
      </c>
      <c r="X50" s="27">
        <v>44.025373088173502</v>
      </c>
      <c r="Y50" s="27">
        <v>63.554691221355412</v>
      </c>
      <c r="AA50" s="19">
        <v>2033</v>
      </c>
      <c r="AB50" s="27">
        <v>24.762563133759045</v>
      </c>
      <c r="AC50" s="27">
        <v>3.6193375507100427</v>
      </c>
      <c r="AD50" s="27">
        <v>24.841344996495252</v>
      </c>
      <c r="AE50" s="27">
        <v>0.71192682615066438</v>
      </c>
      <c r="AF50" s="27">
        <v>0</v>
      </c>
      <c r="AG50" s="27">
        <v>0</v>
      </c>
      <c r="AH50" s="27">
        <v>0</v>
      </c>
      <c r="AI50" s="27">
        <v>53.935172507115006</v>
      </c>
    </row>
    <row r="51" spans="1:35" ht="16.5" thickTop="1" thickBot="1" x14ac:dyDescent="0.3">
      <c r="A51" s="19">
        <v>2034</v>
      </c>
      <c r="B51" s="27">
        <v>83.491847210671068</v>
      </c>
      <c r="C51" s="27">
        <v>2.3958553695038463</v>
      </c>
      <c r="D51" s="27">
        <v>0</v>
      </c>
      <c r="E51" s="27">
        <v>85.887702580174917</v>
      </c>
      <c r="G51" s="19">
        <v>2034</v>
      </c>
      <c r="H51" s="27">
        <v>6.1223542681400431</v>
      </c>
      <c r="I51" s="27">
        <v>1.6712966825298281</v>
      </c>
      <c r="J51" s="27">
        <v>25.801682138256439</v>
      </c>
      <c r="K51" s="27">
        <v>-7.4444107106041574E-2</v>
      </c>
      <c r="L51" s="27">
        <v>0</v>
      </c>
      <c r="M51" s="27">
        <v>0</v>
      </c>
      <c r="N51" s="27">
        <v>44.025373088173502</v>
      </c>
      <c r="O51" s="27">
        <v>77.546262069993773</v>
      </c>
      <c r="Q51" s="19">
        <v>2034</v>
      </c>
      <c r="R51" s="27">
        <v>0.38284024567019515</v>
      </c>
      <c r="S51" s="27">
        <v>-1.1996799999997165</v>
      </c>
      <c r="T51" s="27">
        <v>40.364922241625088</v>
      </c>
      <c r="U51" s="27">
        <v>-5.2254915237230524</v>
      </c>
      <c r="V51" s="27">
        <v>0</v>
      </c>
      <c r="W51" s="27">
        <v>8.4214288189062962</v>
      </c>
      <c r="X51" s="27">
        <v>44.025373088173502</v>
      </c>
      <c r="Y51" s="27">
        <v>86.769392870652325</v>
      </c>
      <c r="AA51" s="19">
        <v>2034</v>
      </c>
      <c r="AB51" s="27">
        <v>14.438961265517037</v>
      </c>
      <c r="AC51" s="27">
        <v>0.9572053557799336</v>
      </c>
      <c r="AD51" s="27">
        <v>38.756559927736582</v>
      </c>
      <c r="AE51" s="27">
        <v>-1.2046505931390143</v>
      </c>
      <c r="AF51" s="27">
        <v>0</v>
      </c>
      <c r="AG51" s="27">
        <v>0</v>
      </c>
      <c r="AH51" s="27">
        <v>0</v>
      </c>
      <c r="AI51" s="27">
        <v>52.948075955894538</v>
      </c>
    </row>
    <row r="52" spans="1:35" ht="16.5" thickTop="1" thickBot="1" x14ac:dyDescent="0.3">
      <c r="A52" s="19" t="s">
        <v>44</v>
      </c>
      <c r="B52" s="27">
        <v>1025.5940233011754</v>
      </c>
      <c r="C52" s="27">
        <v>29.456134025039205</v>
      </c>
      <c r="D52" s="27">
        <v>0</v>
      </c>
      <c r="E52" s="27">
        <v>1055.0501573262145</v>
      </c>
      <c r="G52" s="19" t="s">
        <v>45</v>
      </c>
      <c r="H52" s="27">
        <v>62.26074009581788</v>
      </c>
      <c r="I52" s="27">
        <v>16.996103756276796</v>
      </c>
      <c r="J52" s="27">
        <v>302.80087915636125</v>
      </c>
      <c r="K52" s="27">
        <v>-0.93451126627216374</v>
      </c>
      <c r="L52" s="27">
        <v>0</v>
      </c>
      <c r="M52" s="27">
        <v>0</v>
      </c>
      <c r="N52" s="27">
        <v>542.37480236589124</v>
      </c>
      <c r="O52" s="27">
        <v>923.49801410807504</v>
      </c>
      <c r="Q52" s="19" t="s">
        <v>45</v>
      </c>
      <c r="R52" s="27">
        <v>3.8932600091324643</v>
      </c>
      <c r="S52" s="27">
        <v>-12.200039626394355</v>
      </c>
      <c r="T52" s="27">
        <v>472.35770896197477</v>
      </c>
      <c r="U52" s="27">
        <v>-59.066591372460771</v>
      </c>
      <c r="V52" s="27">
        <v>0</v>
      </c>
      <c r="W52" s="27">
        <v>97.41725005212507</v>
      </c>
      <c r="X52" s="27">
        <v>542.37480236589124</v>
      </c>
      <c r="Y52" s="27">
        <v>1044.7763903902683</v>
      </c>
      <c r="AA52" s="19" t="s">
        <v>45</v>
      </c>
      <c r="AB52" s="27">
        <v>146.83573919988885</v>
      </c>
      <c r="AC52" s="27">
        <v>9.7342151833112638</v>
      </c>
      <c r="AD52" s="27">
        <v>450.55229978411427</v>
      </c>
      <c r="AE52" s="27">
        <v>-13.914786150440438</v>
      </c>
      <c r="AF52" s="27">
        <v>0</v>
      </c>
      <c r="AG52" s="27">
        <v>0</v>
      </c>
      <c r="AH52" s="27">
        <v>0</v>
      </c>
      <c r="AI52" s="27">
        <v>593.20746801687392</v>
      </c>
    </row>
    <row r="53" spans="1:35" ht="16.5" thickTop="1" thickBot="1" x14ac:dyDescent="0.3"/>
    <row r="54" spans="1:35" ht="16.5" thickTop="1" thickBot="1" x14ac:dyDescent="0.3">
      <c r="A54" s="1" t="str">
        <f>A5</f>
        <v>Low Discount rate</v>
      </c>
    </row>
    <row r="55" spans="1:35" ht="31.5" thickTop="1" thickBot="1" x14ac:dyDescent="0.3">
      <c r="C55" s="14"/>
      <c r="G55" s="1" t="s">
        <v>29</v>
      </c>
      <c r="H55" s="1" t="s">
        <v>10</v>
      </c>
      <c r="J55" s="12"/>
      <c r="K55" s="12"/>
      <c r="Q55" s="1" t="s">
        <v>29</v>
      </c>
      <c r="R55" s="1" t="s">
        <v>30</v>
      </c>
      <c r="T55" s="12"/>
      <c r="U55" s="12"/>
      <c r="AA55" s="1" t="s">
        <v>29</v>
      </c>
      <c r="AB55" s="1" t="s">
        <v>31</v>
      </c>
      <c r="AD55" s="12"/>
      <c r="AE55" s="12"/>
    </row>
    <row r="56" spans="1:35" ht="51" customHeight="1" thickTop="1" thickBot="1" x14ac:dyDescent="0.3">
      <c r="A56" s="1" t="s">
        <v>32</v>
      </c>
      <c r="B56" s="25" t="s">
        <v>33</v>
      </c>
      <c r="C56" s="25" t="s">
        <v>15</v>
      </c>
      <c r="D56" s="25" t="s">
        <v>34</v>
      </c>
      <c r="E56" s="25" t="s">
        <v>35</v>
      </c>
      <c r="G56" s="1" t="s">
        <v>29</v>
      </c>
      <c r="H56" s="1" t="s">
        <v>36</v>
      </c>
      <c r="I56" s="1" t="s">
        <v>37</v>
      </c>
      <c r="J56" s="1" t="s">
        <v>38</v>
      </c>
      <c r="K56" s="1" t="s">
        <v>39</v>
      </c>
      <c r="L56" s="1" t="s">
        <v>40</v>
      </c>
      <c r="M56" s="1" t="s">
        <v>41</v>
      </c>
      <c r="N56" s="1" t="s">
        <v>42</v>
      </c>
      <c r="O56" s="1" t="s">
        <v>35</v>
      </c>
      <c r="Q56" s="1" t="s">
        <v>29</v>
      </c>
      <c r="R56" s="1" t="s">
        <v>36</v>
      </c>
      <c r="S56" s="1" t="s">
        <v>37</v>
      </c>
      <c r="T56" s="1" t="s">
        <v>38</v>
      </c>
      <c r="U56" s="1" t="s">
        <v>39</v>
      </c>
      <c r="V56" s="1" t="s">
        <v>40</v>
      </c>
      <c r="W56" s="1" t="s">
        <v>41</v>
      </c>
      <c r="X56" s="1" t="s">
        <v>42</v>
      </c>
      <c r="Y56" s="1" t="s">
        <v>35</v>
      </c>
      <c r="AA56" s="1" t="s">
        <v>29</v>
      </c>
      <c r="AB56" s="1" t="s">
        <v>36</v>
      </c>
      <c r="AC56" s="1" t="s">
        <v>37</v>
      </c>
      <c r="AD56" s="1" t="s">
        <v>38</v>
      </c>
      <c r="AE56" s="1" t="s">
        <v>39</v>
      </c>
      <c r="AF56" s="1" t="s">
        <v>40</v>
      </c>
      <c r="AG56" s="1" t="s">
        <v>41</v>
      </c>
      <c r="AH56" s="1" t="s">
        <v>42</v>
      </c>
      <c r="AI56" s="1" t="s">
        <v>35</v>
      </c>
    </row>
    <row r="57" spans="1:35" ht="16.5" thickTop="1" thickBot="1" x14ac:dyDescent="0.3">
      <c r="A57" s="19" t="s">
        <v>43</v>
      </c>
      <c r="B57" s="26">
        <f>NPV($B$5,B58:B73)</f>
        <v>864.63275558077044</v>
      </c>
      <c r="C57" s="26">
        <f t="shared" ref="C57:E57" si="9">NPV($B$5,C58:C73)</f>
        <v>24.800738774075082</v>
      </c>
      <c r="D57" s="26">
        <f t="shared" si="9"/>
        <v>0</v>
      </c>
      <c r="E57" s="26">
        <f t="shared" si="9"/>
        <v>889.43349435484549</v>
      </c>
      <c r="G57" s="19" t="s">
        <v>43</v>
      </c>
      <c r="H57" s="26">
        <f>NPV($B$5,H58:H73)</f>
        <v>110.11399487250445</v>
      </c>
      <c r="I57" s="26">
        <f t="shared" ref="I57:O57" si="10">NPV($B$5,I58:I73)</f>
        <v>27.851537540765431</v>
      </c>
      <c r="J57" s="26">
        <f t="shared" si="10"/>
        <v>553.6430313772297</v>
      </c>
      <c r="K57" s="26">
        <f t="shared" si="10"/>
        <v>-7.31102853762539E-2</v>
      </c>
      <c r="L57" s="26">
        <f t="shared" si="10"/>
        <v>6.5282284805133539</v>
      </c>
      <c r="M57" s="26">
        <f t="shared" si="10"/>
        <v>1.7919189852365962</v>
      </c>
      <c r="N57" s="26">
        <f t="shared" si="10"/>
        <v>421.51690112379316</v>
      </c>
      <c r="O57" s="26">
        <f t="shared" si="10"/>
        <v>1121.3725020946665</v>
      </c>
      <c r="Q57" s="19" t="s">
        <v>43</v>
      </c>
      <c r="R57" s="26">
        <f>NPV($B$5,R58:R73)</f>
        <v>12.162123346486378</v>
      </c>
      <c r="S57" s="26">
        <f t="shared" ref="S57:Y57" si="11">NPV($B$5,S58:S73)</f>
        <v>-16.197532927248442</v>
      </c>
      <c r="T57" s="26">
        <f t="shared" si="11"/>
        <v>676.8949375052257</v>
      </c>
      <c r="U57" s="26">
        <f t="shared" si="11"/>
        <v>-57.741013837696734</v>
      </c>
      <c r="V57" s="26">
        <f t="shared" si="11"/>
        <v>7.0497357850103928</v>
      </c>
      <c r="W57" s="26">
        <f t="shared" si="11"/>
        <v>129.28231832169547</v>
      </c>
      <c r="X57" s="26">
        <f t="shared" si="11"/>
        <v>421.51690112379316</v>
      </c>
      <c r="Y57" s="26">
        <f t="shared" si="11"/>
        <v>1172.9674693172663</v>
      </c>
      <c r="AA57" s="19" t="s">
        <v>43</v>
      </c>
      <c r="AB57" s="26">
        <f>NPV($B$5,AB58:AB73)</f>
        <v>204.88408228307557</v>
      </c>
      <c r="AC57" s="26">
        <f t="shared" ref="AC57:AI57" si="12">NPV($B$5,AC58:AC73)</f>
        <v>22.169096504886038</v>
      </c>
      <c r="AD57" s="26">
        <f t="shared" si="12"/>
        <v>693.24513487384024</v>
      </c>
      <c r="AE57" s="26">
        <f t="shared" si="12"/>
        <v>-12.144962755406583</v>
      </c>
      <c r="AF57" s="26">
        <f t="shared" si="12"/>
        <v>0</v>
      </c>
      <c r="AG57" s="26">
        <f t="shared" si="12"/>
        <v>-1.9470421661538943E-2</v>
      </c>
      <c r="AH57" s="26">
        <f t="shared" si="12"/>
        <v>0</v>
      </c>
      <c r="AI57" s="26">
        <f t="shared" si="12"/>
        <v>908.13388048473371</v>
      </c>
    </row>
    <row r="58" spans="1:35" ht="16.5" thickTop="1" thickBot="1" x14ac:dyDescent="0.3">
      <c r="A58" s="19">
        <v>2020</v>
      </c>
      <c r="B58" s="27">
        <v>0</v>
      </c>
      <c r="C58" s="27">
        <v>0</v>
      </c>
      <c r="D58" s="27">
        <v>0</v>
      </c>
      <c r="E58" s="27">
        <v>0</v>
      </c>
      <c r="G58" s="19">
        <v>2020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Q58" s="19">
        <v>2020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AA58" s="19">
        <v>2020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</row>
    <row r="59" spans="1:35" ht="16.5" thickTop="1" thickBot="1" x14ac:dyDescent="0.3">
      <c r="A59" s="19">
        <v>2021</v>
      </c>
      <c r="B59" s="27">
        <v>0</v>
      </c>
      <c r="C59" s="27">
        <v>0</v>
      </c>
      <c r="D59" s="27">
        <v>0</v>
      </c>
      <c r="E59" s="27">
        <v>0</v>
      </c>
      <c r="G59" s="19">
        <v>2021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Q59" s="19">
        <v>2021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AA59" s="19">
        <v>2021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</row>
    <row r="60" spans="1:35" ht="16.5" thickTop="1" thickBot="1" x14ac:dyDescent="0.3">
      <c r="A60" s="19">
        <v>2022</v>
      </c>
      <c r="B60" s="27">
        <v>0</v>
      </c>
      <c r="C60" s="27">
        <v>0</v>
      </c>
      <c r="D60" s="27">
        <v>0</v>
      </c>
      <c r="E60" s="27">
        <v>0</v>
      </c>
      <c r="G60" s="19">
        <v>2022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Q60" s="19">
        <v>2022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AA60" s="19">
        <v>2022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</row>
    <row r="61" spans="1:35" ht="16.5" thickTop="1" thickBot="1" x14ac:dyDescent="0.3">
      <c r="A61" s="19">
        <v>2023</v>
      </c>
      <c r="B61" s="27">
        <v>1.6665461926087484</v>
      </c>
      <c r="C61" s="27">
        <v>3.3330923852174975E-2</v>
      </c>
      <c r="D61" s="27">
        <v>0</v>
      </c>
      <c r="E61" s="27">
        <v>1.6998771164609234</v>
      </c>
      <c r="G61" s="19">
        <v>2023</v>
      </c>
      <c r="H61" s="27">
        <v>0</v>
      </c>
      <c r="I61" s="27">
        <v>0</v>
      </c>
      <c r="J61" s="27">
        <v>7.5115685122127456</v>
      </c>
      <c r="K61" s="27">
        <v>-0.75183098571406737</v>
      </c>
      <c r="L61" s="27">
        <v>0</v>
      </c>
      <c r="M61" s="27">
        <v>0.92983033019481109</v>
      </c>
      <c r="N61" s="27">
        <v>0</v>
      </c>
      <c r="O61" s="27">
        <v>7.6895678566934889</v>
      </c>
      <c r="Q61" s="19">
        <v>2023</v>
      </c>
      <c r="R61" s="27">
        <v>-3.6069625000000016</v>
      </c>
      <c r="S61" s="27">
        <v>-1.1272400000000289</v>
      </c>
      <c r="T61" s="27">
        <v>30.778997737409593</v>
      </c>
      <c r="U61" s="27">
        <v>5.9407491140592636</v>
      </c>
      <c r="V61" s="27">
        <v>0</v>
      </c>
      <c r="W61" s="27">
        <v>1.5370137014673877</v>
      </c>
      <c r="X61" s="27">
        <v>0</v>
      </c>
      <c r="Y61" s="27">
        <v>33.522558052936212</v>
      </c>
      <c r="AA61" s="19">
        <v>2023</v>
      </c>
      <c r="AB61" s="27">
        <v>3.1125473455309978</v>
      </c>
      <c r="AC61" s="27">
        <v>0.20833621556494109</v>
      </c>
      <c r="AD61" s="27">
        <v>12.230643506148549</v>
      </c>
      <c r="AE61" s="27">
        <v>-8.4968438564487062E-2</v>
      </c>
      <c r="AF61" s="27">
        <v>0</v>
      </c>
      <c r="AG61" s="27">
        <v>0.44928242008676827</v>
      </c>
      <c r="AH61" s="27">
        <v>0</v>
      </c>
      <c r="AI61" s="27">
        <v>15.915841048766771</v>
      </c>
    </row>
    <row r="62" spans="1:35" ht="16.5" thickTop="1" thickBot="1" x14ac:dyDescent="0.3">
      <c r="A62" s="19">
        <v>2024</v>
      </c>
      <c r="B62" s="27">
        <v>1.6665461926087484</v>
      </c>
      <c r="C62" s="27">
        <v>3.3330923852174975E-2</v>
      </c>
      <c r="D62" s="27">
        <v>0</v>
      </c>
      <c r="E62" s="27">
        <v>1.6998771164609234</v>
      </c>
      <c r="G62" s="19">
        <v>2024</v>
      </c>
      <c r="H62" s="27">
        <v>0</v>
      </c>
      <c r="I62" s="27">
        <v>0</v>
      </c>
      <c r="J62" s="27">
        <v>6.4770334903208635</v>
      </c>
      <c r="K62" s="27">
        <v>0.74821438213723968</v>
      </c>
      <c r="L62" s="27">
        <v>0</v>
      </c>
      <c r="M62" s="27">
        <v>0.62006797884172959</v>
      </c>
      <c r="N62" s="27">
        <v>0</v>
      </c>
      <c r="O62" s="27">
        <v>7.8453158512998336</v>
      </c>
      <c r="Q62" s="19">
        <v>2024</v>
      </c>
      <c r="R62" s="27">
        <v>-0.27231999999999346</v>
      </c>
      <c r="S62" s="27">
        <v>-7.0482500000025539E-2</v>
      </c>
      <c r="T62" s="27">
        <v>1.0731969202809539</v>
      </c>
      <c r="U62" s="27">
        <v>-2.3212579351905148E-2</v>
      </c>
      <c r="V62" s="27">
        <v>0</v>
      </c>
      <c r="W62" s="27">
        <v>-0.39327997624986227</v>
      </c>
      <c r="X62" s="27">
        <v>0</v>
      </c>
      <c r="Y62" s="27">
        <v>0.31390186467916753</v>
      </c>
      <c r="AA62" s="19">
        <v>2024</v>
      </c>
      <c r="AB62" s="27">
        <v>6.6970888519151117E-2</v>
      </c>
      <c r="AC62" s="27">
        <v>2.4033554417428604E-2</v>
      </c>
      <c r="AD62" s="27">
        <v>6.6203013809752145</v>
      </c>
      <c r="AE62" s="27">
        <v>0.54771725890096734</v>
      </c>
      <c r="AF62" s="27">
        <v>0</v>
      </c>
      <c r="AG62" s="27">
        <v>-0.11528127801550882</v>
      </c>
      <c r="AH62" s="27">
        <v>0</v>
      </c>
      <c r="AI62" s="27">
        <v>7.1437418047972532</v>
      </c>
    </row>
    <row r="63" spans="1:35" ht="16.5" thickTop="1" thickBot="1" x14ac:dyDescent="0.3">
      <c r="A63" s="19">
        <v>2025</v>
      </c>
      <c r="B63" s="27">
        <v>39.468231670396563</v>
      </c>
      <c r="C63" s="27">
        <v>1.1310300915878373</v>
      </c>
      <c r="D63" s="27">
        <v>0</v>
      </c>
      <c r="E63" s="27">
        <v>40.599261761984401</v>
      </c>
      <c r="G63" s="19">
        <v>2025</v>
      </c>
      <c r="H63" s="27">
        <v>0</v>
      </c>
      <c r="I63" s="27">
        <v>0</v>
      </c>
      <c r="J63" s="27">
        <v>19.01390474288144</v>
      </c>
      <c r="K63" s="27">
        <v>1.5275416140250109</v>
      </c>
      <c r="L63" s="27">
        <v>1.7534343591202164</v>
      </c>
      <c r="M63" s="27">
        <v>1.0306320996200817</v>
      </c>
      <c r="N63" s="27">
        <v>0</v>
      </c>
      <c r="O63" s="27">
        <v>23.32551281564675</v>
      </c>
      <c r="Q63" s="19">
        <v>2025</v>
      </c>
      <c r="R63" s="27">
        <v>-2.3426399999999603</v>
      </c>
      <c r="S63" s="27">
        <v>-0.18885000000000218</v>
      </c>
      <c r="T63" s="27">
        <v>23.827094258740601</v>
      </c>
      <c r="U63" s="27">
        <v>-2.6945014969241399</v>
      </c>
      <c r="V63" s="27">
        <v>1.2612188203124077</v>
      </c>
      <c r="W63" s="27">
        <v>-2.1145027911593062E-2</v>
      </c>
      <c r="X63" s="27">
        <v>0</v>
      </c>
      <c r="Y63" s="27">
        <v>19.841176554217313</v>
      </c>
      <c r="AA63" s="19">
        <v>2025</v>
      </c>
      <c r="AB63" s="27">
        <v>0.26788355408299935</v>
      </c>
      <c r="AC63" s="27">
        <v>4.7935777939983382E-2</v>
      </c>
      <c r="AD63" s="27">
        <v>13.655571224094997</v>
      </c>
      <c r="AE63" s="27">
        <v>0.16544911021622524</v>
      </c>
      <c r="AF63" s="27">
        <v>0</v>
      </c>
      <c r="AG63" s="27">
        <v>-0.13297304463263426</v>
      </c>
      <c r="AH63" s="27">
        <v>0</v>
      </c>
      <c r="AI63" s="27">
        <v>14.003866621701572</v>
      </c>
    </row>
    <row r="64" spans="1:35" ht="16.5" thickTop="1" thickBot="1" x14ac:dyDescent="0.3">
      <c r="A64" s="19">
        <v>2026</v>
      </c>
      <c r="B64" s="27">
        <v>39.468231670396563</v>
      </c>
      <c r="C64" s="27">
        <v>1.1310300915878373</v>
      </c>
      <c r="D64" s="27">
        <v>0</v>
      </c>
      <c r="E64" s="27">
        <v>40.599261761984401</v>
      </c>
      <c r="G64" s="19">
        <v>2026</v>
      </c>
      <c r="H64" s="27">
        <v>-1.3950969279790115E-3</v>
      </c>
      <c r="I64" s="27">
        <v>1.4004089498484973E-3</v>
      </c>
      <c r="J64" s="27">
        <v>35.059760702035945</v>
      </c>
      <c r="K64" s="27">
        <v>5.2634582818398972</v>
      </c>
      <c r="L64" s="27">
        <v>6.3138620969187151</v>
      </c>
      <c r="M64" s="27">
        <v>-1.0122504579646785</v>
      </c>
      <c r="N64" s="27">
        <v>0</v>
      </c>
      <c r="O64" s="27">
        <v>45.624835934851752</v>
      </c>
      <c r="Q64" s="19">
        <v>2026</v>
      </c>
      <c r="R64" s="27">
        <v>-0.44297000000005937</v>
      </c>
      <c r="S64" s="27">
        <v>5.0119999999878928E-2</v>
      </c>
      <c r="T64" s="27">
        <v>15.443896034684586</v>
      </c>
      <c r="U64" s="27">
        <v>5.0359473365392757</v>
      </c>
      <c r="V64" s="27">
        <v>6.3789873300682798</v>
      </c>
      <c r="W64" s="27">
        <v>-0.89821412546278045</v>
      </c>
      <c r="X64" s="27">
        <v>0</v>
      </c>
      <c r="Y64" s="27">
        <v>25.567766575829182</v>
      </c>
      <c r="AA64" s="19">
        <v>2026</v>
      </c>
      <c r="AB64" s="27">
        <v>0.26788355408200459</v>
      </c>
      <c r="AC64" s="27">
        <v>9.5871555879966763E-2</v>
      </c>
      <c r="AD64" s="27">
        <v>33.089251877575705</v>
      </c>
      <c r="AE64" s="27">
        <v>4.8424717559602817</v>
      </c>
      <c r="AF64" s="27">
        <v>0</v>
      </c>
      <c r="AG64" s="27">
        <v>-0.25807648693050717</v>
      </c>
      <c r="AH64" s="27">
        <v>0</v>
      </c>
      <c r="AI64" s="27">
        <v>38.037402256567454</v>
      </c>
    </row>
    <row r="65" spans="1:35" ht="16.5" thickTop="1" thickBot="1" x14ac:dyDescent="0.3">
      <c r="A65" s="19">
        <v>2027</v>
      </c>
      <c r="B65" s="27">
        <v>39.468231670396563</v>
      </c>
      <c r="C65" s="27">
        <v>1.1310300915878373</v>
      </c>
      <c r="D65" s="27">
        <v>0</v>
      </c>
      <c r="E65" s="27">
        <v>40.599261761984401</v>
      </c>
      <c r="G65" s="19">
        <v>2027</v>
      </c>
      <c r="H65" s="27">
        <v>5.075118029402006</v>
      </c>
      <c r="I65" s="27">
        <v>1.0935449024800619</v>
      </c>
      <c r="J65" s="27">
        <v>19.661039277732915</v>
      </c>
      <c r="K65" s="27">
        <v>2.6580455631821764E-2</v>
      </c>
      <c r="L65" s="27">
        <v>0</v>
      </c>
      <c r="M65" s="27">
        <v>0</v>
      </c>
      <c r="N65" s="27">
        <v>20.718412568792523</v>
      </c>
      <c r="O65" s="27">
        <v>46.574695234039325</v>
      </c>
      <c r="Q65" s="19">
        <v>2027</v>
      </c>
      <c r="R65" s="27">
        <v>1.8599400000000514</v>
      </c>
      <c r="S65" s="27">
        <v>0.64633999999978187</v>
      </c>
      <c r="T65" s="27">
        <v>27.265966888282122</v>
      </c>
      <c r="U65" s="27">
        <v>1.234873629531686</v>
      </c>
      <c r="V65" s="27">
        <v>0</v>
      </c>
      <c r="W65" s="27">
        <v>7.5205413457979376E-7</v>
      </c>
      <c r="X65" s="27">
        <v>20.718412568792523</v>
      </c>
      <c r="Y65" s="27">
        <v>51.725533838660297</v>
      </c>
      <c r="AA65" s="19">
        <v>2027</v>
      </c>
      <c r="AB65" s="27">
        <v>0.18290367326500245</v>
      </c>
      <c r="AC65" s="27">
        <v>0.15926881142968341</v>
      </c>
      <c r="AD65" s="27">
        <v>27.55380616808058</v>
      </c>
      <c r="AE65" s="27">
        <v>4.1279480607967267</v>
      </c>
      <c r="AF65" s="27">
        <v>0</v>
      </c>
      <c r="AG65" s="27">
        <v>0</v>
      </c>
      <c r="AH65" s="27">
        <v>0</v>
      </c>
      <c r="AI65" s="27">
        <v>32.023926713571996</v>
      </c>
    </row>
    <row r="66" spans="1:35" ht="16.5" thickTop="1" thickBot="1" x14ac:dyDescent="0.3">
      <c r="A66" s="19">
        <v>2028</v>
      </c>
      <c r="B66" s="27">
        <v>39.468231670396563</v>
      </c>
      <c r="C66" s="27">
        <v>1.1310300915878373</v>
      </c>
      <c r="D66" s="27">
        <v>0</v>
      </c>
      <c r="E66" s="27">
        <v>40.599261761984401</v>
      </c>
      <c r="G66" s="19">
        <v>2028</v>
      </c>
      <c r="H66" s="27">
        <v>10.035512428024049</v>
      </c>
      <c r="I66" s="27">
        <v>2.2499836779797988</v>
      </c>
      <c r="J66" s="27">
        <v>17.149180388812301</v>
      </c>
      <c r="K66" s="27">
        <v>-1.9853924358993091</v>
      </c>
      <c r="L66" s="27">
        <v>0</v>
      </c>
      <c r="M66" s="27">
        <v>0</v>
      </c>
      <c r="N66" s="27">
        <v>20.718412568792523</v>
      </c>
      <c r="O66" s="27">
        <v>48.167696627709361</v>
      </c>
      <c r="Q66" s="19">
        <v>2028</v>
      </c>
      <c r="R66" s="27">
        <v>20.984051066249776</v>
      </c>
      <c r="S66" s="27">
        <v>1.6843199999998433</v>
      </c>
      <c r="T66" s="27">
        <v>6.2577889171314105</v>
      </c>
      <c r="U66" s="27">
        <v>-0.98486895767697691</v>
      </c>
      <c r="V66" s="27">
        <v>0</v>
      </c>
      <c r="W66" s="27">
        <v>0.29532314386997527</v>
      </c>
      <c r="X66" s="27">
        <v>20.718412568792523</v>
      </c>
      <c r="Y66" s="27">
        <v>48.955026738366556</v>
      </c>
      <c r="AA66" s="19">
        <v>2028</v>
      </c>
      <c r="AB66" s="27">
        <v>12.439042717415987</v>
      </c>
      <c r="AC66" s="27">
        <v>2.8324692475603115</v>
      </c>
      <c r="AD66" s="27">
        <v>20.337263276261986</v>
      </c>
      <c r="AE66" s="27">
        <v>-2.4188299595722675</v>
      </c>
      <c r="AF66" s="27">
        <v>0</v>
      </c>
      <c r="AG66" s="27">
        <v>0</v>
      </c>
      <c r="AH66" s="27">
        <v>0</v>
      </c>
      <c r="AI66" s="27">
        <v>33.189945281666013</v>
      </c>
    </row>
    <row r="67" spans="1:35" ht="16.5" thickTop="1" thickBot="1" x14ac:dyDescent="0.3">
      <c r="A67" s="19">
        <v>2029</v>
      </c>
      <c r="B67" s="27">
        <v>39.468231670396563</v>
      </c>
      <c r="C67" s="27">
        <v>1.1310300915878373</v>
      </c>
      <c r="D67" s="27">
        <v>0</v>
      </c>
      <c r="E67" s="27">
        <v>40.599261761984401</v>
      </c>
      <c r="G67" s="19">
        <v>2029</v>
      </c>
      <c r="H67" s="27">
        <v>13.008471491989894</v>
      </c>
      <c r="I67" s="27">
        <v>2.7858491341703484</v>
      </c>
      <c r="J67" s="27">
        <v>20.786142995639203</v>
      </c>
      <c r="K67" s="27">
        <v>-2.0939995641185964</v>
      </c>
      <c r="L67" s="27">
        <v>0</v>
      </c>
      <c r="M67" s="27">
        <v>0</v>
      </c>
      <c r="N67" s="27">
        <v>20.718412568792523</v>
      </c>
      <c r="O67" s="27">
        <v>55.204876626473371</v>
      </c>
      <c r="Q67" s="19">
        <v>2029</v>
      </c>
      <c r="R67" s="27">
        <v>2.6504928898398248</v>
      </c>
      <c r="S67" s="27">
        <v>1.0213300000000345</v>
      </c>
      <c r="T67" s="27">
        <v>22.631602959641882</v>
      </c>
      <c r="U67" s="27">
        <v>-2.4773699564695661E-2</v>
      </c>
      <c r="V67" s="27">
        <v>0</v>
      </c>
      <c r="W67" s="27">
        <v>1.0405249899250697</v>
      </c>
      <c r="X67" s="27">
        <v>20.718412568792523</v>
      </c>
      <c r="Y67" s="27">
        <v>48.037589708634641</v>
      </c>
      <c r="AA67" s="19">
        <v>2029</v>
      </c>
      <c r="AB67" s="27">
        <v>12.439042717419964</v>
      </c>
      <c r="AC67" s="27">
        <v>2.8247302605500408</v>
      </c>
      <c r="AD67" s="27">
        <v>23.812563623588353</v>
      </c>
      <c r="AE67" s="27">
        <v>-2.5427877121464117</v>
      </c>
      <c r="AF67" s="27">
        <v>0</v>
      </c>
      <c r="AG67" s="27">
        <v>0</v>
      </c>
      <c r="AH67" s="27">
        <v>0</v>
      </c>
      <c r="AI67" s="27">
        <v>36.533548889411946</v>
      </c>
    </row>
    <row r="68" spans="1:35" ht="16.5" thickTop="1" thickBot="1" x14ac:dyDescent="0.3">
      <c r="A68" s="19">
        <v>2030</v>
      </c>
      <c r="B68" s="27">
        <v>39.468231670396563</v>
      </c>
      <c r="C68" s="27">
        <v>1.1310300915878373</v>
      </c>
      <c r="D68" s="27">
        <v>0</v>
      </c>
      <c r="E68" s="27">
        <v>40.599261761984401</v>
      </c>
      <c r="G68" s="19">
        <v>2030</v>
      </c>
      <c r="H68" s="27">
        <v>15.177658022430023</v>
      </c>
      <c r="I68" s="27">
        <v>3.3302668250598799</v>
      </c>
      <c r="J68" s="27">
        <v>22.032399401545582</v>
      </c>
      <c r="K68" s="27">
        <v>-1.7153955707351674</v>
      </c>
      <c r="L68" s="27">
        <v>1.2286427802157109E-2</v>
      </c>
      <c r="M68" s="27">
        <v>0.34373421143524013</v>
      </c>
      <c r="N68" s="27">
        <v>20.718412568792523</v>
      </c>
      <c r="O68" s="27">
        <v>59.89936188633024</v>
      </c>
      <c r="Q68" s="19">
        <v>2030</v>
      </c>
      <c r="R68" s="27">
        <v>-2.5611748884198278</v>
      </c>
      <c r="S68" s="27">
        <v>-0.73806000000013228</v>
      </c>
      <c r="T68" s="27">
        <v>23.619994554016362</v>
      </c>
      <c r="U68" s="27">
        <v>2.5410913257709211</v>
      </c>
      <c r="V68" s="27">
        <v>0</v>
      </c>
      <c r="W68" s="27">
        <v>-0.78969240050066392</v>
      </c>
      <c r="X68" s="27">
        <v>20.718412568792523</v>
      </c>
      <c r="Y68" s="27">
        <v>42.79057115965918</v>
      </c>
      <c r="AA68" s="19">
        <v>2030</v>
      </c>
      <c r="AB68" s="27">
        <v>12.450019877442971</v>
      </c>
      <c r="AC68" s="27">
        <v>2.8272175174597578</v>
      </c>
      <c r="AD68" s="27">
        <v>35.15490790750777</v>
      </c>
      <c r="AE68" s="27">
        <v>-0.69249030187201255</v>
      </c>
      <c r="AF68" s="27">
        <v>0</v>
      </c>
      <c r="AG68" s="27">
        <v>0</v>
      </c>
      <c r="AH68" s="27">
        <v>0</v>
      </c>
      <c r="AI68" s="27">
        <v>49.739655000538484</v>
      </c>
    </row>
    <row r="69" spans="1:35" ht="16.5" thickTop="1" thickBot="1" x14ac:dyDescent="0.3">
      <c r="A69" s="19">
        <v>2031</v>
      </c>
      <c r="B69" s="27">
        <v>39.468231670396563</v>
      </c>
      <c r="C69" s="27">
        <v>1.1310300915878373</v>
      </c>
      <c r="D69" s="27">
        <v>0</v>
      </c>
      <c r="E69" s="27">
        <v>40.599261761984401</v>
      </c>
      <c r="G69" s="19">
        <v>2031</v>
      </c>
      <c r="H69" s="27">
        <v>11.665195477350153</v>
      </c>
      <c r="I69" s="27">
        <v>2.9510362550099671</v>
      </c>
      <c r="J69" s="27">
        <v>29.597040813534949</v>
      </c>
      <c r="K69" s="27">
        <v>-0.45644850346530319</v>
      </c>
      <c r="L69" s="27">
        <v>5.1829529227052189E-3</v>
      </c>
      <c r="M69" s="27">
        <v>0.2814151485888125</v>
      </c>
      <c r="N69" s="27">
        <v>20.718412568792523</v>
      </c>
      <c r="O69" s="27">
        <v>64.761834712733801</v>
      </c>
      <c r="Q69" s="19">
        <v>2031</v>
      </c>
      <c r="R69" s="27">
        <v>1.173566795790066</v>
      </c>
      <c r="S69" s="27">
        <v>-2.7108399999997346</v>
      </c>
      <c r="T69" s="27">
        <v>14.234026659952901</v>
      </c>
      <c r="U69" s="27">
        <v>-3.5776362780175095</v>
      </c>
      <c r="V69" s="27">
        <v>0.49562380012418683</v>
      </c>
      <c r="W69" s="27">
        <v>23.221935094118393</v>
      </c>
      <c r="X69" s="27">
        <v>20.718412568792523</v>
      </c>
      <c r="Y69" s="27">
        <v>53.555088640760829</v>
      </c>
      <c r="AA69" s="19">
        <v>2031</v>
      </c>
      <c r="AB69" s="27">
        <v>12.450019877442971</v>
      </c>
      <c r="AC69" s="27">
        <v>2.8272175174602125</v>
      </c>
      <c r="AD69" s="27">
        <v>32.175156521960758</v>
      </c>
      <c r="AE69" s="27">
        <v>-1.916844173205752</v>
      </c>
      <c r="AF69" s="27">
        <v>0</v>
      </c>
      <c r="AG69" s="27">
        <v>0</v>
      </c>
      <c r="AH69" s="27">
        <v>0</v>
      </c>
      <c r="AI69" s="27">
        <v>45.535549743658187</v>
      </c>
    </row>
    <row r="70" spans="1:35" ht="16.5" thickTop="1" thickBot="1" x14ac:dyDescent="0.3">
      <c r="A70" s="19">
        <v>2032</v>
      </c>
      <c r="B70" s="27">
        <v>39.468231670396563</v>
      </c>
      <c r="C70" s="27">
        <v>1.1310300915878373</v>
      </c>
      <c r="D70" s="27">
        <v>0</v>
      </c>
      <c r="E70" s="27">
        <v>40.599261761984401</v>
      </c>
      <c r="G70" s="19">
        <v>2032</v>
      </c>
      <c r="H70" s="27">
        <v>8.7156591978798588</v>
      </c>
      <c r="I70" s="27">
        <v>2.1041826225900877</v>
      </c>
      <c r="J70" s="27">
        <v>58.095756432198911</v>
      </c>
      <c r="K70" s="27">
        <v>-3.871771939551566E-2</v>
      </c>
      <c r="L70" s="27">
        <v>0</v>
      </c>
      <c r="M70" s="27">
        <v>-5.2206903769680311E-2</v>
      </c>
      <c r="N70" s="27">
        <v>20.718412568792523</v>
      </c>
      <c r="O70" s="27">
        <v>89.54308619829618</v>
      </c>
      <c r="Q70" s="19">
        <v>2032</v>
      </c>
      <c r="R70" s="27">
        <v>0.27831605934989057</v>
      </c>
      <c r="S70" s="27">
        <v>-2.4697200000000521</v>
      </c>
      <c r="T70" s="27">
        <v>-9.3957722176155318</v>
      </c>
      <c r="U70" s="27">
        <v>-4.0079807741521334</v>
      </c>
      <c r="V70" s="27">
        <v>0.82732647780656798</v>
      </c>
      <c r="W70" s="27">
        <v>12.25495011966512</v>
      </c>
      <c r="X70" s="27">
        <v>20.718412568792523</v>
      </c>
      <c r="Y70" s="27">
        <v>18.205532233846384</v>
      </c>
      <c r="AA70" s="19">
        <v>2032</v>
      </c>
      <c r="AB70" s="27">
        <v>12.45001987743899</v>
      </c>
      <c r="AC70" s="27">
        <v>2.8349633188799999</v>
      </c>
      <c r="AD70" s="27">
        <v>31.491736039125644</v>
      </c>
      <c r="AE70" s="27">
        <v>0.77125922306237715</v>
      </c>
      <c r="AF70" s="27">
        <v>0</v>
      </c>
      <c r="AG70" s="27">
        <v>0</v>
      </c>
      <c r="AH70" s="27">
        <v>0</v>
      </c>
      <c r="AI70" s="27">
        <v>47.547978458507011</v>
      </c>
    </row>
    <row r="71" spans="1:35" ht="16.5" thickTop="1" thickBot="1" x14ac:dyDescent="0.3">
      <c r="A71" s="19">
        <v>2033</v>
      </c>
      <c r="B71" s="27">
        <v>39.468231670396563</v>
      </c>
      <c r="C71" s="27">
        <v>1.1310300915878373</v>
      </c>
      <c r="D71" s="27">
        <v>0</v>
      </c>
      <c r="E71" s="27">
        <v>40.599261761984401</v>
      </c>
      <c r="G71" s="19">
        <v>2033</v>
      </c>
      <c r="H71" s="27">
        <v>7.1445502861702153</v>
      </c>
      <c r="I71" s="27">
        <v>1.7364190779403543</v>
      </c>
      <c r="J71" s="27">
        <v>56.210640771295587</v>
      </c>
      <c r="K71" s="27">
        <v>0.3502407982267291</v>
      </c>
      <c r="L71" s="27">
        <v>0</v>
      </c>
      <c r="M71" s="27">
        <v>0</v>
      </c>
      <c r="N71" s="27">
        <v>20.718412568792523</v>
      </c>
      <c r="O71" s="27">
        <v>86.160263502425408</v>
      </c>
      <c r="Q71" s="19">
        <v>2033</v>
      </c>
      <c r="R71" s="27">
        <v>-6.5978225713506617</v>
      </c>
      <c r="S71" s="27">
        <v>-2.7442700000001423</v>
      </c>
      <c r="T71" s="27">
        <v>33.032561631369234</v>
      </c>
      <c r="U71" s="27">
        <v>-6.678287664340099E-2</v>
      </c>
      <c r="V71" s="27">
        <v>0</v>
      </c>
      <c r="W71" s="27">
        <v>-4.0943680501931174</v>
      </c>
      <c r="X71" s="27">
        <v>20.718412568792523</v>
      </c>
      <c r="Y71" s="27">
        <v>40.247730701974433</v>
      </c>
      <c r="AA71" s="19">
        <v>2033</v>
      </c>
      <c r="AB71" s="27">
        <v>24.762563133759045</v>
      </c>
      <c r="AC71" s="27">
        <v>3.6193375507100427</v>
      </c>
      <c r="AD71" s="27">
        <v>24.841344996495252</v>
      </c>
      <c r="AE71" s="27">
        <v>0.71192682615066438</v>
      </c>
      <c r="AF71" s="27">
        <v>0</v>
      </c>
      <c r="AG71" s="27">
        <v>0</v>
      </c>
      <c r="AH71" s="27">
        <v>0</v>
      </c>
      <c r="AI71" s="27">
        <v>53.935172507115006</v>
      </c>
    </row>
    <row r="72" spans="1:35" ht="16.5" thickTop="1" thickBot="1" x14ac:dyDescent="0.3">
      <c r="A72" s="19">
        <v>2034</v>
      </c>
      <c r="B72" s="27">
        <v>39.468231670396563</v>
      </c>
      <c r="C72" s="27">
        <v>1.1310300915878373</v>
      </c>
      <c r="D72" s="27">
        <v>0</v>
      </c>
      <c r="E72" s="27">
        <v>40.599261761984401</v>
      </c>
      <c r="G72" s="19">
        <v>2034</v>
      </c>
      <c r="H72" s="27">
        <v>6.1223542681400431</v>
      </c>
      <c r="I72" s="27">
        <v>1.6712966825298281</v>
      </c>
      <c r="J72" s="27">
        <v>25.801682138256439</v>
      </c>
      <c r="K72" s="27">
        <v>-7.4444107106041574E-2</v>
      </c>
      <c r="L72" s="27">
        <v>0</v>
      </c>
      <c r="M72" s="27">
        <v>0</v>
      </c>
      <c r="N72" s="27">
        <v>20.718412568792523</v>
      </c>
      <c r="O72" s="27">
        <v>54.239301550612794</v>
      </c>
      <c r="Q72" s="19">
        <v>2034</v>
      </c>
      <c r="R72" s="27">
        <v>0.38284024567019515</v>
      </c>
      <c r="S72" s="27">
        <v>-1.1996799999997165</v>
      </c>
      <c r="T72" s="27">
        <v>40.364922241625088</v>
      </c>
      <c r="U72" s="27">
        <v>-5.2254915237230524</v>
      </c>
      <c r="V72" s="27">
        <v>0</v>
      </c>
      <c r="W72" s="27">
        <v>8.4214288189062962</v>
      </c>
      <c r="X72" s="27">
        <v>20.718412568792523</v>
      </c>
      <c r="Y72" s="27">
        <v>63.462432351271339</v>
      </c>
      <c r="AA72" s="19">
        <v>2034</v>
      </c>
      <c r="AB72" s="27">
        <v>14.438961265517037</v>
      </c>
      <c r="AC72" s="27">
        <v>0.9572053557799336</v>
      </c>
      <c r="AD72" s="27">
        <v>38.756559927736582</v>
      </c>
      <c r="AE72" s="27">
        <v>-1.2046505931390143</v>
      </c>
      <c r="AF72" s="27">
        <v>0</v>
      </c>
      <c r="AG72" s="27">
        <v>0</v>
      </c>
      <c r="AH72" s="27">
        <v>0</v>
      </c>
      <c r="AI72" s="27">
        <v>52.948075955894538</v>
      </c>
    </row>
    <row r="73" spans="1:35" ht="16.5" thickTop="1" thickBot="1" x14ac:dyDescent="0.3">
      <c r="A73" s="19" t="s">
        <v>44</v>
      </c>
      <c r="B73" s="27">
        <v>955.17127316095821</v>
      </c>
      <c r="C73" s="27">
        <v>27.451932653835314</v>
      </c>
      <c r="D73" s="27">
        <v>0</v>
      </c>
      <c r="E73" s="27">
        <v>982.62320581479355</v>
      </c>
      <c r="G73" s="19" t="s">
        <v>45</v>
      </c>
      <c r="H73" s="27">
        <v>93.012622022104054</v>
      </c>
      <c r="I73" s="27">
        <v>25.39083493222439</v>
      </c>
      <c r="J73" s="27">
        <v>542.22303126063821</v>
      </c>
      <c r="K73" s="27">
        <v>-1.9208711757808576</v>
      </c>
      <c r="L73" s="27">
        <v>0</v>
      </c>
      <c r="M73" s="27">
        <v>0</v>
      </c>
      <c r="N73" s="27">
        <v>506.24905786536726</v>
      </c>
      <c r="O73" s="27">
        <v>1164.954674904553</v>
      </c>
      <c r="Q73" s="19" t="s">
        <v>45</v>
      </c>
      <c r="R73" s="27">
        <v>5.816222568281602</v>
      </c>
      <c r="S73" s="27">
        <v>-18.225894402767185</v>
      </c>
      <c r="T73" s="27">
        <v>840.34553877116571</v>
      </c>
      <c r="U73" s="27">
        <v>-96.587976980733529</v>
      </c>
      <c r="V73" s="27">
        <v>0</v>
      </c>
      <c r="W73" s="27">
        <v>168.69429577289046</v>
      </c>
      <c r="X73" s="27">
        <v>506.24905786536726</v>
      </c>
      <c r="Y73" s="27">
        <v>1406.2912435942044</v>
      </c>
      <c r="AA73" s="19" t="s">
        <v>45</v>
      </c>
      <c r="AB73" s="27">
        <v>219.36098235447901</v>
      </c>
      <c r="AC73" s="27">
        <v>14.542147686226651</v>
      </c>
      <c r="AD73" s="27">
        <v>789.38462011961371</v>
      </c>
      <c r="AE73" s="27">
        <v>-24.011843363149801</v>
      </c>
      <c r="AF73" s="27">
        <v>0</v>
      </c>
      <c r="AG73" s="27">
        <v>0</v>
      </c>
      <c r="AH73" s="27">
        <v>0</v>
      </c>
      <c r="AI73" s="27">
        <v>999.27590679716957</v>
      </c>
    </row>
    <row r="74" spans="1:35" ht="16.5" thickTop="1" thickBot="1" x14ac:dyDescent="0.3"/>
    <row r="75" spans="1:35" ht="16.5" thickTop="1" thickBot="1" x14ac:dyDescent="0.3">
      <c r="A75" s="1" t="str">
        <f>A6</f>
        <v>High Cost</v>
      </c>
    </row>
    <row r="76" spans="1:35" ht="31.5" thickTop="1" thickBot="1" x14ac:dyDescent="0.3">
      <c r="C76" s="14"/>
      <c r="G76" s="1" t="s">
        <v>29</v>
      </c>
      <c r="H76" s="1" t="s">
        <v>10</v>
      </c>
      <c r="J76" s="12"/>
      <c r="K76" s="12"/>
      <c r="Q76" s="1" t="s">
        <v>29</v>
      </c>
      <c r="R76" s="1" t="s">
        <v>30</v>
      </c>
      <c r="T76" s="12"/>
      <c r="U76" s="12"/>
      <c r="AA76" s="1" t="s">
        <v>29</v>
      </c>
      <c r="AB76" s="1" t="s">
        <v>31</v>
      </c>
      <c r="AD76" s="12"/>
      <c r="AE76" s="12"/>
    </row>
    <row r="77" spans="1:35" ht="51" customHeight="1" thickTop="1" thickBot="1" x14ac:dyDescent="0.3">
      <c r="A77" s="1" t="s">
        <v>32</v>
      </c>
      <c r="B77" s="25" t="s">
        <v>33</v>
      </c>
      <c r="C77" s="25" t="s">
        <v>15</v>
      </c>
      <c r="D77" s="25" t="s">
        <v>34</v>
      </c>
      <c r="E77" s="25" t="s">
        <v>35</v>
      </c>
      <c r="G77" s="1" t="s">
        <v>29</v>
      </c>
      <c r="H77" s="1" t="s">
        <v>36</v>
      </c>
      <c r="I77" s="1" t="s">
        <v>37</v>
      </c>
      <c r="J77" s="1" t="s">
        <v>38</v>
      </c>
      <c r="K77" s="1" t="s">
        <v>39</v>
      </c>
      <c r="L77" s="1" t="s">
        <v>40</v>
      </c>
      <c r="M77" s="1" t="s">
        <v>41</v>
      </c>
      <c r="N77" s="1" t="s">
        <v>42</v>
      </c>
      <c r="O77" s="1" t="s">
        <v>35</v>
      </c>
      <c r="Q77" s="1" t="s">
        <v>29</v>
      </c>
      <c r="R77" s="1" t="s">
        <v>36</v>
      </c>
      <c r="S77" s="1" t="s">
        <v>37</v>
      </c>
      <c r="T77" s="1" t="s">
        <v>38</v>
      </c>
      <c r="U77" s="1" t="s">
        <v>39</v>
      </c>
      <c r="V77" s="1" t="s">
        <v>40</v>
      </c>
      <c r="W77" s="1" t="s">
        <v>41</v>
      </c>
      <c r="X77" s="1" t="s">
        <v>42</v>
      </c>
      <c r="Y77" s="1" t="s">
        <v>35</v>
      </c>
      <c r="AA77" s="1" t="s">
        <v>29</v>
      </c>
      <c r="AB77" s="1" t="s">
        <v>36</v>
      </c>
      <c r="AC77" s="1" t="s">
        <v>37</v>
      </c>
      <c r="AD77" s="1" t="s">
        <v>38</v>
      </c>
      <c r="AE77" s="1" t="s">
        <v>39</v>
      </c>
      <c r="AF77" s="1" t="s">
        <v>40</v>
      </c>
      <c r="AG77" s="1" t="s">
        <v>41</v>
      </c>
      <c r="AH77" s="1" t="s">
        <v>42</v>
      </c>
      <c r="AI77" s="1" t="s">
        <v>35</v>
      </c>
    </row>
    <row r="78" spans="1:35" ht="16.5" thickTop="1" thickBot="1" x14ac:dyDescent="0.3">
      <c r="A78" s="19" t="s">
        <v>43</v>
      </c>
      <c r="B78" s="26">
        <f>NPV($B$6,B79:B94)</f>
        <v>964.67334864685324</v>
      </c>
      <c r="C78" s="26">
        <f t="shared" ref="C78:E78" si="13">NPV($B$6,C79:C94)</f>
        <v>27.65286258168565</v>
      </c>
      <c r="D78" s="26">
        <f t="shared" si="13"/>
        <v>0</v>
      </c>
      <c r="E78" s="26">
        <f t="shared" si="13"/>
        <v>992.32621122853914</v>
      </c>
      <c r="G78" s="19" t="s">
        <v>43</v>
      </c>
      <c r="H78" s="26">
        <f>NPV($B$6,H79:H94)</f>
        <v>70.376731347357165</v>
      </c>
      <c r="I78" s="26">
        <f t="shared" ref="I78:O78" si="14">NPV($B$6,I79:I94)</f>
        <v>17.528278526551816</v>
      </c>
      <c r="J78" s="26">
        <f t="shared" si="14"/>
        <v>329.2089288177944</v>
      </c>
      <c r="K78" s="26">
        <f t="shared" si="14"/>
        <v>0.67647795815336409</v>
      </c>
      <c r="L78" s="26">
        <f t="shared" si="14"/>
        <v>5.47918059655475</v>
      </c>
      <c r="M78" s="26">
        <f t="shared" si="14"/>
        <v>1.5574890871940372</v>
      </c>
      <c r="N78" s="26">
        <f t="shared" si="14"/>
        <v>449.5489757402953</v>
      </c>
      <c r="O78" s="26">
        <f t="shared" si="14"/>
        <v>874.37606207390081</v>
      </c>
      <c r="Q78" s="19" t="s">
        <v>43</v>
      </c>
      <c r="R78" s="26">
        <f>NPV($B$6,R79:R94)</f>
        <v>8.6045104388930493</v>
      </c>
      <c r="S78" s="26">
        <f t="shared" ref="S78:Y78" si="15">NPV($B$6,S79:S94)</f>
        <v>-9.598434515550597</v>
      </c>
      <c r="T78" s="26">
        <f t="shared" si="15"/>
        <v>377.3325509596537</v>
      </c>
      <c r="U78" s="26">
        <f t="shared" si="15"/>
        <v>-27.845559029863427</v>
      </c>
      <c r="V78" s="26">
        <f t="shared" si="15"/>
        <v>5.8064585534021234</v>
      </c>
      <c r="W78" s="26">
        <f t="shared" si="15"/>
        <v>69.68962563611008</v>
      </c>
      <c r="X78" s="26">
        <f t="shared" si="15"/>
        <v>449.5489757402953</v>
      </c>
      <c r="Y78" s="26">
        <f t="shared" si="15"/>
        <v>873.53812778294025</v>
      </c>
      <c r="AA78" s="19" t="s">
        <v>43</v>
      </c>
      <c r="AB78" s="26">
        <f>NPV($B$6,AB79:AB94)</f>
        <v>124.14054324663405</v>
      </c>
      <c r="AC78" s="26">
        <f t="shared" ref="AC78:AI78" si="16">NPV($B$6,AC79:AC94)</f>
        <v>14.650673270837943</v>
      </c>
      <c r="AD78" s="26">
        <f t="shared" si="16"/>
        <v>398.26343195423112</v>
      </c>
      <c r="AE78" s="26">
        <f t="shared" si="16"/>
        <v>-4.8287233907518274</v>
      </c>
      <c r="AF78" s="26">
        <f t="shared" si="16"/>
        <v>0</v>
      </c>
      <c r="AG78" s="26">
        <f t="shared" si="16"/>
        <v>3.6210282639268466E-3</v>
      </c>
      <c r="AH78" s="26">
        <f t="shared" si="16"/>
        <v>0</v>
      </c>
      <c r="AI78" s="26">
        <f t="shared" si="16"/>
        <v>532.22954610921522</v>
      </c>
    </row>
    <row r="79" spans="1:35" ht="16.5" thickTop="1" thickBot="1" x14ac:dyDescent="0.3">
      <c r="A79" s="19">
        <v>2020</v>
      </c>
      <c r="B79" s="27">
        <v>0</v>
      </c>
      <c r="C79" s="27">
        <v>0</v>
      </c>
      <c r="D79" s="27">
        <v>0</v>
      </c>
      <c r="E79" s="27">
        <v>0</v>
      </c>
      <c r="G79" s="19">
        <v>2020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Q79" s="19">
        <v>2020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AA79" s="19">
        <v>2020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</row>
    <row r="80" spans="1:35" ht="16.5" thickTop="1" thickBot="1" x14ac:dyDescent="0.3">
      <c r="A80" s="19">
        <v>2021</v>
      </c>
      <c r="B80" s="27">
        <v>0</v>
      </c>
      <c r="C80" s="27">
        <v>0</v>
      </c>
      <c r="D80" s="27">
        <v>0</v>
      </c>
      <c r="E80" s="27">
        <v>0</v>
      </c>
      <c r="G80" s="19">
        <v>2021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Q80" s="19">
        <v>2021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AA80" s="19">
        <v>2021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</row>
    <row r="81" spans="1:35" ht="16.5" thickTop="1" thickBot="1" x14ac:dyDescent="0.3">
      <c r="A81" s="19">
        <v>2022</v>
      </c>
      <c r="B81" s="27">
        <v>0</v>
      </c>
      <c r="C81" s="27">
        <v>0</v>
      </c>
      <c r="D81" s="27">
        <v>0</v>
      </c>
      <c r="E81" s="27">
        <v>0</v>
      </c>
      <c r="G81" s="19">
        <v>2022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Q81" s="19">
        <v>2022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AA81" s="19">
        <v>2022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</row>
    <row r="82" spans="1:35" ht="16.5" thickTop="1" thickBot="1" x14ac:dyDescent="0.3">
      <c r="A82" s="19">
        <v>2023</v>
      </c>
      <c r="B82" s="27">
        <v>3.1015764802892383</v>
      </c>
      <c r="C82" s="27">
        <v>6.2031529605784765E-2</v>
      </c>
      <c r="D82" s="27">
        <v>0</v>
      </c>
      <c r="E82" s="27">
        <v>3.163608009895023</v>
      </c>
      <c r="G82" s="19">
        <v>2023</v>
      </c>
      <c r="H82" s="27">
        <v>0</v>
      </c>
      <c r="I82" s="27">
        <v>0</v>
      </c>
      <c r="J82" s="27">
        <v>7.5115685122127456</v>
      </c>
      <c r="K82" s="27">
        <v>-0.75183098571406737</v>
      </c>
      <c r="L82" s="27">
        <v>0</v>
      </c>
      <c r="M82" s="27">
        <v>0.92983033019481109</v>
      </c>
      <c r="N82" s="27">
        <v>0</v>
      </c>
      <c r="O82" s="27">
        <v>7.6895678566934889</v>
      </c>
      <c r="Q82" s="19">
        <v>2023</v>
      </c>
      <c r="R82" s="27">
        <v>-3.6069625000000016</v>
      </c>
      <c r="S82" s="27">
        <v>-1.1272400000000289</v>
      </c>
      <c r="T82" s="27">
        <v>30.778997737409593</v>
      </c>
      <c r="U82" s="27">
        <v>5.9407491140592636</v>
      </c>
      <c r="V82" s="27">
        <v>0</v>
      </c>
      <c r="W82" s="27">
        <v>1.5370137014673877</v>
      </c>
      <c r="X82" s="27">
        <v>0</v>
      </c>
      <c r="Y82" s="27">
        <v>33.522558052936212</v>
      </c>
      <c r="AA82" s="19">
        <v>2023</v>
      </c>
      <c r="AB82" s="27">
        <v>3.1125473455309978</v>
      </c>
      <c r="AC82" s="27">
        <v>0.20833621556494109</v>
      </c>
      <c r="AD82" s="27">
        <v>12.230643506148549</v>
      </c>
      <c r="AE82" s="27">
        <v>-8.4968438564487062E-2</v>
      </c>
      <c r="AF82" s="27">
        <v>0</v>
      </c>
      <c r="AG82" s="27">
        <v>0.44928242008676827</v>
      </c>
      <c r="AH82" s="27">
        <v>0</v>
      </c>
      <c r="AI82" s="27">
        <v>15.915841048766771</v>
      </c>
    </row>
    <row r="83" spans="1:35" ht="16.5" thickTop="1" thickBot="1" x14ac:dyDescent="0.3">
      <c r="A83" s="19">
        <v>2024</v>
      </c>
      <c r="B83" s="27">
        <v>3.1015764802892383</v>
      </c>
      <c r="C83" s="27">
        <v>6.2031529605784765E-2</v>
      </c>
      <c r="D83" s="27">
        <v>0</v>
      </c>
      <c r="E83" s="27">
        <v>3.163608009895023</v>
      </c>
      <c r="G83" s="19">
        <v>2024</v>
      </c>
      <c r="H83" s="27">
        <v>0</v>
      </c>
      <c r="I83" s="27">
        <v>0</v>
      </c>
      <c r="J83" s="27">
        <v>6.4770334903208635</v>
      </c>
      <c r="K83" s="27">
        <v>0.74821438213723968</v>
      </c>
      <c r="L83" s="27">
        <v>0</v>
      </c>
      <c r="M83" s="27">
        <v>0.62006797884172959</v>
      </c>
      <c r="N83" s="27">
        <v>0</v>
      </c>
      <c r="O83" s="27">
        <v>7.8453158512998336</v>
      </c>
      <c r="Q83" s="19">
        <v>2024</v>
      </c>
      <c r="R83" s="27">
        <v>-0.27231999999999346</v>
      </c>
      <c r="S83" s="27">
        <v>-7.0482500000025539E-2</v>
      </c>
      <c r="T83" s="27">
        <v>1.0731969202809539</v>
      </c>
      <c r="U83" s="27">
        <v>-2.3212579351905148E-2</v>
      </c>
      <c r="V83" s="27">
        <v>0</v>
      </c>
      <c r="W83" s="27">
        <v>-0.39327997624986227</v>
      </c>
      <c r="X83" s="27">
        <v>0</v>
      </c>
      <c r="Y83" s="27">
        <v>0.31390186467916753</v>
      </c>
      <c r="AA83" s="19">
        <v>2024</v>
      </c>
      <c r="AB83" s="27">
        <v>6.6970888519151117E-2</v>
      </c>
      <c r="AC83" s="27">
        <v>2.4033554417428604E-2</v>
      </c>
      <c r="AD83" s="27">
        <v>6.6203013809752145</v>
      </c>
      <c r="AE83" s="27">
        <v>0.54771725890096734</v>
      </c>
      <c r="AF83" s="27">
        <v>0</v>
      </c>
      <c r="AG83" s="27">
        <v>-0.11528127801550882</v>
      </c>
      <c r="AH83" s="27">
        <v>0</v>
      </c>
      <c r="AI83" s="27">
        <v>7.1437418047972532</v>
      </c>
    </row>
    <row r="84" spans="1:35" ht="16.5" thickTop="1" thickBot="1" x14ac:dyDescent="0.3">
      <c r="A84" s="19">
        <v>2025</v>
      </c>
      <c r="B84" s="27">
        <v>79.026061415992757</v>
      </c>
      <c r="C84" s="27">
        <v>2.2667544902698609</v>
      </c>
      <c r="D84" s="27">
        <v>0</v>
      </c>
      <c r="E84" s="27">
        <v>81.292815906262618</v>
      </c>
      <c r="G84" s="19">
        <v>2025</v>
      </c>
      <c r="H84" s="27">
        <v>0</v>
      </c>
      <c r="I84" s="27">
        <v>0</v>
      </c>
      <c r="J84" s="27">
        <v>19.01390474288144</v>
      </c>
      <c r="K84" s="27">
        <v>1.5275416140250109</v>
      </c>
      <c r="L84" s="27">
        <v>1.7534343591202164</v>
      </c>
      <c r="M84" s="27">
        <v>1.0306320996200817</v>
      </c>
      <c r="N84" s="27">
        <v>0</v>
      </c>
      <c r="O84" s="27">
        <v>23.32551281564675</v>
      </c>
      <c r="Q84" s="19">
        <v>2025</v>
      </c>
      <c r="R84" s="27">
        <v>-2.3426399999999603</v>
      </c>
      <c r="S84" s="27">
        <v>-0.18885000000000218</v>
      </c>
      <c r="T84" s="27">
        <v>23.827094258740601</v>
      </c>
      <c r="U84" s="27">
        <v>-2.6945014969241399</v>
      </c>
      <c r="V84" s="27">
        <v>1.2612188203124077</v>
      </c>
      <c r="W84" s="27">
        <v>-2.1145027911593062E-2</v>
      </c>
      <c r="X84" s="27">
        <v>0</v>
      </c>
      <c r="Y84" s="27">
        <v>19.841176554217313</v>
      </c>
      <c r="AA84" s="19">
        <v>2025</v>
      </c>
      <c r="AB84" s="27">
        <v>0.26788355408299935</v>
      </c>
      <c r="AC84" s="27">
        <v>4.7935777939983382E-2</v>
      </c>
      <c r="AD84" s="27">
        <v>13.655571224094997</v>
      </c>
      <c r="AE84" s="27">
        <v>0.16544911021622524</v>
      </c>
      <c r="AF84" s="27">
        <v>0</v>
      </c>
      <c r="AG84" s="27">
        <v>-0.13297304463263426</v>
      </c>
      <c r="AH84" s="27">
        <v>0</v>
      </c>
      <c r="AI84" s="27">
        <v>14.003866621701572</v>
      </c>
    </row>
    <row r="85" spans="1:35" ht="16.5" thickTop="1" thickBot="1" x14ac:dyDescent="0.3">
      <c r="A85" s="19">
        <v>2026</v>
      </c>
      <c r="B85" s="27">
        <v>79.026061415992757</v>
      </c>
      <c r="C85" s="27">
        <v>2.2667544902698609</v>
      </c>
      <c r="D85" s="27">
        <v>0</v>
      </c>
      <c r="E85" s="27">
        <v>81.292815906262618</v>
      </c>
      <c r="G85" s="19">
        <v>2026</v>
      </c>
      <c r="H85" s="27">
        <v>-1.3950969279790115E-3</v>
      </c>
      <c r="I85" s="27">
        <v>1.4004089498484973E-3</v>
      </c>
      <c r="J85" s="27">
        <v>35.059760702035945</v>
      </c>
      <c r="K85" s="27">
        <v>5.2634582818398972</v>
      </c>
      <c r="L85" s="27">
        <v>6.3138620969187151</v>
      </c>
      <c r="M85" s="27">
        <v>-1.0122504579646785</v>
      </c>
      <c r="N85" s="27">
        <v>0</v>
      </c>
      <c r="O85" s="27">
        <v>45.624835934851752</v>
      </c>
      <c r="Q85" s="19">
        <v>2026</v>
      </c>
      <c r="R85" s="27">
        <v>-0.44297000000005937</v>
      </c>
      <c r="S85" s="27">
        <v>5.0119999999878928E-2</v>
      </c>
      <c r="T85" s="27">
        <v>15.443896034684586</v>
      </c>
      <c r="U85" s="27">
        <v>5.0359473365392757</v>
      </c>
      <c r="V85" s="27">
        <v>6.3789873300682798</v>
      </c>
      <c r="W85" s="27">
        <v>-0.89821412546278045</v>
      </c>
      <c r="X85" s="27">
        <v>0</v>
      </c>
      <c r="Y85" s="27">
        <v>25.567766575829182</v>
      </c>
      <c r="AA85" s="19">
        <v>2026</v>
      </c>
      <c r="AB85" s="27">
        <v>0.26788355408200459</v>
      </c>
      <c r="AC85" s="27">
        <v>9.5871555879966763E-2</v>
      </c>
      <c r="AD85" s="27">
        <v>33.089251877575705</v>
      </c>
      <c r="AE85" s="27">
        <v>4.8424717559602817</v>
      </c>
      <c r="AF85" s="27">
        <v>0</v>
      </c>
      <c r="AG85" s="27">
        <v>-0.25807648693050717</v>
      </c>
      <c r="AH85" s="27">
        <v>0</v>
      </c>
      <c r="AI85" s="27">
        <v>38.037402256567454</v>
      </c>
    </row>
    <row r="86" spans="1:35" ht="16.5" thickTop="1" thickBot="1" x14ac:dyDescent="0.3">
      <c r="A86" s="19">
        <v>2027</v>
      </c>
      <c r="B86" s="27">
        <v>79.026061415992757</v>
      </c>
      <c r="C86" s="27">
        <v>2.2667544902698609</v>
      </c>
      <c r="D86" s="27">
        <v>0</v>
      </c>
      <c r="E86" s="27">
        <v>81.292815906262618</v>
      </c>
      <c r="G86" s="19">
        <v>2027</v>
      </c>
      <c r="H86" s="27">
        <v>5.075118029402006</v>
      </c>
      <c r="I86" s="27">
        <v>1.0935449024800619</v>
      </c>
      <c r="J86" s="27">
        <v>19.661039277732915</v>
      </c>
      <c r="K86" s="27">
        <v>2.6580455631821764E-2</v>
      </c>
      <c r="L86" s="27">
        <v>0</v>
      </c>
      <c r="M86" s="27">
        <v>0</v>
      </c>
      <c r="N86" s="27">
        <v>41.612821838203224</v>
      </c>
      <c r="O86" s="27">
        <v>67.469104503450026</v>
      </c>
      <c r="Q86" s="19">
        <v>2027</v>
      </c>
      <c r="R86" s="27">
        <v>1.8599400000000514</v>
      </c>
      <c r="S86" s="27">
        <v>0.64633999999978187</v>
      </c>
      <c r="T86" s="27">
        <v>27.265966888282122</v>
      </c>
      <c r="U86" s="27">
        <v>1.234873629531686</v>
      </c>
      <c r="V86" s="27">
        <v>0</v>
      </c>
      <c r="W86" s="27">
        <v>7.5205413457979376E-7</v>
      </c>
      <c r="X86" s="27">
        <v>41.612821838203224</v>
      </c>
      <c r="Y86" s="27">
        <v>72.619943108070999</v>
      </c>
      <c r="AA86" s="19">
        <v>2027</v>
      </c>
      <c r="AB86" s="27">
        <v>0.18290367326500245</v>
      </c>
      <c r="AC86" s="27">
        <v>0.15926881142968341</v>
      </c>
      <c r="AD86" s="27">
        <v>27.55380616808058</v>
      </c>
      <c r="AE86" s="27">
        <v>4.1279480607967267</v>
      </c>
      <c r="AF86" s="27">
        <v>0</v>
      </c>
      <c r="AG86" s="27">
        <v>0</v>
      </c>
      <c r="AH86" s="27">
        <v>0</v>
      </c>
      <c r="AI86" s="27">
        <v>32.023926713571996</v>
      </c>
    </row>
    <row r="87" spans="1:35" ht="16.5" thickTop="1" thickBot="1" x14ac:dyDescent="0.3">
      <c r="A87" s="19">
        <v>2028</v>
      </c>
      <c r="B87" s="27">
        <v>79.026061415992757</v>
      </c>
      <c r="C87" s="27">
        <v>2.2667544902698609</v>
      </c>
      <c r="D87" s="27">
        <v>0</v>
      </c>
      <c r="E87" s="27">
        <v>81.292815906262618</v>
      </c>
      <c r="G87" s="19">
        <v>2028</v>
      </c>
      <c r="H87" s="27">
        <v>10.035512428024049</v>
      </c>
      <c r="I87" s="27">
        <v>2.2499836779797988</v>
      </c>
      <c r="J87" s="27">
        <v>17.149180388812301</v>
      </c>
      <c r="K87" s="27">
        <v>-1.9853924358993091</v>
      </c>
      <c r="L87" s="27">
        <v>0</v>
      </c>
      <c r="M87" s="27">
        <v>0</v>
      </c>
      <c r="N87" s="27">
        <v>41.612821838203224</v>
      </c>
      <c r="O87" s="27">
        <v>69.062105897120063</v>
      </c>
      <c r="Q87" s="19">
        <v>2028</v>
      </c>
      <c r="R87" s="27">
        <v>20.984051066249776</v>
      </c>
      <c r="S87" s="27">
        <v>1.6843199999998433</v>
      </c>
      <c r="T87" s="27">
        <v>6.2577889171314105</v>
      </c>
      <c r="U87" s="27">
        <v>-0.98486895767697691</v>
      </c>
      <c r="V87" s="27">
        <v>0</v>
      </c>
      <c r="W87" s="27">
        <v>0.29532314386997527</v>
      </c>
      <c r="X87" s="27">
        <v>41.612821838203224</v>
      </c>
      <c r="Y87" s="27">
        <v>69.849436007777257</v>
      </c>
      <c r="AA87" s="19">
        <v>2028</v>
      </c>
      <c r="AB87" s="27">
        <v>12.439042717415987</v>
      </c>
      <c r="AC87" s="27">
        <v>2.8324692475603115</v>
      </c>
      <c r="AD87" s="27">
        <v>20.337263276261986</v>
      </c>
      <c r="AE87" s="27">
        <v>-2.4188299595722675</v>
      </c>
      <c r="AF87" s="27">
        <v>0</v>
      </c>
      <c r="AG87" s="27">
        <v>0</v>
      </c>
      <c r="AH87" s="27">
        <v>0</v>
      </c>
      <c r="AI87" s="27">
        <v>33.189945281666013</v>
      </c>
    </row>
    <row r="88" spans="1:35" ht="16.5" thickTop="1" thickBot="1" x14ac:dyDescent="0.3">
      <c r="A88" s="19">
        <v>2029</v>
      </c>
      <c r="B88" s="27">
        <v>79.026061415992757</v>
      </c>
      <c r="C88" s="27">
        <v>2.2667544902698609</v>
      </c>
      <c r="D88" s="27">
        <v>0</v>
      </c>
      <c r="E88" s="27">
        <v>81.292815906262618</v>
      </c>
      <c r="G88" s="19">
        <v>2029</v>
      </c>
      <c r="H88" s="27">
        <v>13.008471491989894</v>
      </c>
      <c r="I88" s="27">
        <v>2.7858491341703484</v>
      </c>
      <c r="J88" s="27">
        <v>20.786142995639203</v>
      </c>
      <c r="K88" s="27">
        <v>-2.0939995641185964</v>
      </c>
      <c r="L88" s="27">
        <v>0</v>
      </c>
      <c r="M88" s="27">
        <v>0</v>
      </c>
      <c r="N88" s="27">
        <v>41.612821838203224</v>
      </c>
      <c r="O88" s="27">
        <v>76.099285895884066</v>
      </c>
      <c r="Q88" s="19">
        <v>2029</v>
      </c>
      <c r="R88" s="27">
        <v>2.6504928898398248</v>
      </c>
      <c r="S88" s="27">
        <v>1.0213300000000345</v>
      </c>
      <c r="T88" s="27">
        <v>22.631602959641882</v>
      </c>
      <c r="U88" s="27">
        <v>-2.4773699564695661E-2</v>
      </c>
      <c r="V88" s="27">
        <v>0</v>
      </c>
      <c r="W88" s="27">
        <v>1.0405249899250697</v>
      </c>
      <c r="X88" s="27">
        <v>41.612821838203224</v>
      </c>
      <c r="Y88" s="27">
        <v>68.931998978045343</v>
      </c>
      <c r="AA88" s="19">
        <v>2029</v>
      </c>
      <c r="AB88" s="27">
        <v>12.439042717419964</v>
      </c>
      <c r="AC88" s="27">
        <v>2.8247302605500408</v>
      </c>
      <c r="AD88" s="27">
        <v>23.812563623588353</v>
      </c>
      <c r="AE88" s="27">
        <v>-2.5427877121464117</v>
      </c>
      <c r="AF88" s="27">
        <v>0</v>
      </c>
      <c r="AG88" s="27">
        <v>0</v>
      </c>
      <c r="AH88" s="27">
        <v>0</v>
      </c>
      <c r="AI88" s="27">
        <v>36.533548889411946</v>
      </c>
    </row>
    <row r="89" spans="1:35" ht="16.5" thickTop="1" thickBot="1" x14ac:dyDescent="0.3">
      <c r="A89" s="19">
        <v>2030</v>
      </c>
      <c r="B89" s="27">
        <v>79.026061415992757</v>
      </c>
      <c r="C89" s="27">
        <v>2.2667544902698609</v>
      </c>
      <c r="D89" s="27">
        <v>0</v>
      </c>
      <c r="E89" s="27">
        <v>81.292815906262618</v>
      </c>
      <c r="G89" s="19">
        <v>2030</v>
      </c>
      <c r="H89" s="27">
        <v>15.177658022430023</v>
      </c>
      <c r="I89" s="27">
        <v>3.3302668250598799</v>
      </c>
      <c r="J89" s="27">
        <v>22.032399401545582</v>
      </c>
      <c r="K89" s="27">
        <v>-1.7153955707351674</v>
      </c>
      <c r="L89" s="27">
        <v>1.2286427802157109E-2</v>
      </c>
      <c r="M89" s="27">
        <v>0.34373421143524013</v>
      </c>
      <c r="N89" s="27">
        <v>41.612821838203224</v>
      </c>
      <c r="O89" s="27">
        <v>80.793771155740941</v>
      </c>
      <c r="Q89" s="19">
        <v>2030</v>
      </c>
      <c r="R89" s="27">
        <v>-2.5611748884198278</v>
      </c>
      <c r="S89" s="27">
        <v>-0.73806000000013228</v>
      </c>
      <c r="T89" s="27">
        <v>23.619994554016362</v>
      </c>
      <c r="U89" s="27">
        <v>2.5410913257709211</v>
      </c>
      <c r="V89" s="27">
        <v>0</v>
      </c>
      <c r="W89" s="27">
        <v>-0.78969240050066392</v>
      </c>
      <c r="X89" s="27">
        <v>41.612821838203224</v>
      </c>
      <c r="Y89" s="27">
        <v>63.684980429069881</v>
      </c>
      <c r="AA89" s="19">
        <v>2030</v>
      </c>
      <c r="AB89" s="27">
        <v>12.450019877442971</v>
      </c>
      <c r="AC89" s="27">
        <v>2.8272175174597578</v>
      </c>
      <c r="AD89" s="27">
        <v>35.15490790750777</v>
      </c>
      <c r="AE89" s="27">
        <v>-0.69249030187201255</v>
      </c>
      <c r="AF89" s="27">
        <v>0</v>
      </c>
      <c r="AG89" s="27">
        <v>0</v>
      </c>
      <c r="AH89" s="27">
        <v>0</v>
      </c>
      <c r="AI89" s="27">
        <v>49.739655000538484</v>
      </c>
    </row>
    <row r="90" spans="1:35" ht="16.5" thickTop="1" thickBot="1" x14ac:dyDescent="0.3">
      <c r="A90" s="19">
        <v>2031</v>
      </c>
      <c r="B90" s="27">
        <v>79.026061415992757</v>
      </c>
      <c r="C90" s="27">
        <v>2.2667544902698609</v>
      </c>
      <c r="D90" s="27">
        <v>0</v>
      </c>
      <c r="E90" s="27">
        <v>81.292815906262618</v>
      </c>
      <c r="G90" s="19">
        <v>2031</v>
      </c>
      <c r="H90" s="27">
        <v>11.665195477350153</v>
      </c>
      <c r="I90" s="27">
        <v>2.9510362550099671</v>
      </c>
      <c r="J90" s="27">
        <v>29.597040813534949</v>
      </c>
      <c r="K90" s="27">
        <v>-0.45644850346530319</v>
      </c>
      <c r="L90" s="27">
        <v>5.1829529227052189E-3</v>
      </c>
      <c r="M90" s="27">
        <v>0.2814151485888125</v>
      </c>
      <c r="N90" s="27">
        <v>41.612821838203224</v>
      </c>
      <c r="O90" s="27">
        <v>85.656243982144503</v>
      </c>
      <c r="Q90" s="19">
        <v>2031</v>
      </c>
      <c r="R90" s="27">
        <v>1.173566795790066</v>
      </c>
      <c r="S90" s="27">
        <v>-2.7108399999997346</v>
      </c>
      <c r="T90" s="27">
        <v>14.234026659952901</v>
      </c>
      <c r="U90" s="27">
        <v>-3.5776362780175095</v>
      </c>
      <c r="V90" s="27">
        <v>0.49562380012418683</v>
      </c>
      <c r="W90" s="27">
        <v>23.221935094118393</v>
      </c>
      <c r="X90" s="27">
        <v>41.612821838203224</v>
      </c>
      <c r="Y90" s="27">
        <v>74.44949791017153</v>
      </c>
      <c r="AA90" s="19">
        <v>2031</v>
      </c>
      <c r="AB90" s="27">
        <v>12.450019877442971</v>
      </c>
      <c r="AC90" s="27">
        <v>2.8272175174602125</v>
      </c>
      <c r="AD90" s="27">
        <v>32.175156521960758</v>
      </c>
      <c r="AE90" s="27">
        <v>-1.916844173205752</v>
      </c>
      <c r="AF90" s="27">
        <v>0</v>
      </c>
      <c r="AG90" s="27">
        <v>0</v>
      </c>
      <c r="AH90" s="27">
        <v>0</v>
      </c>
      <c r="AI90" s="27">
        <v>45.535549743658187</v>
      </c>
    </row>
    <row r="91" spans="1:35" ht="16.5" thickTop="1" thickBot="1" x14ac:dyDescent="0.3">
      <c r="A91" s="19">
        <v>2032</v>
      </c>
      <c r="B91" s="27">
        <v>79.026061415992757</v>
      </c>
      <c r="C91" s="27">
        <v>2.2667544902698609</v>
      </c>
      <c r="D91" s="27">
        <v>0</v>
      </c>
      <c r="E91" s="27">
        <v>81.292815906262618</v>
      </c>
      <c r="G91" s="19">
        <v>2032</v>
      </c>
      <c r="H91" s="27">
        <v>8.7156591978798588</v>
      </c>
      <c r="I91" s="27">
        <v>2.1041826225900877</v>
      </c>
      <c r="J91" s="27">
        <v>58.095756432198911</v>
      </c>
      <c r="K91" s="27">
        <v>-3.871771939551566E-2</v>
      </c>
      <c r="L91" s="27">
        <v>0</v>
      </c>
      <c r="M91" s="27">
        <v>-5.2206903769680311E-2</v>
      </c>
      <c r="N91" s="27">
        <v>41.612821838203224</v>
      </c>
      <c r="O91" s="27">
        <v>110.43749546770687</v>
      </c>
      <c r="Q91" s="19">
        <v>2032</v>
      </c>
      <c r="R91" s="27">
        <v>0.27831605934989057</v>
      </c>
      <c r="S91" s="27">
        <v>-2.4697200000000521</v>
      </c>
      <c r="T91" s="27">
        <v>-9.3957722176155318</v>
      </c>
      <c r="U91" s="27">
        <v>-4.0079807741521334</v>
      </c>
      <c r="V91" s="27">
        <v>0.82732647780656798</v>
      </c>
      <c r="W91" s="27">
        <v>12.25495011966512</v>
      </c>
      <c r="X91" s="27">
        <v>41.612821838203224</v>
      </c>
      <c r="Y91" s="27">
        <v>39.099941503257085</v>
      </c>
      <c r="AA91" s="19">
        <v>2032</v>
      </c>
      <c r="AB91" s="27">
        <v>12.45001987743899</v>
      </c>
      <c r="AC91" s="27">
        <v>2.8349633188799999</v>
      </c>
      <c r="AD91" s="27">
        <v>31.491736039125644</v>
      </c>
      <c r="AE91" s="27">
        <v>0.77125922306237715</v>
      </c>
      <c r="AF91" s="27">
        <v>0</v>
      </c>
      <c r="AG91" s="27">
        <v>0</v>
      </c>
      <c r="AH91" s="27">
        <v>0</v>
      </c>
      <c r="AI91" s="27">
        <v>47.547978458507011</v>
      </c>
    </row>
    <row r="92" spans="1:35" ht="16.5" thickTop="1" thickBot="1" x14ac:dyDescent="0.3">
      <c r="A92" s="19">
        <v>2033</v>
      </c>
      <c r="B92" s="27">
        <v>79.026061415992757</v>
      </c>
      <c r="C92" s="27">
        <v>2.2667544902698609</v>
      </c>
      <c r="D92" s="27">
        <v>0</v>
      </c>
      <c r="E92" s="27">
        <v>81.292815906262618</v>
      </c>
      <c r="G92" s="19">
        <v>2033</v>
      </c>
      <c r="H92" s="27">
        <v>7.1445502861702153</v>
      </c>
      <c r="I92" s="27">
        <v>1.7364190779403543</v>
      </c>
      <c r="J92" s="27">
        <v>56.210640771295587</v>
      </c>
      <c r="K92" s="27">
        <v>0.3502407982267291</v>
      </c>
      <c r="L92" s="27">
        <v>0</v>
      </c>
      <c r="M92" s="27">
        <v>0</v>
      </c>
      <c r="N92" s="27">
        <v>41.612821838203224</v>
      </c>
      <c r="O92" s="27">
        <v>107.05467277183612</v>
      </c>
      <c r="Q92" s="19">
        <v>2033</v>
      </c>
      <c r="R92" s="27">
        <v>-6.5978225713506617</v>
      </c>
      <c r="S92" s="27">
        <v>-2.7442700000001423</v>
      </c>
      <c r="T92" s="27">
        <v>33.032561631369234</v>
      </c>
      <c r="U92" s="27">
        <v>-6.678287664340099E-2</v>
      </c>
      <c r="V92" s="27">
        <v>0</v>
      </c>
      <c r="W92" s="27">
        <v>-4.0943680501931174</v>
      </c>
      <c r="X92" s="27">
        <v>41.612821838203224</v>
      </c>
      <c r="Y92" s="27">
        <v>61.142139971385134</v>
      </c>
      <c r="AA92" s="19">
        <v>2033</v>
      </c>
      <c r="AB92" s="27">
        <v>24.762563133759045</v>
      </c>
      <c r="AC92" s="27">
        <v>3.6193375507100427</v>
      </c>
      <c r="AD92" s="27">
        <v>24.841344996495252</v>
      </c>
      <c r="AE92" s="27">
        <v>0.71192682615066438</v>
      </c>
      <c r="AF92" s="27">
        <v>0</v>
      </c>
      <c r="AG92" s="27">
        <v>0</v>
      </c>
      <c r="AH92" s="27">
        <v>0</v>
      </c>
      <c r="AI92" s="27">
        <v>53.935172507115006</v>
      </c>
    </row>
    <row r="93" spans="1:35" ht="16.5" thickTop="1" thickBot="1" x14ac:dyDescent="0.3">
      <c r="A93" s="19">
        <v>2034</v>
      </c>
      <c r="B93" s="27">
        <v>79.026061415992757</v>
      </c>
      <c r="C93" s="27">
        <v>2.2667544902698609</v>
      </c>
      <c r="D93" s="27">
        <v>0</v>
      </c>
      <c r="E93" s="27">
        <v>81.292815906262618</v>
      </c>
      <c r="G93" s="19">
        <v>2034</v>
      </c>
      <c r="H93" s="27">
        <v>6.1223542681400431</v>
      </c>
      <c r="I93" s="27">
        <v>1.6712966825298281</v>
      </c>
      <c r="J93" s="27">
        <v>25.801682138256439</v>
      </c>
      <c r="K93" s="27">
        <v>-7.4444107106041574E-2</v>
      </c>
      <c r="L93" s="27">
        <v>0</v>
      </c>
      <c r="M93" s="27">
        <v>0</v>
      </c>
      <c r="N93" s="27">
        <v>41.612821838203224</v>
      </c>
      <c r="O93" s="27">
        <v>75.133710820023495</v>
      </c>
      <c r="Q93" s="19">
        <v>2034</v>
      </c>
      <c r="R93" s="27">
        <v>0.38284024567019515</v>
      </c>
      <c r="S93" s="27">
        <v>-1.1996799999997165</v>
      </c>
      <c r="T93" s="27">
        <v>40.364922241625088</v>
      </c>
      <c r="U93" s="27">
        <v>-5.2254915237230524</v>
      </c>
      <c r="V93" s="27">
        <v>0</v>
      </c>
      <c r="W93" s="27">
        <v>8.4214288189062962</v>
      </c>
      <c r="X93" s="27">
        <v>41.612821838203224</v>
      </c>
      <c r="Y93" s="27">
        <v>84.356841620682047</v>
      </c>
      <c r="AA93" s="19">
        <v>2034</v>
      </c>
      <c r="AB93" s="27">
        <v>14.438961265517037</v>
      </c>
      <c r="AC93" s="27">
        <v>0.9572053557799336</v>
      </c>
      <c r="AD93" s="27">
        <v>38.756559927736582</v>
      </c>
      <c r="AE93" s="27">
        <v>-1.2046505931390143</v>
      </c>
      <c r="AF93" s="27">
        <v>0</v>
      </c>
      <c r="AG93" s="27">
        <v>0</v>
      </c>
      <c r="AH93" s="27">
        <v>0</v>
      </c>
      <c r="AI93" s="27">
        <v>52.948075955894538</v>
      </c>
    </row>
    <row r="94" spans="1:35" ht="16.5" thickTop="1" thickBot="1" x14ac:dyDescent="0.3">
      <c r="A94" s="19" t="s">
        <v>44</v>
      </c>
      <c r="B94" s="27">
        <v>1303.9665835761439</v>
      </c>
      <c r="C94" s="27">
        <v>37.462958347610503</v>
      </c>
      <c r="D94" s="27">
        <v>0</v>
      </c>
      <c r="E94" s="27">
        <v>1341.4295419237544</v>
      </c>
      <c r="G94" s="19" t="s">
        <v>45</v>
      </c>
      <c r="H94" s="27">
        <v>75.003152048527312</v>
      </c>
      <c r="I94" s="27">
        <v>20.474561534327183</v>
      </c>
      <c r="J94" s="27">
        <v>392.22917157179438</v>
      </c>
      <c r="K94" s="27">
        <v>-1.2762261596117699</v>
      </c>
      <c r="L94" s="27">
        <v>0</v>
      </c>
      <c r="M94" s="27">
        <v>0</v>
      </c>
      <c r="N94" s="27">
        <v>690.29709722692292</v>
      </c>
      <c r="O94" s="27">
        <v>1176.7277562219601</v>
      </c>
      <c r="Q94" s="19" t="s">
        <v>45</v>
      </c>
      <c r="R94" s="27">
        <v>4.6900626619603489</v>
      </c>
      <c r="S94" s="27">
        <v>-14.696924991387608</v>
      </c>
      <c r="T94" s="27">
        <v>610.40127711813818</v>
      </c>
      <c r="U94" s="27">
        <v>-74.072506171326282</v>
      </c>
      <c r="V94" s="27">
        <v>0</v>
      </c>
      <c r="W94" s="27">
        <v>124.66105308960466</v>
      </c>
      <c r="X94" s="27">
        <v>690.29709722692292</v>
      </c>
      <c r="Y94" s="27">
        <v>1341.2800589339122</v>
      </c>
      <c r="AA94" s="19" t="s">
        <v>45</v>
      </c>
      <c r="AB94" s="27">
        <v>176.88744554623327</v>
      </c>
      <c r="AC94" s="27">
        <v>11.726439813329801</v>
      </c>
      <c r="AD94" s="27">
        <v>578.99169100099903</v>
      </c>
      <c r="AE94" s="27">
        <v>-17.783915234325768</v>
      </c>
      <c r="AF94" s="27">
        <v>0</v>
      </c>
      <c r="AG94" s="27">
        <v>0</v>
      </c>
      <c r="AH94" s="27">
        <v>0</v>
      </c>
      <c r="AI94" s="27">
        <v>749.82166112623634</v>
      </c>
    </row>
    <row r="95" spans="1:35" ht="16.5" thickTop="1" thickBot="1" x14ac:dyDescent="0.3">
      <c r="E95" s="12"/>
    </row>
    <row r="96" spans="1:35" ht="16.5" thickTop="1" thickBot="1" x14ac:dyDescent="0.3">
      <c r="A96" s="1" t="str">
        <f>A7</f>
        <v>Low Cost</v>
      </c>
    </row>
    <row r="97" spans="1:35" ht="31.5" thickTop="1" thickBot="1" x14ac:dyDescent="0.3">
      <c r="C97" s="14"/>
      <c r="G97" s="1" t="s">
        <v>29</v>
      </c>
      <c r="H97" s="1" t="s">
        <v>10</v>
      </c>
      <c r="J97" s="12"/>
      <c r="K97" s="12"/>
      <c r="Q97" s="1" t="s">
        <v>29</v>
      </c>
      <c r="R97" s="1" t="s">
        <v>30</v>
      </c>
      <c r="T97" s="12"/>
      <c r="U97" s="12"/>
      <c r="AA97" s="1" t="s">
        <v>29</v>
      </c>
      <c r="AB97" s="1" t="s">
        <v>31</v>
      </c>
      <c r="AD97" s="12"/>
      <c r="AE97" s="12"/>
    </row>
    <row r="98" spans="1:35" ht="51" customHeight="1" thickTop="1" thickBot="1" x14ac:dyDescent="0.3">
      <c r="A98" s="1" t="s">
        <v>32</v>
      </c>
      <c r="B98" s="25" t="s">
        <v>33</v>
      </c>
      <c r="C98" s="25" t="s">
        <v>15</v>
      </c>
      <c r="D98" s="25" t="s">
        <v>34</v>
      </c>
      <c r="E98" s="25" t="s">
        <v>35</v>
      </c>
      <c r="G98" s="1" t="s">
        <v>29</v>
      </c>
      <c r="H98" s="1" t="s">
        <v>36</v>
      </c>
      <c r="I98" s="1" t="s">
        <v>37</v>
      </c>
      <c r="J98" s="1" t="s">
        <v>38</v>
      </c>
      <c r="K98" s="1" t="s">
        <v>39</v>
      </c>
      <c r="L98" s="1" t="s">
        <v>40</v>
      </c>
      <c r="M98" s="1" t="s">
        <v>41</v>
      </c>
      <c r="N98" s="1" t="s">
        <v>42</v>
      </c>
      <c r="O98" s="1" t="s">
        <v>35</v>
      </c>
      <c r="Q98" s="1" t="s">
        <v>29</v>
      </c>
      <c r="R98" s="1" t="s">
        <v>36</v>
      </c>
      <c r="S98" s="1" t="s">
        <v>37</v>
      </c>
      <c r="T98" s="1" t="s">
        <v>38</v>
      </c>
      <c r="U98" s="1" t="s">
        <v>39</v>
      </c>
      <c r="V98" s="1" t="s">
        <v>40</v>
      </c>
      <c r="W98" s="1" t="s">
        <v>41</v>
      </c>
      <c r="X98" s="1" t="s">
        <v>42</v>
      </c>
      <c r="Y98" s="1" t="s">
        <v>35</v>
      </c>
      <c r="AA98" s="1" t="s">
        <v>29</v>
      </c>
      <c r="AB98" s="1" t="s">
        <v>36</v>
      </c>
      <c r="AC98" s="1" t="s">
        <v>37</v>
      </c>
      <c r="AD98" s="1" t="s">
        <v>38</v>
      </c>
      <c r="AE98" s="1" t="s">
        <v>39</v>
      </c>
      <c r="AF98" s="1" t="s">
        <v>40</v>
      </c>
      <c r="AG98" s="1" t="s">
        <v>41</v>
      </c>
      <c r="AH98" s="1" t="s">
        <v>42</v>
      </c>
      <c r="AI98" s="1" t="s">
        <v>35</v>
      </c>
    </row>
    <row r="99" spans="1:35" ht="16.5" thickTop="1" thickBot="1" x14ac:dyDescent="0.3">
      <c r="A99" s="19" t="s">
        <v>43</v>
      </c>
      <c r="B99" s="26">
        <f>NPV($B$7,B100:B115)</f>
        <v>519.43949542522876</v>
      </c>
      <c r="C99" s="26">
        <f t="shared" ref="C99:E99" si="17">NPV($B$7,C100:C115)</f>
        <v>14.890002928599964</v>
      </c>
      <c r="D99" s="26">
        <f t="shared" si="17"/>
        <v>0</v>
      </c>
      <c r="E99" s="26">
        <f t="shared" si="17"/>
        <v>534.32949835382863</v>
      </c>
      <c r="G99" s="19" t="s">
        <v>43</v>
      </c>
      <c r="H99" s="26">
        <f>NPV($B$7,H100:H115)</f>
        <v>70.376731347357165</v>
      </c>
      <c r="I99" s="26">
        <f t="shared" ref="I99:O99" si="18">NPV($B$7,I100:I115)</f>
        <v>17.528278526551816</v>
      </c>
      <c r="J99" s="26">
        <f t="shared" si="18"/>
        <v>329.2089288177944</v>
      </c>
      <c r="K99" s="26">
        <f t="shared" si="18"/>
        <v>0.67647795815336409</v>
      </c>
      <c r="L99" s="26">
        <f t="shared" si="18"/>
        <v>5.47918059655475</v>
      </c>
      <c r="M99" s="26">
        <f t="shared" si="18"/>
        <v>1.5574890871940372</v>
      </c>
      <c r="N99" s="26">
        <f t="shared" si="18"/>
        <v>242.0648330909282</v>
      </c>
      <c r="O99" s="26">
        <f t="shared" si="18"/>
        <v>666.89191942453385</v>
      </c>
      <c r="Q99" s="19" t="s">
        <v>43</v>
      </c>
      <c r="R99" s="26">
        <f>NPV($B$7,R100:R115)</f>
        <v>8.6045104388930493</v>
      </c>
      <c r="S99" s="26">
        <f t="shared" ref="S99:Y99" si="19">NPV($B$7,S100:S115)</f>
        <v>-9.598434515550597</v>
      </c>
      <c r="T99" s="26">
        <f t="shared" si="19"/>
        <v>377.3325509596537</v>
      </c>
      <c r="U99" s="26">
        <f t="shared" si="19"/>
        <v>-27.845559029863427</v>
      </c>
      <c r="V99" s="26">
        <f t="shared" si="19"/>
        <v>5.8064585534021234</v>
      </c>
      <c r="W99" s="26">
        <f t="shared" si="19"/>
        <v>69.68962563611008</v>
      </c>
      <c r="X99" s="26">
        <f t="shared" si="19"/>
        <v>242.0648330909282</v>
      </c>
      <c r="Y99" s="26">
        <f t="shared" si="19"/>
        <v>666.05398513357318</v>
      </c>
      <c r="AA99" s="19" t="s">
        <v>43</v>
      </c>
      <c r="AB99" s="26">
        <f>NPV($B$7,AB100:AB115)</f>
        <v>124.14054324663405</v>
      </c>
      <c r="AC99" s="26">
        <f t="shared" ref="AC99:AI99" si="20">NPV($B$7,AC100:AC115)</f>
        <v>14.650673270837943</v>
      </c>
      <c r="AD99" s="26">
        <f t="shared" si="20"/>
        <v>398.26343195423112</v>
      </c>
      <c r="AE99" s="26">
        <f t="shared" si="20"/>
        <v>-4.8287233907518274</v>
      </c>
      <c r="AF99" s="26">
        <f t="shared" si="20"/>
        <v>0</v>
      </c>
      <c r="AG99" s="26">
        <f t="shared" si="20"/>
        <v>3.6210282639268466E-3</v>
      </c>
      <c r="AH99" s="26">
        <f t="shared" si="20"/>
        <v>0</v>
      </c>
      <c r="AI99" s="26">
        <f t="shared" si="20"/>
        <v>532.22954610921522</v>
      </c>
    </row>
    <row r="100" spans="1:35" ht="16.5" thickTop="1" thickBot="1" x14ac:dyDescent="0.3">
      <c r="A100" s="19">
        <v>2020</v>
      </c>
      <c r="B100" s="27">
        <v>0</v>
      </c>
      <c r="C100" s="27">
        <v>0</v>
      </c>
      <c r="D100" s="27">
        <v>0</v>
      </c>
      <c r="E100" s="27">
        <v>0</v>
      </c>
      <c r="G100" s="19">
        <v>2020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Q100" s="19">
        <v>2020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AA100" s="19">
        <v>2020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</row>
    <row r="101" spans="1:35" ht="16.5" thickTop="1" thickBot="1" x14ac:dyDescent="0.3">
      <c r="A101" s="19">
        <v>2021</v>
      </c>
      <c r="B101" s="27">
        <v>0</v>
      </c>
      <c r="C101" s="27">
        <v>0</v>
      </c>
      <c r="D101" s="27">
        <v>0</v>
      </c>
      <c r="E101" s="27">
        <v>0</v>
      </c>
      <c r="G101" s="19">
        <v>2021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Q101" s="19">
        <v>2021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AA101" s="19">
        <v>2021</v>
      </c>
      <c r="AB101" s="27">
        <v>0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</row>
    <row r="102" spans="1:35" ht="16.5" thickTop="1" thickBot="1" x14ac:dyDescent="0.3">
      <c r="A102" s="19">
        <v>2022</v>
      </c>
      <c r="B102" s="27">
        <v>0</v>
      </c>
      <c r="C102" s="27">
        <v>0</v>
      </c>
      <c r="D102" s="27">
        <v>0</v>
      </c>
      <c r="E102" s="27">
        <v>0</v>
      </c>
      <c r="G102" s="19">
        <v>2022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Q102" s="19">
        <v>2022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AA102" s="19">
        <v>2022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</row>
    <row r="103" spans="1:35" ht="16.5" thickTop="1" thickBot="1" x14ac:dyDescent="0.3">
      <c r="A103" s="19">
        <v>2023</v>
      </c>
      <c r="B103" s="27">
        <v>1.6700796432326666</v>
      </c>
      <c r="C103" s="27">
        <v>3.3401592864653329E-2</v>
      </c>
      <c r="D103" s="27">
        <v>0</v>
      </c>
      <c r="E103" s="27">
        <v>1.7034812360973199</v>
      </c>
      <c r="G103" s="19">
        <v>2023</v>
      </c>
      <c r="H103" s="27">
        <v>0</v>
      </c>
      <c r="I103" s="27">
        <v>0</v>
      </c>
      <c r="J103" s="27">
        <v>7.5115685122127456</v>
      </c>
      <c r="K103" s="27">
        <v>-0.75183098571406737</v>
      </c>
      <c r="L103" s="27">
        <v>0</v>
      </c>
      <c r="M103" s="27">
        <v>0.92983033019481109</v>
      </c>
      <c r="N103" s="27">
        <v>0</v>
      </c>
      <c r="O103" s="27">
        <v>7.6895678566934889</v>
      </c>
      <c r="Q103" s="19">
        <v>2023</v>
      </c>
      <c r="R103" s="27">
        <v>-3.6069625000000016</v>
      </c>
      <c r="S103" s="27">
        <v>-1.1272400000000289</v>
      </c>
      <c r="T103" s="27">
        <v>30.778997737409593</v>
      </c>
      <c r="U103" s="27">
        <v>5.9407491140592636</v>
      </c>
      <c r="V103" s="27">
        <v>0</v>
      </c>
      <c r="W103" s="27">
        <v>1.5370137014673877</v>
      </c>
      <c r="X103" s="27">
        <v>0</v>
      </c>
      <c r="Y103" s="27">
        <v>33.522558052936212</v>
      </c>
      <c r="AA103" s="19">
        <v>2023</v>
      </c>
      <c r="AB103" s="27">
        <v>3.1125473455309978</v>
      </c>
      <c r="AC103" s="27">
        <v>0.20833621556494109</v>
      </c>
      <c r="AD103" s="27">
        <v>12.230643506148549</v>
      </c>
      <c r="AE103" s="27">
        <v>-8.4968438564487062E-2</v>
      </c>
      <c r="AF103" s="27">
        <v>0</v>
      </c>
      <c r="AG103" s="27">
        <v>0.44928242008676827</v>
      </c>
      <c r="AH103" s="27">
        <v>0</v>
      </c>
      <c r="AI103" s="27">
        <v>15.915841048766771</v>
      </c>
    </row>
    <row r="104" spans="1:35" ht="16.5" thickTop="1" thickBot="1" x14ac:dyDescent="0.3">
      <c r="A104" s="19">
        <v>2024</v>
      </c>
      <c r="B104" s="27">
        <v>1.6700796432326666</v>
      </c>
      <c r="C104" s="27">
        <v>3.3401592864653329E-2</v>
      </c>
      <c r="D104" s="27">
        <v>0</v>
      </c>
      <c r="E104" s="27">
        <v>1.7034812360973199</v>
      </c>
      <c r="G104" s="19">
        <v>2024</v>
      </c>
      <c r="H104" s="27">
        <v>0</v>
      </c>
      <c r="I104" s="27">
        <v>0</v>
      </c>
      <c r="J104" s="27">
        <v>6.4770334903208635</v>
      </c>
      <c r="K104" s="27">
        <v>0.74821438213723968</v>
      </c>
      <c r="L104" s="27">
        <v>0</v>
      </c>
      <c r="M104" s="27">
        <v>0.62006797884172959</v>
      </c>
      <c r="N104" s="27">
        <v>0</v>
      </c>
      <c r="O104" s="27">
        <v>7.8453158512998336</v>
      </c>
      <c r="Q104" s="19">
        <v>2024</v>
      </c>
      <c r="R104" s="27">
        <v>-0.27231999999999346</v>
      </c>
      <c r="S104" s="27">
        <v>-7.0482500000025539E-2</v>
      </c>
      <c r="T104" s="27">
        <v>1.0731969202809539</v>
      </c>
      <c r="U104" s="27">
        <v>-2.3212579351905148E-2</v>
      </c>
      <c r="V104" s="27">
        <v>0</v>
      </c>
      <c r="W104" s="27">
        <v>-0.39327997624986227</v>
      </c>
      <c r="X104" s="27">
        <v>0</v>
      </c>
      <c r="Y104" s="27">
        <v>0.31390186467916753</v>
      </c>
      <c r="AA104" s="19">
        <v>2024</v>
      </c>
      <c r="AB104" s="27">
        <v>6.6970888519151117E-2</v>
      </c>
      <c r="AC104" s="27">
        <v>2.4033554417428604E-2</v>
      </c>
      <c r="AD104" s="27">
        <v>6.6203013809752145</v>
      </c>
      <c r="AE104" s="27">
        <v>0.54771725890096734</v>
      </c>
      <c r="AF104" s="27">
        <v>0</v>
      </c>
      <c r="AG104" s="27">
        <v>-0.11528127801550882</v>
      </c>
      <c r="AH104" s="27">
        <v>0</v>
      </c>
      <c r="AI104" s="27">
        <v>7.1437418047972532</v>
      </c>
    </row>
    <row r="105" spans="1:35" ht="16.5" thickTop="1" thickBot="1" x14ac:dyDescent="0.3">
      <c r="A105" s="19">
        <v>2025</v>
      </c>
      <c r="B105" s="27">
        <v>42.552494608611482</v>
      </c>
      <c r="C105" s="27">
        <v>1.2205601101453096</v>
      </c>
      <c r="D105" s="27">
        <v>0</v>
      </c>
      <c r="E105" s="27">
        <v>43.773054718756789</v>
      </c>
      <c r="G105" s="19">
        <v>2025</v>
      </c>
      <c r="H105" s="27">
        <v>0</v>
      </c>
      <c r="I105" s="27">
        <v>0</v>
      </c>
      <c r="J105" s="27">
        <v>19.01390474288144</v>
      </c>
      <c r="K105" s="27">
        <v>1.5275416140250109</v>
      </c>
      <c r="L105" s="27">
        <v>1.7534343591202164</v>
      </c>
      <c r="M105" s="27">
        <v>1.0306320996200817</v>
      </c>
      <c r="N105" s="27">
        <v>0</v>
      </c>
      <c r="O105" s="27">
        <v>23.32551281564675</v>
      </c>
      <c r="Q105" s="19">
        <v>2025</v>
      </c>
      <c r="R105" s="27">
        <v>-2.3426399999999603</v>
      </c>
      <c r="S105" s="27">
        <v>-0.18885000000000218</v>
      </c>
      <c r="T105" s="27">
        <v>23.827094258740601</v>
      </c>
      <c r="U105" s="27">
        <v>-2.6945014969241399</v>
      </c>
      <c r="V105" s="27">
        <v>1.2612188203124077</v>
      </c>
      <c r="W105" s="27">
        <v>-2.1145027911593062E-2</v>
      </c>
      <c r="X105" s="27">
        <v>0</v>
      </c>
      <c r="Y105" s="27">
        <v>19.841176554217313</v>
      </c>
      <c r="AA105" s="19">
        <v>2025</v>
      </c>
      <c r="AB105" s="27">
        <v>0.26788355408299935</v>
      </c>
      <c r="AC105" s="27">
        <v>4.7935777939983382E-2</v>
      </c>
      <c r="AD105" s="27">
        <v>13.655571224094997</v>
      </c>
      <c r="AE105" s="27">
        <v>0.16544911021622524</v>
      </c>
      <c r="AF105" s="27">
        <v>0</v>
      </c>
      <c r="AG105" s="27">
        <v>-0.13297304463263426</v>
      </c>
      <c r="AH105" s="27">
        <v>0</v>
      </c>
      <c r="AI105" s="27">
        <v>14.003866621701572</v>
      </c>
    </row>
    <row r="106" spans="1:35" ht="16.5" thickTop="1" thickBot="1" x14ac:dyDescent="0.3">
      <c r="A106" s="19">
        <v>2026</v>
      </c>
      <c r="B106" s="27">
        <v>42.552494608611482</v>
      </c>
      <c r="C106" s="27">
        <v>1.2205601101453096</v>
      </c>
      <c r="D106" s="27">
        <v>0</v>
      </c>
      <c r="E106" s="27">
        <v>43.773054718756789</v>
      </c>
      <c r="G106" s="19">
        <v>2026</v>
      </c>
      <c r="H106" s="27">
        <v>-1.3950969279790115E-3</v>
      </c>
      <c r="I106" s="27">
        <v>1.4004089498484973E-3</v>
      </c>
      <c r="J106" s="27">
        <v>35.059760702035945</v>
      </c>
      <c r="K106" s="27">
        <v>5.2634582818398972</v>
      </c>
      <c r="L106" s="27">
        <v>6.3138620969187151</v>
      </c>
      <c r="M106" s="27">
        <v>-1.0122504579646785</v>
      </c>
      <c r="N106" s="27">
        <v>0</v>
      </c>
      <c r="O106" s="27">
        <v>45.624835934851752</v>
      </c>
      <c r="Q106" s="19">
        <v>2026</v>
      </c>
      <c r="R106" s="27">
        <v>-0.44297000000005937</v>
      </c>
      <c r="S106" s="27">
        <v>5.0119999999878928E-2</v>
      </c>
      <c r="T106" s="27">
        <v>15.443896034684586</v>
      </c>
      <c r="U106" s="27">
        <v>5.0359473365392757</v>
      </c>
      <c r="V106" s="27">
        <v>6.3789873300682798</v>
      </c>
      <c r="W106" s="27">
        <v>-0.89821412546278045</v>
      </c>
      <c r="X106" s="27">
        <v>0</v>
      </c>
      <c r="Y106" s="27">
        <v>25.567766575829182</v>
      </c>
      <c r="AA106" s="19">
        <v>2026</v>
      </c>
      <c r="AB106" s="27">
        <v>0.26788355408200459</v>
      </c>
      <c r="AC106" s="27">
        <v>9.5871555879966763E-2</v>
      </c>
      <c r="AD106" s="27">
        <v>33.089251877575705</v>
      </c>
      <c r="AE106" s="27">
        <v>4.8424717559602817</v>
      </c>
      <c r="AF106" s="27">
        <v>0</v>
      </c>
      <c r="AG106" s="27">
        <v>-0.25807648693050717</v>
      </c>
      <c r="AH106" s="27">
        <v>0</v>
      </c>
      <c r="AI106" s="27">
        <v>38.037402256567454</v>
      </c>
    </row>
    <row r="107" spans="1:35" ht="16.5" thickTop="1" thickBot="1" x14ac:dyDescent="0.3">
      <c r="A107" s="19">
        <v>2027</v>
      </c>
      <c r="B107" s="27">
        <v>42.552494608611482</v>
      </c>
      <c r="C107" s="27">
        <v>1.2205601101453096</v>
      </c>
      <c r="D107" s="27">
        <v>0</v>
      </c>
      <c r="E107" s="27">
        <v>43.773054718756789</v>
      </c>
      <c r="G107" s="19">
        <v>2027</v>
      </c>
      <c r="H107" s="27">
        <v>5.075118029402006</v>
      </c>
      <c r="I107" s="27">
        <v>1.0935449024800619</v>
      </c>
      <c r="J107" s="27">
        <v>19.661039277732915</v>
      </c>
      <c r="K107" s="27">
        <v>2.6580455631821764E-2</v>
      </c>
      <c r="L107" s="27">
        <v>0</v>
      </c>
      <c r="M107" s="27">
        <v>0</v>
      </c>
      <c r="N107" s="27">
        <v>22.406904066724813</v>
      </c>
      <c r="O107" s="27">
        <v>48.263186731971615</v>
      </c>
      <c r="Q107" s="19">
        <v>2027</v>
      </c>
      <c r="R107" s="27">
        <v>1.8599400000000514</v>
      </c>
      <c r="S107" s="27">
        <v>0.64633999999978187</v>
      </c>
      <c r="T107" s="27">
        <v>27.265966888282122</v>
      </c>
      <c r="U107" s="27">
        <v>1.234873629531686</v>
      </c>
      <c r="V107" s="27">
        <v>0</v>
      </c>
      <c r="W107" s="27">
        <v>7.5205413457979376E-7</v>
      </c>
      <c r="X107" s="27">
        <v>22.406904066724813</v>
      </c>
      <c r="Y107" s="27">
        <v>53.414025336592587</v>
      </c>
      <c r="AA107" s="19">
        <v>2027</v>
      </c>
      <c r="AB107" s="27">
        <v>0.18290367326500245</v>
      </c>
      <c r="AC107" s="27">
        <v>0.15926881142968341</v>
      </c>
      <c r="AD107" s="27">
        <v>27.55380616808058</v>
      </c>
      <c r="AE107" s="27">
        <v>4.1279480607967267</v>
      </c>
      <c r="AF107" s="27">
        <v>0</v>
      </c>
      <c r="AG107" s="27">
        <v>0</v>
      </c>
      <c r="AH107" s="27">
        <v>0</v>
      </c>
      <c r="AI107" s="27">
        <v>32.023926713571996</v>
      </c>
    </row>
    <row r="108" spans="1:35" ht="16.5" thickTop="1" thickBot="1" x14ac:dyDescent="0.3">
      <c r="A108" s="19">
        <v>2028</v>
      </c>
      <c r="B108" s="27">
        <v>42.552494608611482</v>
      </c>
      <c r="C108" s="27">
        <v>1.2205601101453096</v>
      </c>
      <c r="D108" s="27">
        <v>0</v>
      </c>
      <c r="E108" s="27">
        <v>43.773054718756789</v>
      </c>
      <c r="G108" s="19">
        <v>2028</v>
      </c>
      <c r="H108" s="27">
        <v>10.035512428024049</v>
      </c>
      <c r="I108" s="27">
        <v>2.2499836779797988</v>
      </c>
      <c r="J108" s="27">
        <v>17.149180388812301</v>
      </c>
      <c r="K108" s="27">
        <v>-1.9853924358993091</v>
      </c>
      <c r="L108" s="27">
        <v>0</v>
      </c>
      <c r="M108" s="27">
        <v>0</v>
      </c>
      <c r="N108" s="27">
        <v>22.406904066724813</v>
      </c>
      <c r="O108" s="27">
        <v>49.856188125641651</v>
      </c>
      <c r="Q108" s="19">
        <v>2028</v>
      </c>
      <c r="R108" s="27">
        <v>20.984051066249776</v>
      </c>
      <c r="S108" s="27">
        <v>1.6843199999998433</v>
      </c>
      <c r="T108" s="27">
        <v>6.2577889171314105</v>
      </c>
      <c r="U108" s="27">
        <v>-0.98486895767697691</v>
      </c>
      <c r="V108" s="27">
        <v>0</v>
      </c>
      <c r="W108" s="27">
        <v>0.29532314386997527</v>
      </c>
      <c r="X108" s="27">
        <v>22.406904066724813</v>
      </c>
      <c r="Y108" s="27">
        <v>50.643518236298846</v>
      </c>
      <c r="AA108" s="19">
        <v>2028</v>
      </c>
      <c r="AB108" s="27">
        <v>12.439042717415987</v>
      </c>
      <c r="AC108" s="27">
        <v>2.8324692475603115</v>
      </c>
      <c r="AD108" s="27">
        <v>20.337263276261986</v>
      </c>
      <c r="AE108" s="27">
        <v>-2.4188299595722675</v>
      </c>
      <c r="AF108" s="27">
        <v>0</v>
      </c>
      <c r="AG108" s="27">
        <v>0</v>
      </c>
      <c r="AH108" s="27">
        <v>0</v>
      </c>
      <c r="AI108" s="27">
        <v>33.189945281666013</v>
      </c>
    </row>
    <row r="109" spans="1:35" ht="16.5" thickTop="1" thickBot="1" x14ac:dyDescent="0.3">
      <c r="A109" s="19">
        <v>2029</v>
      </c>
      <c r="B109" s="27">
        <v>42.552494608611482</v>
      </c>
      <c r="C109" s="27">
        <v>1.2205601101453096</v>
      </c>
      <c r="D109" s="27">
        <v>0</v>
      </c>
      <c r="E109" s="27">
        <v>43.773054718756789</v>
      </c>
      <c r="G109" s="19">
        <v>2029</v>
      </c>
      <c r="H109" s="27">
        <v>13.008471491989894</v>
      </c>
      <c r="I109" s="27">
        <v>2.7858491341703484</v>
      </c>
      <c r="J109" s="27">
        <v>20.786142995639203</v>
      </c>
      <c r="K109" s="27">
        <v>-2.0939995641185964</v>
      </c>
      <c r="L109" s="27">
        <v>0</v>
      </c>
      <c r="M109" s="27">
        <v>0</v>
      </c>
      <c r="N109" s="27">
        <v>22.406904066724813</v>
      </c>
      <c r="O109" s="27">
        <v>56.893368124405661</v>
      </c>
      <c r="Q109" s="19">
        <v>2029</v>
      </c>
      <c r="R109" s="27">
        <v>2.6504928898398248</v>
      </c>
      <c r="S109" s="27">
        <v>1.0213300000000345</v>
      </c>
      <c r="T109" s="27">
        <v>22.631602959641882</v>
      </c>
      <c r="U109" s="27">
        <v>-2.4773699564695661E-2</v>
      </c>
      <c r="V109" s="27">
        <v>0</v>
      </c>
      <c r="W109" s="27">
        <v>1.0405249899250697</v>
      </c>
      <c r="X109" s="27">
        <v>22.406904066724813</v>
      </c>
      <c r="Y109" s="27">
        <v>49.726081206566931</v>
      </c>
      <c r="AA109" s="19">
        <v>2029</v>
      </c>
      <c r="AB109" s="27">
        <v>12.439042717419964</v>
      </c>
      <c r="AC109" s="27">
        <v>2.8247302605500408</v>
      </c>
      <c r="AD109" s="27">
        <v>23.812563623588353</v>
      </c>
      <c r="AE109" s="27">
        <v>-2.5427877121464117</v>
      </c>
      <c r="AF109" s="27">
        <v>0</v>
      </c>
      <c r="AG109" s="27">
        <v>0</v>
      </c>
      <c r="AH109" s="27">
        <v>0</v>
      </c>
      <c r="AI109" s="27">
        <v>36.533548889411946</v>
      </c>
    </row>
    <row r="110" spans="1:35" ht="16.5" thickTop="1" thickBot="1" x14ac:dyDescent="0.3">
      <c r="A110" s="19">
        <v>2030</v>
      </c>
      <c r="B110" s="27">
        <v>42.552494608611482</v>
      </c>
      <c r="C110" s="27">
        <v>1.2205601101453096</v>
      </c>
      <c r="D110" s="27">
        <v>0</v>
      </c>
      <c r="E110" s="27">
        <v>43.773054718756789</v>
      </c>
      <c r="G110" s="19">
        <v>2030</v>
      </c>
      <c r="H110" s="27">
        <v>15.177658022430023</v>
      </c>
      <c r="I110" s="27">
        <v>3.3302668250598799</v>
      </c>
      <c r="J110" s="27">
        <v>22.032399401545582</v>
      </c>
      <c r="K110" s="27">
        <v>-1.7153955707351674</v>
      </c>
      <c r="L110" s="27">
        <v>1.2286427802157109E-2</v>
      </c>
      <c r="M110" s="27">
        <v>0.34373421143524013</v>
      </c>
      <c r="N110" s="27">
        <v>22.406904066724813</v>
      </c>
      <c r="O110" s="27">
        <v>61.58785338426253</v>
      </c>
      <c r="Q110" s="19">
        <v>2030</v>
      </c>
      <c r="R110" s="27">
        <v>-2.5611748884198278</v>
      </c>
      <c r="S110" s="27">
        <v>-0.73806000000013228</v>
      </c>
      <c r="T110" s="27">
        <v>23.619994554016362</v>
      </c>
      <c r="U110" s="27">
        <v>2.5410913257709211</v>
      </c>
      <c r="V110" s="27">
        <v>0</v>
      </c>
      <c r="W110" s="27">
        <v>-0.78969240050066392</v>
      </c>
      <c r="X110" s="27">
        <v>22.406904066724813</v>
      </c>
      <c r="Y110" s="27">
        <v>44.47906265759147</v>
      </c>
      <c r="AA110" s="19">
        <v>2030</v>
      </c>
      <c r="AB110" s="27">
        <v>12.450019877442971</v>
      </c>
      <c r="AC110" s="27">
        <v>2.8272175174597578</v>
      </c>
      <c r="AD110" s="27">
        <v>35.15490790750777</v>
      </c>
      <c r="AE110" s="27">
        <v>-0.69249030187201255</v>
      </c>
      <c r="AF110" s="27">
        <v>0</v>
      </c>
      <c r="AG110" s="27">
        <v>0</v>
      </c>
      <c r="AH110" s="27">
        <v>0</v>
      </c>
      <c r="AI110" s="27">
        <v>49.739655000538484</v>
      </c>
    </row>
    <row r="111" spans="1:35" ht="16.5" thickTop="1" thickBot="1" x14ac:dyDescent="0.3">
      <c r="A111" s="19">
        <v>2031</v>
      </c>
      <c r="B111" s="27">
        <v>42.552494608611482</v>
      </c>
      <c r="C111" s="27">
        <v>1.2205601101453096</v>
      </c>
      <c r="D111" s="27">
        <v>0</v>
      </c>
      <c r="E111" s="27">
        <v>43.773054718756789</v>
      </c>
      <c r="G111" s="19">
        <v>2031</v>
      </c>
      <c r="H111" s="27">
        <v>11.665195477350153</v>
      </c>
      <c r="I111" s="27">
        <v>2.9510362550099671</v>
      </c>
      <c r="J111" s="27">
        <v>29.597040813534949</v>
      </c>
      <c r="K111" s="27">
        <v>-0.45644850346530319</v>
      </c>
      <c r="L111" s="27">
        <v>5.1829529227052189E-3</v>
      </c>
      <c r="M111" s="27">
        <v>0.2814151485888125</v>
      </c>
      <c r="N111" s="27">
        <v>22.406904066724813</v>
      </c>
      <c r="O111" s="27">
        <v>66.450326210666091</v>
      </c>
      <c r="Q111" s="19">
        <v>2031</v>
      </c>
      <c r="R111" s="27">
        <v>1.173566795790066</v>
      </c>
      <c r="S111" s="27">
        <v>-2.7108399999997346</v>
      </c>
      <c r="T111" s="27">
        <v>14.234026659952901</v>
      </c>
      <c r="U111" s="27">
        <v>-3.5776362780175095</v>
      </c>
      <c r="V111" s="27">
        <v>0.49562380012418683</v>
      </c>
      <c r="W111" s="27">
        <v>23.221935094118393</v>
      </c>
      <c r="X111" s="27">
        <v>22.406904066724813</v>
      </c>
      <c r="Y111" s="27">
        <v>55.243580138693119</v>
      </c>
      <c r="AA111" s="19">
        <v>2031</v>
      </c>
      <c r="AB111" s="27">
        <v>12.450019877442971</v>
      </c>
      <c r="AC111" s="27">
        <v>2.8272175174602125</v>
      </c>
      <c r="AD111" s="27">
        <v>32.175156521960758</v>
      </c>
      <c r="AE111" s="27">
        <v>-1.916844173205752</v>
      </c>
      <c r="AF111" s="27">
        <v>0</v>
      </c>
      <c r="AG111" s="27">
        <v>0</v>
      </c>
      <c r="AH111" s="27">
        <v>0</v>
      </c>
      <c r="AI111" s="27">
        <v>45.535549743658187</v>
      </c>
    </row>
    <row r="112" spans="1:35" ht="16.5" thickTop="1" thickBot="1" x14ac:dyDescent="0.3">
      <c r="A112" s="19">
        <v>2032</v>
      </c>
      <c r="B112" s="27">
        <v>42.552494608611482</v>
      </c>
      <c r="C112" s="27">
        <v>1.2205601101453096</v>
      </c>
      <c r="D112" s="27">
        <v>0</v>
      </c>
      <c r="E112" s="27">
        <v>43.773054718756789</v>
      </c>
      <c r="G112" s="19">
        <v>2032</v>
      </c>
      <c r="H112" s="27">
        <v>8.7156591978798588</v>
      </c>
      <c r="I112" s="27">
        <v>2.1041826225900877</v>
      </c>
      <c r="J112" s="27">
        <v>58.095756432198911</v>
      </c>
      <c r="K112" s="27">
        <v>-3.871771939551566E-2</v>
      </c>
      <c r="L112" s="27">
        <v>0</v>
      </c>
      <c r="M112" s="27">
        <v>-5.2206903769680311E-2</v>
      </c>
      <c r="N112" s="27">
        <v>22.406904066724813</v>
      </c>
      <c r="O112" s="27">
        <v>91.23157769622847</v>
      </c>
      <c r="Q112" s="19">
        <v>2032</v>
      </c>
      <c r="R112" s="27">
        <v>0.27831605934989057</v>
      </c>
      <c r="S112" s="27">
        <v>-2.4697200000000521</v>
      </c>
      <c r="T112" s="27">
        <v>-9.3957722176155318</v>
      </c>
      <c r="U112" s="27">
        <v>-4.0079807741521334</v>
      </c>
      <c r="V112" s="27">
        <v>0.82732647780656798</v>
      </c>
      <c r="W112" s="27">
        <v>12.25495011966512</v>
      </c>
      <c r="X112" s="27">
        <v>22.406904066724813</v>
      </c>
      <c r="Y112" s="27">
        <v>19.894023731778674</v>
      </c>
      <c r="AA112" s="19">
        <v>2032</v>
      </c>
      <c r="AB112" s="27">
        <v>12.45001987743899</v>
      </c>
      <c r="AC112" s="27">
        <v>2.8349633188799999</v>
      </c>
      <c r="AD112" s="27">
        <v>31.491736039125644</v>
      </c>
      <c r="AE112" s="27">
        <v>0.77125922306237715</v>
      </c>
      <c r="AF112" s="27">
        <v>0</v>
      </c>
      <c r="AG112" s="27">
        <v>0</v>
      </c>
      <c r="AH112" s="27">
        <v>0</v>
      </c>
      <c r="AI112" s="27">
        <v>47.547978458507011</v>
      </c>
    </row>
    <row r="113" spans="1:35" ht="16.5" thickTop="1" thickBot="1" x14ac:dyDescent="0.3">
      <c r="A113" s="19">
        <v>2033</v>
      </c>
      <c r="B113" s="27">
        <v>42.552494608611482</v>
      </c>
      <c r="C113" s="27">
        <v>1.2205601101453096</v>
      </c>
      <c r="D113" s="27">
        <v>0</v>
      </c>
      <c r="E113" s="27">
        <v>43.773054718756789</v>
      </c>
      <c r="G113" s="19">
        <v>2033</v>
      </c>
      <c r="H113" s="27">
        <v>7.1445502861702153</v>
      </c>
      <c r="I113" s="27">
        <v>1.7364190779403543</v>
      </c>
      <c r="J113" s="27">
        <v>56.210640771295587</v>
      </c>
      <c r="K113" s="27">
        <v>0.3502407982267291</v>
      </c>
      <c r="L113" s="27">
        <v>0</v>
      </c>
      <c r="M113" s="27">
        <v>0</v>
      </c>
      <c r="N113" s="27">
        <v>22.406904066724813</v>
      </c>
      <c r="O113" s="27">
        <v>87.848755000357698</v>
      </c>
      <c r="Q113" s="19">
        <v>2033</v>
      </c>
      <c r="R113" s="27">
        <v>-6.5978225713506617</v>
      </c>
      <c r="S113" s="27">
        <v>-2.7442700000001423</v>
      </c>
      <c r="T113" s="27">
        <v>33.032561631369234</v>
      </c>
      <c r="U113" s="27">
        <v>-6.678287664340099E-2</v>
      </c>
      <c r="V113" s="27">
        <v>0</v>
      </c>
      <c r="W113" s="27">
        <v>-4.0943680501931174</v>
      </c>
      <c r="X113" s="27">
        <v>22.406904066724813</v>
      </c>
      <c r="Y113" s="27">
        <v>41.936222199906723</v>
      </c>
      <c r="AA113" s="19">
        <v>2033</v>
      </c>
      <c r="AB113" s="27">
        <v>24.762563133759045</v>
      </c>
      <c r="AC113" s="27">
        <v>3.6193375507100427</v>
      </c>
      <c r="AD113" s="27">
        <v>24.841344996495252</v>
      </c>
      <c r="AE113" s="27">
        <v>0.71192682615066438</v>
      </c>
      <c r="AF113" s="27">
        <v>0</v>
      </c>
      <c r="AG113" s="27">
        <v>0</v>
      </c>
      <c r="AH113" s="27">
        <v>0</v>
      </c>
      <c r="AI113" s="27">
        <v>53.935172507115006</v>
      </c>
    </row>
    <row r="114" spans="1:35" ht="16.5" thickTop="1" thickBot="1" x14ac:dyDescent="0.3">
      <c r="A114" s="19">
        <v>2034</v>
      </c>
      <c r="B114" s="27">
        <v>42.552494608611482</v>
      </c>
      <c r="C114" s="27">
        <v>1.2205601101453096</v>
      </c>
      <c r="D114" s="27">
        <v>0</v>
      </c>
      <c r="E114" s="27">
        <v>43.773054718756789</v>
      </c>
      <c r="G114" s="19">
        <v>2034</v>
      </c>
      <c r="H114" s="27">
        <v>6.1223542681400431</v>
      </c>
      <c r="I114" s="27">
        <v>1.6712966825298281</v>
      </c>
      <c r="J114" s="27">
        <v>25.801682138256439</v>
      </c>
      <c r="K114" s="27">
        <v>-7.4444107106041574E-2</v>
      </c>
      <c r="L114" s="27">
        <v>0</v>
      </c>
      <c r="M114" s="27">
        <v>0</v>
      </c>
      <c r="N114" s="27">
        <v>22.406904066724813</v>
      </c>
      <c r="O114" s="27">
        <v>55.927793048545084</v>
      </c>
      <c r="Q114" s="19">
        <v>2034</v>
      </c>
      <c r="R114" s="27">
        <v>0.38284024567019515</v>
      </c>
      <c r="S114" s="27">
        <v>-1.1996799999997165</v>
      </c>
      <c r="T114" s="27">
        <v>40.364922241625088</v>
      </c>
      <c r="U114" s="27">
        <v>-5.2254915237230524</v>
      </c>
      <c r="V114" s="27">
        <v>0</v>
      </c>
      <c r="W114" s="27">
        <v>8.4214288189062962</v>
      </c>
      <c r="X114" s="27">
        <v>22.406904066724813</v>
      </c>
      <c r="Y114" s="27">
        <v>65.150923849203622</v>
      </c>
      <c r="AA114" s="19">
        <v>2034</v>
      </c>
      <c r="AB114" s="27">
        <v>14.438961265517037</v>
      </c>
      <c r="AC114" s="27">
        <v>0.9572053557799336</v>
      </c>
      <c r="AD114" s="27">
        <v>38.756559927736582</v>
      </c>
      <c r="AE114" s="27">
        <v>-1.2046505931390143</v>
      </c>
      <c r="AF114" s="27">
        <v>0</v>
      </c>
      <c r="AG114" s="27">
        <v>0</v>
      </c>
      <c r="AH114" s="27">
        <v>0</v>
      </c>
      <c r="AI114" s="27">
        <v>52.948075955894538</v>
      </c>
    </row>
    <row r="115" spans="1:35" ht="16.5" thickTop="1" thickBot="1" x14ac:dyDescent="0.3">
      <c r="A115" s="19" t="s">
        <v>44</v>
      </c>
      <c r="B115" s="27">
        <v>702.13585269484679</v>
      </c>
      <c r="C115" s="27">
        <v>20.172362187174883</v>
      </c>
      <c r="D115" s="27">
        <v>0</v>
      </c>
      <c r="E115" s="27">
        <v>722.30821488202173</v>
      </c>
      <c r="G115" s="19" t="s">
        <v>45</v>
      </c>
      <c r="H115" s="27">
        <v>75.003152048527312</v>
      </c>
      <c r="I115" s="27">
        <v>20.474561534327183</v>
      </c>
      <c r="J115" s="27">
        <v>392.22917157179438</v>
      </c>
      <c r="K115" s="27">
        <v>-1.2762261596117699</v>
      </c>
      <c r="L115" s="27">
        <v>0</v>
      </c>
      <c r="M115" s="27">
        <v>0</v>
      </c>
      <c r="N115" s="27">
        <v>371.69843696834312</v>
      </c>
      <c r="O115" s="27">
        <v>858.12909596338022</v>
      </c>
      <c r="Q115" s="19" t="s">
        <v>45</v>
      </c>
      <c r="R115" s="27">
        <v>4.6900626619603489</v>
      </c>
      <c r="S115" s="27">
        <v>-14.696924991387608</v>
      </c>
      <c r="T115" s="27">
        <v>610.40127711813818</v>
      </c>
      <c r="U115" s="27">
        <v>-74.072506171326282</v>
      </c>
      <c r="V115" s="27">
        <v>0</v>
      </c>
      <c r="W115" s="27">
        <v>124.66105308960466</v>
      </c>
      <c r="X115" s="27">
        <v>371.69843696834312</v>
      </c>
      <c r="Y115" s="27">
        <v>1022.6813986753325</v>
      </c>
      <c r="AA115" s="19" t="s">
        <v>45</v>
      </c>
      <c r="AB115" s="27">
        <v>176.88744554623327</v>
      </c>
      <c r="AC115" s="27">
        <v>11.726439813329801</v>
      </c>
      <c r="AD115" s="27">
        <v>578.99169100099903</v>
      </c>
      <c r="AE115" s="27">
        <v>-17.783915234325768</v>
      </c>
      <c r="AF115" s="27">
        <v>0</v>
      </c>
      <c r="AG115" s="27">
        <v>0</v>
      </c>
      <c r="AH115" s="27">
        <v>0</v>
      </c>
      <c r="AI115" s="27">
        <v>749.82166112623634</v>
      </c>
    </row>
    <row r="116" spans="1:35" ht="16.5" thickTop="1" thickBot="1" x14ac:dyDescent="0.3"/>
    <row r="117" spans="1:35" ht="16.5" thickTop="1" thickBot="1" x14ac:dyDescent="0.3">
      <c r="A117" s="28" t="str">
        <f>A8</f>
        <v>High Cost and High Discount rate</v>
      </c>
    </row>
    <row r="118" spans="1:35" ht="31.5" thickTop="1" thickBot="1" x14ac:dyDescent="0.3">
      <c r="C118" s="14"/>
      <c r="G118" s="1" t="s">
        <v>29</v>
      </c>
      <c r="H118" s="1" t="s">
        <v>10</v>
      </c>
      <c r="J118" s="12"/>
      <c r="K118" s="12"/>
      <c r="Q118" s="1" t="s">
        <v>29</v>
      </c>
      <c r="R118" s="1" t="s">
        <v>30</v>
      </c>
      <c r="T118" s="12"/>
      <c r="U118" s="12"/>
      <c r="AA118" s="1" t="s">
        <v>29</v>
      </c>
      <c r="AB118" s="1" t="s">
        <v>31</v>
      </c>
      <c r="AD118" s="12"/>
      <c r="AE118" s="12"/>
    </row>
    <row r="119" spans="1:35" ht="51" customHeight="1" thickTop="1" thickBot="1" x14ac:dyDescent="0.3">
      <c r="A119" s="1" t="s">
        <v>32</v>
      </c>
      <c r="B119" s="25" t="s">
        <v>33</v>
      </c>
      <c r="C119" s="25" t="s">
        <v>15</v>
      </c>
      <c r="D119" s="25" t="s">
        <v>34</v>
      </c>
      <c r="E119" s="25" t="s">
        <v>35</v>
      </c>
      <c r="G119" s="1" t="s">
        <v>29</v>
      </c>
      <c r="H119" s="1" t="s">
        <v>36</v>
      </c>
      <c r="I119" s="1" t="s">
        <v>37</v>
      </c>
      <c r="J119" s="1" t="s">
        <v>38</v>
      </c>
      <c r="K119" s="1" t="s">
        <v>39</v>
      </c>
      <c r="L119" s="1" t="s">
        <v>40</v>
      </c>
      <c r="M119" s="1" t="s">
        <v>41</v>
      </c>
      <c r="N119" s="1" t="s">
        <v>42</v>
      </c>
      <c r="O119" s="1" t="s">
        <v>35</v>
      </c>
      <c r="Q119" s="1" t="s">
        <v>29</v>
      </c>
      <c r="R119" s="1" t="s">
        <v>36</v>
      </c>
      <c r="S119" s="1" t="s">
        <v>37</v>
      </c>
      <c r="T119" s="1" t="s">
        <v>38</v>
      </c>
      <c r="U119" s="1" t="s">
        <v>39</v>
      </c>
      <c r="V119" s="1" t="s">
        <v>40</v>
      </c>
      <c r="W119" s="1" t="s">
        <v>41</v>
      </c>
      <c r="X119" s="1" t="s">
        <v>42</v>
      </c>
      <c r="Y119" s="1" t="s">
        <v>35</v>
      </c>
      <c r="AA119" s="1" t="s">
        <v>29</v>
      </c>
      <c r="AB119" s="1" t="s">
        <v>36</v>
      </c>
      <c r="AC119" s="1" t="s">
        <v>37</v>
      </c>
      <c r="AD119" s="1" t="s">
        <v>38</v>
      </c>
      <c r="AE119" s="1" t="s">
        <v>39</v>
      </c>
      <c r="AF119" s="1" t="s">
        <v>40</v>
      </c>
      <c r="AG119" s="1" t="s">
        <v>41</v>
      </c>
      <c r="AH119" s="1" t="s">
        <v>42</v>
      </c>
      <c r="AI119" s="1" t="s">
        <v>35</v>
      </c>
    </row>
    <row r="120" spans="1:35" ht="16.5" thickTop="1" thickBot="1" x14ac:dyDescent="0.3">
      <c r="A120" s="19" t="s">
        <v>43</v>
      </c>
      <c r="B120" s="26">
        <f>NPV($B$8,B121:B136)</f>
        <v>831.1918559909667</v>
      </c>
      <c r="C120" s="26">
        <f t="shared" ref="C120:E120" si="21">NPV($B$8,C121:C136)</f>
        <v>23.81123501061149</v>
      </c>
      <c r="D120" s="26">
        <f t="shared" si="21"/>
        <v>0</v>
      </c>
      <c r="E120" s="26">
        <f t="shared" si="21"/>
        <v>855.00309100157813</v>
      </c>
      <c r="G120" s="19" t="s">
        <v>43</v>
      </c>
      <c r="H120" s="26">
        <f>NPV($B$8,H121:H136)</f>
        <v>47.198852848431237</v>
      </c>
      <c r="I120" s="26">
        <f t="shared" ref="I120:O120" si="22">NPV($B$8,I121:I136)</f>
        <v>11.590020148227069</v>
      </c>
      <c r="J120" s="26">
        <f t="shared" si="22"/>
        <v>214.2364753091498</v>
      </c>
      <c r="K120" s="26">
        <f t="shared" si="22"/>
        <v>0.95555105850141042</v>
      </c>
      <c r="L120" s="26">
        <f t="shared" si="22"/>
        <v>4.6196581045355849</v>
      </c>
      <c r="M120" s="26">
        <f t="shared" si="22"/>
        <v>1.3644288361889116</v>
      </c>
      <c r="N120" s="26">
        <f t="shared" si="22"/>
        <v>368.82810549456036</v>
      </c>
      <c r="O120" s="26">
        <f t="shared" si="22"/>
        <v>648.79309179959444</v>
      </c>
      <c r="Q120" s="19" t="s">
        <v>43</v>
      </c>
      <c r="R120" s="26">
        <f>NPV($B$8,R121:R136)</f>
        <v>6.2296784959097957</v>
      </c>
      <c r="S120" s="26">
        <f t="shared" ref="S120:Y120" si="23">NPV($B$8,S121:S136)</f>
        <v>-5.9825261884153083</v>
      </c>
      <c r="T120" s="26">
        <f t="shared" si="23"/>
        <v>232.92265396262621</v>
      </c>
      <c r="U120" s="26">
        <f t="shared" si="23"/>
        <v>-13.392302228837426</v>
      </c>
      <c r="V120" s="26">
        <f t="shared" si="23"/>
        <v>4.8165172907136604</v>
      </c>
      <c r="W120" s="26">
        <f t="shared" si="23"/>
        <v>40.603283413149626</v>
      </c>
      <c r="X120" s="26">
        <f t="shared" si="23"/>
        <v>368.82810549456036</v>
      </c>
      <c r="Y120" s="26">
        <f t="shared" si="23"/>
        <v>634.02541023970684</v>
      </c>
      <c r="AA120" s="19" t="s">
        <v>43</v>
      </c>
      <c r="AB120" s="26">
        <f>NPV($B$8,AB121:AB136)</f>
        <v>79.185553398273683</v>
      </c>
      <c r="AC120" s="26">
        <f t="shared" ref="AC120:AI120" si="24">NPV($B$8,AC121:AC136)</f>
        <v>10.096551607790841</v>
      </c>
      <c r="AD120" s="26">
        <f t="shared" si="24"/>
        <v>250.76943009367122</v>
      </c>
      <c r="AE120" s="26">
        <f t="shared" si="24"/>
        <v>-1.5816039647680493</v>
      </c>
      <c r="AF120" s="26">
        <f t="shared" si="24"/>
        <v>0</v>
      </c>
      <c r="AG120" s="26">
        <f t="shared" si="24"/>
        <v>2.0770297276186414E-2</v>
      </c>
      <c r="AH120" s="26">
        <f t="shared" si="24"/>
        <v>0</v>
      </c>
      <c r="AI120" s="26">
        <f t="shared" si="24"/>
        <v>338.49070143224395</v>
      </c>
    </row>
    <row r="121" spans="1:35" ht="16.5" thickTop="1" thickBot="1" x14ac:dyDescent="0.3">
      <c r="A121" s="19">
        <v>2020</v>
      </c>
      <c r="B121" s="27">
        <v>0</v>
      </c>
      <c r="C121" s="27">
        <v>0</v>
      </c>
      <c r="D121" s="27">
        <v>0</v>
      </c>
      <c r="E121" s="27">
        <v>0</v>
      </c>
      <c r="G121" s="19">
        <v>2020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Q121" s="19">
        <v>2020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AA121" s="19">
        <v>2020</v>
      </c>
      <c r="AB121" s="27">
        <v>0</v>
      </c>
      <c r="AC121" s="27">
        <v>0</v>
      </c>
      <c r="AD121" s="27">
        <v>0</v>
      </c>
      <c r="AE121" s="27">
        <v>0</v>
      </c>
      <c r="AF121" s="27">
        <v>0</v>
      </c>
      <c r="AG121" s="27">
        <v>0</v>
      </c>
      <c r="AH121" s="27">
        <v>0</v>
      </c>
      <c r="AI121" s="27">
        <v>0</v>
      </c>
    </row>
    <row r="122" spans="1:35" ht="16.5" thickTop="1" thickBot="1" x14ac:dyDescent="0.3">
      <c r="A122" s="19">
        <v>2021</v>
      </c>
      <c r="B122" s="27">
        <v>0</v>
      </c>
      <c r="C122" s="27">
        <v>0</v>
      </c>
      <c r="D122" s="27">
        <v>0</v>
      </c>
      <c r="E122" s="27">
        <v>0</v>
      </c>
      <c r="G122" s="19">
        <v>2021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Q122" s="19">
        <v>2021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AA122" s="19">
        <v>2021</v>
      </c>
      <c r="AB122" s="27">
        <v>0</v>
      </c>
      <c r="AC122" s="27">
        <v>0</v>
      </c>
      <c r="AD122" s="27">
        <v>0</v>
      </c>
      <c r="AE122" s="27">
        <v>0</v>
      </c>
      <c r="AF122" s="27">
        <v>0</v>
      </c>
      <c r="AG122" s="27">
        <v>0</v>
      </c>
      <c r="AH122" s="27">
        <v>0</v>
      </c>
      <c r="AI122" s="27">
        <v>0</v>
      </c>
    </row>
    <row r="123" spans="1:35" ht="16.5" thickTop="1" thickBot="1" x14ac:dyDescent="0.3">
      <c r="A123" s="19">
        <v>2022</v>
      </c>
      <c r="B123" s="27">
        <v>0</v>
      </c>
      <c r="C123" s="27">
        <v>0</v>
      </c>
      <c r="D123" s="27">
        <v>0</v>
      </c>
      <c r="E123" s="27">
        <v>0</v>
      </c>
      <c r="G123" s="19">
        <v>2022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Q123" s="19">
        <v>2022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AA123" s="19">
        <v>2022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</row>
    <row r="124" spans="1:35" ht="16.5" thickTop="1" thickBot="1" x14ac:dyDescent="0.3">
      <c r="A124" s="19">
        <v>2023</v>
      </c>
      <c r="B124" s="27">
        <v>4.1152187153692426</v>
      </c>
      <c r="C124" s="27">
        <v>8.2304374307384853E-2</v>
      </c>
      <c r="D124" s="27">
        <v>0</v>
      </c>
      <c r="E124" s="27">
        <v>4.1975230896766274</v>
      </c>
      <c r="G124" s="19">
        <v>2023</v>
      </c>
      <c r="H124" s="27">
        <v>0</v>
      </c>
      <c r="I124" s="27">
        <v>0</v>
      </c>
      <c r="J124" s="27">
        <v>7.5115685122127456</v>
      </c>
      <c r="K124" s="27">
        <v>-0.75183098571406737</v>
      </c>
      <c r="L124" s="27">
        <v>0</v>
      </c>
      <c r="M124" s="27">
        <v>0.92983033019481109</v>
      </c>
      <c r="N124" s="27">
        <v>0</v>
      </c>
      <c r="O124" s="27">
        <v>7.6895678566934889</v>
      </c>
      <c r="Q124" s="19">
        <v>2023</v>
      </c>
      <c r="R124" s="27">
        <v>-3.6069625000000016</v>
      </c>
      <c r="S124" s="27">
        <v>-1.1272400000000289</v>
      </c>
      <c r="T124" s="27">
        <v>30.778997737409593</v>
      </c>
      <c r="U124" s="27">
        <v>5.9407491140592636</v>
      </c>
      <c r="V124" s="27">
        <v>0</v>
      </c>
      <c r="W124" s="27">
        <v>1.5370137014673877</v>
      </c>
      <c r="X124" s="27">
        <v>0</v>
      </c>
      <c r="Y124" s="27">
        <v>33.522558052936212</v>
      </c>
      <c r="AA124" s="19">
        <v>2023</v>
      </c>
      <c r="AB124" s="27">
        <v>3.1125473455309978</v>
      </c>
      <c r="AC124" s="27">
        <v>0.20833621556494109</v>
      </c>
      <c r="AD124" s="27">
        <v>12.230643506148549</v>
      </c>
      <c r="AE124" s="27">
        <v>-8.4968438564487062E-2</v>
      </c>
      <c r="AF124" s="27">
        <v>0</v>
      </c>
      <c r="AG124" s="27">
        <v>0.44928242008676827</v>
      </c>
      <c r="AH124" s="27">
        <v>0</v>
      </c>
      <c r="AI124" s="27">
        <v>15.915841048766771</v>
      </c>
    </row>
    <row r="125" spans="1:35" ht="16.5" thickTop="1" thickBot="1" x14ac:dyDescent="0.3">
      <c r="A125" s="19">
        <v>2024</v>
      </c>
      <c r="B125" s="27">
        <v>4.1152187153692426</v>
      </c>
      <c r="C125" s="27">
        <v>8.2304374307384853E-2</v>
      </c>
      <c r="D125" s="27">
        <v>0</v>
      </c>
      <c r="E125" s="27">
        <v>4.1975230896766274</v>
      </c>
      <c r="G125" s="19">
        <v>2024</v>
      </c>
      <c r="H125" s="27">
        <v>0</v>
      </c>
      <c r="I125" s="27">
        <v>0</v>
      </c>
      <c r="J125" s="27">
        <v>6.4770334903208635</v>
      </c>
      <c r="K125" s="27">
        <v>0.74821438213723968</v>
      </c>
      <c r="L125" s="27">
        <v>0</v>
      </c>
      <c r="M125" s="27">
        <v>0.62006797884172959</v>
      </c>
      <c r="N125" s="27">
        <v>0</v>
      </c>
      <c r="O125" s="27">
        <v>7.8453158512998336</v>
      </c>
      <c r="Q125" s="19">
        <v>2024</v>
      </c>
      <c r="R125" s="27">
        <v>-0.27231999999999346</v>
      </c>
      <c r="S125" s="27">
        <v>-7.0482500000025539E-2</v>
      </c>
      <c r="T125" s="27">
        <v>1.0731969202809539</v>
      </c>
      <c r="U125" s="27">
        <v>-2.3212579351905148E-2</v>
      </c>
      <c r="V125" s="27">
        <v>0</v>
      </c>
      <c r="W125" s="27">
        <v>-0.39327997624986227</v>
      </c>
      <c r="X125" s="27">
        <v>0</v>
      </c>
      <c r="Y125" s="27">
        <v>0.31390186467916753</v>
      </c>
      <c r="AA125" s="19">
        <v>2024</v>
      </c>
      <c r="AB125" s="27">
        <v>6.6970888519151117E-2</v>
      </c>
      <c r="AC125" s="27">
        <v>2.4033554417428604E-2</v>
      </c>
      <c r="AD125" s="27">
        <v>6.6203013809752145</v>
      </c>
      <c r="AE125" s="27">
        <v>0.54771725890096734</v>
      </c>
      <c r="AF125" s="27">
        <v>0</v>
      </c>
      <c r="AG125" s="27">
        <v>-0.11528127801550882</v>
      </c>
      <c r="AH125" s="27">
        <v>0</v>
      </c>
      <c r="AI125" s="27">
        <v>7.1437418047972532</v>
      </c>
    </row>
    <row r="126" spans="1:35" ht="16.5" thickTop="1" thickBot="1" x14ac:dyDescent="0.3">
      <c r="A126" s="19">
        <v>2025</v>
      </c>
      <c r="B126" s="27">
        <v>108.53940137387241</v>
      </c>
      <c r="C126" s="27">
        <v>3.1146119803550003</v>
      </c>
      <c r="D126" s="27">
        <v>0</v>
      </c>
      <c r="E126" s="27">
        <v>111.6540133542274</v>
      </c>
      <c r="G126" s="19">
        <v>2025</v>
      </c>
      <c r="H126" s="27">
        <v>0</v>
      </c>
      <c r="I126" s="27">
        <v>0</v>
      </c>
      <c r="J126" s="27">
        <v>19.01390474288144</v>
      </c>
      <c r="K126" s="27">
        <v>1.5275416140250109</v>
      </c>
      <c r="L126" s="27">
        <v>1.7534343591202164</v>
      </c>
      <c r="M126" s="27">
        <v>1.0306320996200817</v>
      </c>
      <c r="N126" s="27">
        <v>0</v>
      </c>
      <c r="O126" s="27">
        <v>23.32551281564675</v>
      </c>
      <c r="Q126" s="19">
        <v>2025</v>
      </c>
      <c r="R126" s="27">
        <v>-2.3426399999999603</v>
      </c>
      <c r="S126" s="27">
        <v>-0.18885000000000218</v>
      </c>
      <c r="T126" s="27">
        <v>23.827094258740601</v>
      </c>
      <c r="U126" s="27">
        <v>-2.6945014969241399</v>
      </c>
      <c r="V126" s="27">
        <v>1.2612188203124077</v>
      </c>
      <c r="W126" s="27">
        <v>-2.1145027911593062E-2</v>
      </c>
      <c r="X126" s="27">
        <v>0</v>
      </c>
      <c r="Y126" s="27">
        <v>19.841176554217313</v>
      </c>
      <c r="AA126" s="19">
        <v>2025</v>
      </c>
      <c r="AB126" s="27">
        <v>0.26788355408299935</v>
      </c>
      <c r="AC126" s="27">
        <v>4.7935777939983382E-2</v>
      </c>
      <c r="AD126" s="27">
        <v>13.655571224094997</v>
      </c>
      <c r="AE126" s="27">
        <v>0.16544911021622524</v>
      </c>
      <c r="AF126" s="27">
        <v>0</v>
      </c>
      <c r="AG126" s="27">
        <v>-0.13297304463263426</v>
      </c>
      <c r="AH126" s="27">
        <v>0</v>
      </c>
      <c r="AI126" s="27">
        <v>14.003866621701572</v>
      </c>
    </row>
    <row r="127" spans="1:35" ht="16.5" thickTop="1" thickBot="1" x14ac:dyDescent="0.3">
      <c r="A127" s="19">
        <v>2026</v>
      </c>
      <c r="B127" s="27">
        <v>108.53940137387241</v>
      </c>
      <c r="C127" s="27">
        <v>3.1146119803550003</v>
      </c>
      <c r="D127" s="27">
        <v>0</v>
      </c>
      <c r="E127" s="27">
        <v>111.6540133542274</v>
      </c>
      <c r="G127" s="19">
        <v>2026</v>
      </c>
      <c r="H127" s="27">
        <v>-1.3950969279790115E-3</v>
      </c>
      <c r="I127" s="27">
        <v>1.4004089498484973E-3</v>
      </c>
      <c r="J127" s="27">
        <v>35.059760702035945</v>
      </c>
      <c r="K127" s="27">
        <v>5.2634582818398972</v>
      </c>
      <c r="L127" s="27">
        <v>6.3138620969187151</v>
      </c>
      <c r="M127" s="27">
        <v>-1.0122504579646785</v>
      </c>
      <c r="N127" s="27">
        <v>0</v>
      </c>
      <c r="O127" s="27">
        <v>45.624835934851752</v>
      </c>
      <c r="Q127" s="19">
        <v>2026</v>
      </c>
      <c r="R127" s="27">
        <v>-0.44297000000005937</v>
      </c>
      <c r="S127" s="27">
        <v>5.0119999999878928E-2</v>
      </c>
      <c r="T127" s="27">
        <v>15.443896034684586</v>
      </c>
      <c r="U127" s="27">
        <v>5.0359473365392757</v>
      </c>
      <c r="V127" s="27">
        <v>6.3789873300682798</v>
      </c>
      <c r="W127" s="27">
        <v>-0.89821412546278045</v>
      </c>
      <c r="X127" s="27">
        <v>0</v>
      </c>
      <c r="Y127" s="27">
        <v>25.567766575829182</v>
      </c>
      <c r="AA127" s="19">
        <v>2026</v>
      </c>
      <c r="AB127" s="27">
        <v>0.26788355408200459</v>
      </c>
      <c r="AC127" s="27">
        <v>9.5871555879966763E-2</v>
      </c>
      <c r="AD127" s="27">
        <v>33.089251877575705</v>
      </c>
      <c r="AE127" s="27">
        <v>4.8424717559602817</v>
      </c>
      <c r="AF127" s="27">
        <v>0</v>
      </c>
      <c r="AG127" s="27">
        <v>-0.25807648693050717</v>
      </c>
      <c r="AH127" s="27">
        <v>0</v>
      </c>
      <c r="AI127" s="27">
        <v>38.037402256567454</v>
      </c>
    </row>
    <row r="128" spans="1:35" ht="16.5" thickTop="1" thickBot="1" x14ac:dyDescent="0.3">
      <c r="A128" s="19">
        <v>2027</v>
      </c>
      <c r="B128" s="27">
        <v>108.53940137387241</v>
      </c>
      <c r="C128" s="27">
        <v>3.1146119803550003</v>
      </c>
      <c r="D128" s="27">
        <v>0</v>
      </c>
      <c r="E128" s="27">
        <v>111.6540133542274</v>
      </c>
      <c r="G128" s="19">
        <v>2027</v>
      </c>
      <c r="H128" s="27">
        <v>5.075118029402006</v>
      </c>
      <c r="I128" s="27">
        <v>1.0935449024800619</v>
      </c>
      <c r="J128" s="27">
        <v>19.661039277732915</v>
      </c>
      <c r="K128" s="27">
        <v>2.6580455631821764E-2</v>
      </c>
      <c r="L128" s="27">
        <v>0</v>
      </c>
      <c r="M128" s="27">
        <v>0</v>
      </c>
      <c r="N128" s="27">
        <v>57.232985014625541</v>
      </c>
      <c r="O128" s="27">
        <v>83.08926767987235</v>
      </c>
      <c r="Q128" s="19">
        <v>2027</v>
      </c>
      <c r="R128" s="27">
        <v>1.8599400000000514</v>
      </c>
      <c r="S128" s="27">
        <v>0.64633999999978187</v>
      </c>
      <c r="T128" s="27">
        <v>27.265966888282122</v>
      </c>
      <c r="U128" s="27">
        <v>1.234873629531686</v>
      </c>
      <c r="V128" s="27">
        <v>0</v>
      </c>
      <c r="W128" s="27">
        <v>7.5205413457979376E-7</v>
      </c>
      <c r="X128" s="27">
        <v>57.232985014625541</v>
      </c>
      <c r="Y128" s="27">
        <v>88.240106284493322</v>
      </c>
      <c r="AA128" s="19">
        <v>2027</v>
      </c>
      <c r="AB128" s="27">
        <v>0.18290367326500245</v>
      </c>
      <c r="AC128" s="27">
        <v>0.15926881142968341</v>
      </c>
      <c r="AD128" s="27">
        <v>27.55380616808058</v>
      </c>
      <c r="AE128" s="27">
        <v>4.1279480607967267</v>
      </c>
      <c r="AF128" s="27">
        <v>0</v>
      </c>
      <c r="AG128" s="27">
        <v>0</v>
      </c>
      <c r="AH128" s="27">
        <v>0</v>
      </c>
      <c r="AI128" s="27">
        <v>32.023926713571996</v>
      </c>
    </row>
    <row r="129" spans="1:35" ht="16.5" thickTop="1" thickBot="1" x14ac:dyDescent="0.3">
      <c r="A129" s="19">
        <v>2028</v>
      </c>
      <c r="B129" s="27">
        <v>108.53940137387241</v>
      </c>
      <c r="C129" s="27">
        <v>3.1146119803550003</v>
      </c>
      <c r="D129" s="27">
        <v>0</v>
      </c>
      <c r="E129" s="27">
        <v>111.6540133542274</v>
      </c>
      <c r="G129" s="19">
        <v>2028</v>
      </c>
      <c r="H129" s="27">
        <v>10.035512428024049</v>
      </c>
      <c r="I129" s="27">
        <v>2.2499836779797988</v>
      </c>
      <c r="J129" s="27">
        <v>17.149180388812301</v>
      </c>
      <c r="K129" s="27">
        <v>-1.9853924358993091</v>
      </c>
      <c r="L129" s="27">
        <v>0</v>
      </c>
      <c r="M129" s="27">
        <v>0</v>
      </c>
      <c r="N129" s="27">
        <v>57.232985014625541</v>
      </c>
      <c r="O129" s="27">
        <v>84.682269073542386</v>
      </c>
      <c r="Q129" s="19">
        <v>2028</v>
      </c>
      <c r="R129" s="27">
        <v>20.984051066249776</v>
      </c>
      <c r="S129" s="27">
        <v>1.6843199999998433</v>
      </c>
      <c r="T129" s="27">
        <v>6.2577889171314105</v>
      </c>
      <c r="U129" s="27">
        <v>-0.98486895767697691</v>
      </c>
      <c r="V129" s="27">
        <v>0</v>
      </c>
      <c r="W129" s="27">
        <v>0.29532314386997527</v>
      </c>
      <c r="X129" s="27">
        <v>57.232985014625541</v>
      </c>
      <c r="Y129" s="27">
        <v>85.469599184199566</v>
      </c>
      <c r="AA129" s="19">
        <v>2028</v>
      </c>
      <c r="AB129" s="27">
        <v>12.439042717415987</v>
      </c>
      <c r="AC129" s="27">
        <v>2.8324692475603115</v>
      </c>
      <c r="AD129" s="27">
        <v>20.337263276261986</v>
      </c>
      <c r="AE129" s="27">
        <v>-2.4188299595722675</v>
      </c>
      <c r="AF129" s="27">
        <v>0</v>
      </c>
      <c r="AG129" s="27">
        <v>0</v>
      </c>
      <c r="AH129" s="27">
        <v>0</v>
      </c>
      <c r="AI129" s="27">
        <v>33.189945281666013</v>
      </c>
    </row>
    <row r="130" spans="1:35" ht="16.5" thickTop="1" thickBot="1" x14ac:dyDescent="0.3">
      <c r="A130" s="19">
        <v>2029</v>
      </c>
      <c r="B130" s="27">
        <v>108.53940137387241</v>
      </c>
      <c r="C130" s="27">
        <v>3.1146119803550003</v>
      </c>
      <c r="D130" s="27">
        <v>0</v>
      </c>
      <c r="E130" s="27">
        <v>111.6540133542274</v>
      </c>
      <c r="G130" s="19">
        <v>2029</v>
      </c>
      <c r="H130" s="27">
        <v>13.008471491989894</v>
      </c>
      <c r="I130" s="27">
        <v>2.7858491341703484</v>
      </c>
      <c r="J130" s="27">
        <v>20.786142995639203</v>
      </c>
      <c r="K130" s="27">
        <v>-2.0939995641185964</v>
      </c>
      <c r="L130" s="27">
        <v>0</v>
      </c>
      <c r="M130" s="27">
        <v>0</v>
      </c>
      <c r="N130" s="27">
        <v>57.232985014625541</v>
      </c>
      <c r="O130" s="27">
        <v>91.719449072306389</v>
      </c>
      <c r="Q130" s="19">
        <v>2029</v>
      </c>
      <c r="R130" s="27">
        <v>2.6504928898398248</v>
      </c>
      <c r="S130" s="27">
        <v>1.0213300000000345</v>
      </c>
      <c r="T130" s="27">
        <v>22.631602959641882</v>
      </c>
      <c r="U130" s="27">
        <v>-2.4773699564695661E-2</v>
      </c>
      <c r="V130" s="27">
        <v>0</v>
      </c>
      <c r="W130" s="27">
        <v>1.0405249899250697</v>
      </c>
      <c r="X130" s="27">
        <v>57.232985014625541</v>
      </c>
      <c r="Y130" s="27">
        <v>84.552162154467652</v>
      </c>
      <c r="AA130" s="19">
        <v>2029</v>
      </c>
      <c r="AB130" s="27">
        <v>12.439042717419964</v>
      </c>
      <c r="AC130" s="27">
        <v>2.8247302605500408</v>
      </c>
      <c r="AD130" s="27">
        <v>23.812563623588353</v>
      </c>
      <c r="AE130" s="27">
        <v>-2.5427877121464117</v>
      </c>
      <c r="AF130" s="27">
        <v>0</v>
      </c>
      <c r="AG130" s="27">
        <v>0</v>
      </c>
      <c r="AH130" s="27">
        <v>0</v>
      </c>
      <c r="AI130" s="27">
        <v>36.533548889411946</v>
      </c>
    </row>
    <row r="131" spans="1:35" ht="16.5" thickTop="1" thickBot="1" x14ac:dyDescent="0.3">
      <c r="A131" s="19">
        <v>2030</v>
      </c>
      <c r="B131" s="27">
        <v>108.53940137387241</v>
      </c>
      <c r="C131" s="27">
        <v>3.1146119803550003</v>
      </c>
      <c r="D131" s="27">
        <v>0</v>
      </c>
      <c r="E131" s="27">
        <v>111.6540133542274</v>
      </c>
      <c r="G131" s="19">
        <v>2030</v>
      </c>
      <c r="H131" s="27">
        <v>15.177658022430023</v>
      </c>
      <c r="I131" s="27">
        <v>3.3302668250598799</v>
      </c>
      <c r="J131" s="27">
        <v>22.032399401545582</v>
      </c>
      <c r="K131" s="27">
        <v>-1.7153955707351674</v>
      </c>
      <c r="L131" s="27">
        <v>1.2286427802157109E-2</v>
      </c>
      <c r="M131" s="27">
        <v>0.34373421143524013</v>
      </c>
      <c r="N131" s="27">
        <v>57.232985014625541</v>
      </c>
      <c r="O131" s="27">
        <v>96.413934332163251</v>
      </c>
      <c r="Q131" s="19">
        <v>2030</v>
      </c>
      <c r="R131" s="27">
        <v>-2.5611748884198278</v>
      </c>
      <c r="S131" s="27">
        <v>-0.73806000000013228</v>
      </c>
      <c r="T131" s="27">
        <v>23.619994554016362</v>
      </c>
      <c r="U131" s="27">
        <v>2.5410913257709211</v>
      </c>
      <c r="V131" s="27">
        <v>0</v>
      </c>
      <c r="W131" s="27">
        <v>-0.78969240050066392</v>
      </c>
      <c r="X131" s="27">
        <v>57.232985014625541</v>
      </c>
      <c r="Y131" s="27">
        <v>79.305143605492205</v>
      </c>
      <c r="AA131" s="19">
        <v>2030</v>
      </c>
      <c r="AB131" s="27">
        <v>12.450019877442971</v>
      </c>
      <c r="AC131" s="27">
        <v>2.8272175174597578</v>
      </c>
      <c r="AD131" s="27">
        <v>35.15490790750777</v>
      </c>
      <c r="AE131" s="27">
        <v>-0.69249030187201255</v>
      </c>
      <c r="AF131" s="27">
        <v>0</v>
      </c>
      <c r="AG131" s="27">
        <v>0</v>
      </c>
      <c r="AH131" s="27">
        <v>0</v>
      </c>
      <c r="AI131" s="27">
        <v>49.739655000538484</v>
      </c>
    </row>
    <row r="132" spans="1:35" ht="16.5" thickTop="1" thickBot="1" x14ac:dyDescent="0.3">
      <c r="A132" s="19">
        <v>2031</v>
      </c>
      <c r="B132" s="27">
        <v>108.53940137387241</v>
      </c>
      <c r="C132" s="27">
        <v>3.1146119803550003</v>
      </c>
      <c r="D132" s="27">
        <v>0</v>
      </c>
      <c r="E132" s="27">
        <v>111.6540133542274</v>
      </c>
      <c r="G132" s="19">
        <v>2031</v>
      </c>
      <c r="H132" s="27">
        <v>11.665195477350153</v>
      </c>
      <c r="I132" s="27">
        <v>2.9510362550099671</v>
      </c>
      <c r="J132" s="27">
        <v>29.597040813534949</v>
      </c>
      <c r="K132" s="27">
        <v>-0.45644850346530319</v>
      </c>
      <c r="L132" s="27">
        <v>5.1829529227052189E-3</v>
      </c>
      <c r="M132" s="27">
        <v>0.2814151485888125</v>
      </c>
      <c r="N132" s="27">
        <v>57.232985014625541</v>
      </c>
      <c r="O132" s="27">
        <v>101.27640715856683</v>
      </c>
      <c r="Q132" s="19">
        <v>2031</v>
      </c>
      <c r="R132" s="27">
        <v>1.173566795790066</v>
      </c>
      <c r="S132" s="27">
        <v>-2.7108399999997346</v>
      </c>
      <c r="T132" s="27">
        <v>14.234026659952901</v>
      </c>
      <c r="U132" s="27">
        <v>-3.5776362780175095</v>
      </c>
      <c r="V132" s="27">
        <v>0.49562380012418683</v>
      </c>
      <c r="W132" s="27">
        <v>23.221935094118393</v>
      </c>
      <c r="X132" s="27">
        <v>57.232985014625541</v>
      </c>
      <c r="Y132" s="27">
        <v>90.06966108659384</v>
      </c>
      <c r="AA132" s="19">
        <v>2031</v>
      </c>
      <c r="AB132" s="27">
        <v>12.450019877442971</v>
      </c>
      <c r="AC132" s="27">
        <v>2.8272175174602125</v>
      </c>
      <c r="AD132" s="27">
        <v>32.175156521960758</v>
      </c>
      <c r="AE132" s="27">
        <v>-1.916844173205752</v>
      </c>
      <c r="AF132" s="27">
        <v>0</v>
      </c>
      <c r="AG132" s="27">
        <v>0</v>
      </c>
      <c r="AH132" s="27">
        <v>0</v>
      </c>
      <c r="AI132" s="27">
        <v>45.535549743658187</v>
      </c>
    </row>
    <row r="133" spans="1:35" ht="16.5" thickTop="1" thickBot="1" x14ac:dyDescent="0.3">
      <c r="A133" s="19">
        <v>2032</v>
      </c>
      <c r="B133" s="27">
        <v>108.53940137387241</v>
      </c>
      <c r="C133" s="27">
        <v>3.1146119803550003</v>
      </c>
      <c r="D133" s="27">
        <v>0</v>
      </c>
      <c r="E133" s="27">
        <v>111.6540133542274</v>
      </c>
      <c r="G133" s="19">
        <v>2032</v>
      </c>
      <c r="H133" s="27">
        <v>8.7156591978798588</v>
      </c>
      <c r="I133" s="27">
        <v>2.1041826225900877</v>
      </c>
      <c r="J133" s="27">
        <v>58.095756432198911</v>
      </c>
      <c r="K133" s="27">
        <v>-3.871771939551566E-2</v>
      </c>
      <c r="L133" s="27">
        <v>0</v>
      </c>
      <c r="M133" s="27">
        <v>-5.2206903769680311E-2</v>
      </c>
      <c r="N133" s="27">
        <v>57.232985014625541</v>
      </c>
      <c r="O133" s="27">
        <v>126.05765864412919</v>
      </c>
      <c r="Q133" s="19">
        <v>2032</v>
      </c>
      <c r="R133" s="27">
        <v>0.27831605934989057</v>
      </c>
      <c r="S133" s="27">
        <v>-2.4697200000000521</v>
      </c>
      <c r="T133" s="27">
        <v>-9.3957722176155318</v>
      </c>
      <c r="U133" s="27">
        <v>-4.0079807741521334</v>
      </c>
      <c r="V133" s="27">
        <v>0.82732647780656798</v>
      </c>
      <c r="W133" s="27">
        <v>12.25495011966512</v>
      </c>
      <c r="X133" s="27">
        <v>57.232985014625541</v>
      </c>
      <c r="Y133" s="27">
        <v>54.720104679679402</v>
      </c>
      <c r="AA133" s="19">
        <v>2032</v>
      </c>
      <c r="AB133" s="27">
        <v>12.45001987743899</v>
      </c>
      <c r="AC133" s="27">
        <v>2.8349633188799999</v>
      </c>
      <c r="AD133" s="27">
        <v>31.491736039125644</v>
      </c>
      <c r="AE133" s="27">
        <v>0.77125922306237715</v>
      </c>
      <c r="AF133" s="27">
        <v>0</v>
      </c>
      <c r="AG133" s="27">
        <v>0</v>
      </c>
      <c r="AH133" s="27">
        <v>0</v>
      </c>
      <c r="AI133" s="27">
        <v>47.547978458507011</v>
      </c>
    </row>
    <row r="134" spans="1:35" ht="16.5" thickTop="1" thickBot="1" x14ac:dyDescent="0.3">
      <c r="A134" s="19">
        <v>2033</v>
      </c>
      <c r="B134" s="27">
        <v>108.53940137387241</v>
      </c>
      <c r="C134" s="27">
        <v>3.1146119803550003</v>
      </c>
      <c r="D134" s="27">
        <v>0</v>
      </c>
      <c r="E134" s="27">
        <v>111.6540133542274</v>
      </c>
      <c r="G134" s="19">
        <v>2033</v>
      </c>
      <c r="H134" s="27">
        <v>7.1445502861702153</v>
      </c>
      <c r="I134" s="27">
        <v>1.7364190779403543</v>
      </c>
      <c r="J134" s="27">
        <v>56.210640771295587</v>
      </c>
      <c r="K134" s="27">
        <v>0.3502407982267291</v>
      </c>
      <c r="L134" s="27">
        <v>0</v>
      </c>
      <c r="M134" s="27">
        <v>0</v>
      </c>
      <c r="N134" s="27">
        <v>57.232985014625541</v>
      </c>
      <c r="O134" s="27">
        <v>122.67483594825843</v>
      </c>
      <c r="Q134" s="19">
        <v>2033</v>
      </c>
      <c r="R134" s="27">
        <v>-6.5978225713506617</v>
      </c>
      <c r="S134" s="27">
        <v>-2.7442700000001423</v>
      </c>
      <c r="T134" s="27">
        <v>33.032561631369234</v>
      </c>
      <c r="U134" s="27">
        <v>-6.678287664340099E-2</v>
      </c>
      <c r="V134" s="27">
        <v>0</v>
      </c>
      <c r="W134" s="27">
        <v>-4.0943680501931174</v>
      </c>
      <c r="X134" s="27">
        <v>57.232985014625541</v>
      </c>
      <c r="Y134" s="27">
        <v>76.762303147807444</v>
      </c>
      <c r="AA134" s="19">
        <v>2033</v>
      </c>
      <c r="AB134" s="27">
        <v>24.762563133759045</v>
      </c>
      <c r="AC134" s="27">
        <v>3.6193375507100427</v>
      </c>
      <c r="AD134" s="27">
        <v>24.841344996495252</v>
      </c>
      <c r="AE134" s="27">
        <v>0.71192682615066438</v>
      </c>
      <c r="AF134" s="27">
        <v>0</v>
      </c>
      <c r="AG134" s="27">
        <v>0</v>
      </c>
      <c r="AH134" s="27">
        <v>0</v>
      </c>
      <c r="AI134" s="27">
        <v>53.935172507115006</v>
      </c>
    </row>
    <row r="135" spans="1:35" ht="16.5" thickTop="1" thickBot="1" x14ac:dyDescent="0.3">
      <c r="A135" s="19">
        <v>2034</v>
      </c>
      <c r="B135" s="27">
        <v>108.53940137387241</v>
      </c>
      <c r="C135" s="27">
        <v>3.1146119803550003</v>
      </c>
      <c r="D135" s="27">
        <v>0</v>
      </c>
      <c r="E135" s="27">
        <v>111.6540133542274</v>
      </c>
      <c r="G135" s="19">
        <v>2034</v>
      </c>
      <c r="H135" s="27">
        <v>6.1223542681400431</v>
      </c>
      <c r="I135" s="27">
        <v>1.6712966825298281</v>
      </c>
      <c r="J135" s="27">
        <v>25.801682138256439</v>
      </c>
      <c r="K135" s="27">
        <v>-7.4444107106041574E-2</v>
      </c>
      <c r="L135" s="27">
        <v>0</v>
      </c>
      <c r="M135" s="27">
        <v>0</v>
      </c>
      <c r="N135" s="27">
        <v>57.232985014625541</v>
      </c>
      <c r="O135" s="27">
        <v>90.753873996445805</v>
      </c>
      <c r="Q135" s="19">
        <v>2034</v>
      </c>
      <c r="R135" s="27">
        <v>0.38284024567019515</v>
      </c>
      <c r="S135" s="27">
        <v>-1.1996799999997165</v>
      </c>
      <c r="T135" s="27">
        <v>40.364922241625088</v>
      </c>
      <c r="U135" s="27">
        <v>-5.2254915237230524</v>
      </c>
      <c r="V135" s="27">
        <v>0</v>
      </c>
      <c r="W135" s="27">
        <v>8.4214288189062962</v>
      </c>
      <c r="X135" s="27">
        <v>57.232985014625541</v>
      </c>
      <c r="Y135" s="27">
        <v>99.977004797104357</v>
      </c>
      <c r="AA135" s="19">
        <v>2034</v>
      </c>
      <c r="AB135" s="27">
        <v>14.438961265517037</v>
      </c>
      <c r="AC135" s="27">
        <v>0.9572053557799336</v>
      </c>
      <c r="AD135" s="27">
        <v>38.756559927736582</v>
      </c>
      <c r="AE135" s="27">
        <v>-1.2046505931390143</v>
      </c>
      <c r="AF135" s="27">
        <v>0</v>
      </c>
      <c r="AG135" s="27">
        <v>0</v>
      </c>
      <c r="AH135" s="27">
        <v>0</v>
      </c>
      <c r="AI135" s="27">
        <v>52.948075955894538</v>
      </c>
    </row>
    <row r="136" spans="1:35" ht="16.5" thickTop="1" thickBot="1" x14ac:dyDescent="0.3">
      <c r="A136" s="19" t="s">
        <v>44</v>
      </c>
      <c r="B136" s="27">
        <v>1333.2722302915281</v>
      </c>
      <c r="C136" s="27">
        <v>38.292974232550968</v>
      </c>
      <c r="D136" s="27">
        <v>0</v>
      </c>
      <c r="E136" s="27">
        <v>1371.565204524079</v>
      </c>
      <c r="G136" s="19" t="s">
        <v>45</v>
      </c>
      <c r="H136" s="27">
        <v>62.26074009581788</v>
      </c>
      <c r="I136" s="27">
        <v>16.996103756276796</v>
      </c>
      <c r="J136" s="27">
        <v>302.80087915636125</v>
      </c>
      <c r="K136" s="27">
        <v>-0.93451126627216374</v>
      </c>
      <c r="L136" s="27">
        <v>0</v>
      </c>
      <c r="M136" s="27">
        <v>0</v>
      </c>
      <c r="N136" s="27">
        <v>705.08724307565842</v>
      </c>
      <c r="O136" s="27">
        <v>1086.2104548178422</v>
      </c>
      <c r="Q136" s="19" t="s">
        <v>45</v>
      </c>
      <c r="R136" s="27">
        <v>3.8932600091324643</v>
      </c>
      <c r="S136" s="27">
        <v>-12.200039626394355</v>
      </c>
      <c r="T136" s="27">
        <v>472.35770896197477</v>
      </c>
      <c r="U136" s="27">
        <v>-59.066591372460771</v>
      </c>
      <c r="V136" s="27">
        <v>0</v>
      </c>
      <c r="W136" s="27">
        <v>97.41725005212507</v>
      </c>
      <c r="X136" s="27">
        <v>705.08724307565842</v>
      </c>
      <c r="Y136" s="27">
        <v>1207.4888311000354</v>
      </c>
      <c r="AA136" s="19" t="s">
        <v>45</v>
      </c>
      <c r="AB136" s="27">
        <v>146.83573919988885</v>
      </c>
      <c r="AC136" s="27">
        <v>9.7342151833112638</v>
      </c>
      <c r="AD136" s="27">
        <v>450.55229978411427</v>
      </c>
      <c r="AE136" s="27">
        <v>-13.914786150440438</v>
      </c>
      <c r="AF136" s="27">
        <v>0</v>
      </c>
      <c r="AG136" s="27">
        <v>0</v>
      </c>
      <c r="AH136" s="27">
        <v>0</v>
      </c>
      <c r="AI136" s="27">
        <v>593.20746801687392</v>
      </c>
    </row>
    <row r="137" spans="1:35" ht="15.75" thickTop="1" x14ac:dyDescent="0.25"/>
  </sheetData>
  <pageMargins left="0.7" right="0.7" top="0.75" bottom="0.75" header="0.3" footer="0.3"/>
  <pageSetup paperSize="9" orientation="portrait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4C062622E2174FB55C7A2A9782895B" ma:contentTypeVersion="3" ma:contentTypeDescription="Create a new document." ma:contentTypeScope="" ma:versionID="0a81f6e714545db71345ab5a166a0a9d">
  <xsd:schema xmlns:xsd="http://www.w3.org/2001/XMLSchema" xmlns:xs="http://www.w3.org/2001/XMLSchema" xmlns:p="http://schemas.microsoft.com/office/2006/metadata/properties" xmlns:ns2="51ac4e04-0f7f-4421-8443-217e98103914" xmlns:ns3="a14523ce-dede-483e-883a-2d83261080bd" targetNamespace="http://schemas.microsoft.com/office/2006/metadata/properties" ma:root="true" ma:fieldsID="45a0e426ca66d75890d805ac41bea146" ns2:_="" ns3:_="">
    <xsd:import namespace="51ac4e04-0f7f-4421-8443-217e98103914"/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Divisi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c4e04-0f7f-4421-8443-217e98103914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Type" ma:format="Dropdown" ma:internalName="DocumentType" ma:readOnly="false">
      <xsd:simpleType>
        <xsd:restriction base="dms:Choice">
          <xsd:enumeration value="Action Register"/>
          <xsd:enumeration value="Agenda"/>
          <xsd:enumeration value="Board Paper"/>
          <xsd:enumeration value="Budget"/>
          <xsd:enumeration value="Correspondence"/>
          <xsd:enumeration value="ELT Paper"/>
          <xsd:enumeration value="External Publications"/>
          <xsd:enumeration value="Flow Chart"/>
          <xsd:enumeration value="Lessons Learnt Presentation"/>
          <xsd:enumeration value="Memo"/>
          <xsd:enumeration value="Minutes"/>
          <xsd:enumeration value="Monthly Report"/>
          <xsd:enumeration value="Presentation"/>
          <xsd:enumeration value="Recruitment Request Form"/>
          <xsd:enumeration value="Report"/>
          <xsd:enumeration value="Risk"/>
          <xsd:enumeration value="Status Update"/>
          <xsd:enumeration value="Submission"/>
          <xsd:enumeration value="Technical Committee Paper"/>
        </xsd:restriction>
      </xsd:simpleType>
    </xsd:element>
    <xsd:element name="Division" ma:index="9" nillable="true" ma:displayName="Division" ma:internalName="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GM"/>
                    <xsd:enumeration value="Market Modelling"/>
                    <xsd:enumeration value="Network Analysis"/>
                    <xsd:enumeration value="Network Models"/>
                    <xsd:enumeration value="Project Delivery"/>
                    <xsd:enumeration value="Strategy and Economics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>/sites/wa/p/vp</xsnScope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51ac4e04-0f7f-4421-8443-217e98103914" xsi:nil="true"/>
    <Division xmlns="51ac4e04-0f7f-4421-8443-217e98103914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EC08B7-464B-4805-867E-E007F2AD8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ac4e04-0f7f-4421-8443-217e98103914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9BF46E-27CD-4E43-B89F-9F427722D38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1672147-4A0F-4A9C-A812-EE4C924E3A7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7ADE35F4-DC13-40F9-80EF-7D47BE345565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14523ce-dede-483e-883a-2d83261080bd"/>
    <ds:schemaRef ds:uri="51ac4e04-0f7f-4421-8443-217e98103914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BB32BBF7-42E5-40A3-8EF0-A64E088155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Inputs</vt:lpstr>
      <vt:lpstr>Option 1 NPV</vt:lpstr>
      <vt:lpstr>Option 2 NPV</vt:lpstr>
      <vt:lpstr>Option 3 NPV</vt:lpstr>
      <vt:lpstr>Option 4 NPV</vt:lpstr>
      <vt:lpstr>DiscountRate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Kerry Galloway</dc:creator>
  <cp:lastModifiedBy>Kerry Galloway</cp:lastModifiedBy>
  <dcterms:created xsi:type="dcterms:W3CDTF">2019-06-18T05:26:41Z</dcterms:created>
  <dcterms:modified xsi:type="dcterms:W3CDTF">2019-08-27T05:51:16Z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EMODocumentType">
    <vt:lpwstr>1;#Operational Record|859762f2-4462-42eb-9744-c955c7e2c540</vt:lpwstr>
  </property>
  <property fmtid="{D5CDD505-2E9C-101B-9397-08002B2CF9AE}" pid="3" name="ContentTypeId">
    <vt:lpwstr>0x0101003D4C062622E2174FB55C7A2A9782895B</vt:lpwstr>
  </property>
  <property fmtid="{D5CDD505-2E9C-101B-9397-08002B2CF9AE}" pid="4" name="AEMODocumentTypeTaxHTField0">
    <vt:lpwstr>Operational Record|859762f2-4462-42eb-9744-c955c7e2c540</vt:lpwstr>
  </property>
  <property fmtid="{D5CDD505-2E9C-101B-9397-08002B2CF9AE}" pid="5" name="TaxCatchAll">
    <vt:lpwstr>1;#Operational Record|859762f2-4462-42eb-9744-c955c7e2c540</vt:lpwstr>
  </property>
</Properties>
</file>