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29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fbodger\Documents\Uploads Feb 2020\"/>
    </mc:Choice>
  </mc:AlternateContent>
  <xr:revisionPtr revIDLastSave="0" documentId="8_{EA707106-A884-4783-AA43-3B968F48CC36}" xr6:coauthVersionLast="44" xr6:coauthVersionMax="44" xr10:uidLastSave="{00000000-0000-0000-0000-000000000000}"/>
  <bookViews>
    <workbookView xWindow="-120" yWindow="-120" windowWidth="29040" windowHeight="15840" tabRatio="916" xr2:uid="{00000000-000D-0000-FFFF-FFFF00000000}"/>
  </bookViews>
  <sheets>
    <sheet name="Inputs" sheetId="2" r:id="rId1"/>
    <sheet name="Summary" sheetId="48" r:id="rId2"/>
    <sheet name="Option 1 NPV" sheetId="6" r:id="rId3"/>
    <sheet name="Option 2 NPV" sheetId="8" r:id="rId4"/>
    <sheet name="Option 3 NPV" sheetId="42" r:id="rId5"/>
    <sheet name="Option 4 NPV" sheetId="46" r:id="rId6"/>
    <sheet name="Sensitivity Summary" sheetId="56" r:id="rId7"/>
    <sheet name="Option 1 NPV_50POE_only" sheetId="57" r:id="rId8"/>
    <sheet name="Option 2 NPV_50POE_only" sheetId="58" r:id="rId9"/>
    <sheet name="Option 3 NPV_50POE_only" sheetId="59" r:id="rId10"/>
    <sheet name="Option 4 NPV_50POE_only" sheetId="60" r:id="rId11"/>
    <sheet name="Option 2 Fuel_Price_Impact" sheetId="61" r:id="rId12"/>
    <sheet name="Option 2 Coal_Price_Impact" sheetId="62" r:id="rId13"/>
  </sheets>
  <definedNames>
    <definedName name="DiscountRate">Inputs!$C$2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117" i="62" l="1"/>
  <c r="A96" i="62"/>
  <c r="A75" i="62"/>
  <c r="L57" i="62"/>
  <c r="A54" i="62"/>
  <c r="A33" i="62"/>
  <c r="H15" i="62"/>
  <c r="C7" i="62"/>
  <c r="C6" i="62"/>
  <c r="C8" i="62" s="1"/>
  <c r="B5" i="62"/>
  <c r="J57" i="62" s="1"/>
  <c r="C4" i="62"/>
  <c r="C5" i="62" s="1"/>
  <c r="B4" i="62"/>
  <c r="B8" i="62" s="1"/>
  <c r="D3" i="62"/>
  <c r="D4" i="62" s="1"/>
  <c r="D5" i="62" s="1"/>
  <c r="D6" i="62" s="1"/>
  <c r="D7" i="62" s="1"/>
  <c r="D8" i="62" s="1"/>
  <c r="B3" i="62"/>
  <c r="B57" i="62" l="1"/>
  <c r="E57" i="62"/>
  <c r="N57" i="62"/>
  <c r="I36" i="62"/>
  <c r="H57" i="62"/>
  <c r="O57" i="62"/>
  <c r="G5" i="62" s="1"/>
  <c r="N36" i="62"/>
  <c r="J36" i="62"/>
  <c r="D36" i="62"/>
  <c r="M36" i="62"/>
  <c r="H36" i="62"/>
  <c r="L36" i="62"/>
  <c r="E36" i="62"/>
  <c r="E4" i="62" s="1"/>
  <c r="B6" i="62"/>
  <c r="L15" i="62"/>
  <c r="K36" i="62"/>
  <c r="M15" i="62"/>
  <c r="B36" i="62"/>
  <c r="O36" i="62"/>
  <c r="H120" i="62"/>
  <c r="N120" i="62"/>
  <c r="J120" i="62"/>
  <c r="D120" i="62"/>
  <c r="M120" i="62"/>
  <c r="I120" i="62"/>
  <c r="C120" i="62"/>
  <c r="O120" i="62"/>
  <c r="E120" i="62"/>
  <c r="E8" i="62" s="1"/>
  <c r="L120" i="62"/>
  <c r="B120" i="62"/>
  <c r="O15" i="62"/>
  <c r="K15" i="62"/>
  <c r="E15" i="62"/>
  <c r="E3" i="62" s="1"/>
  <c r="J15" i="62"/>
  <c r="C15" i="62"/>
  <c r="B7" i="62"/>
  <c r="N15" i="62"/>
  <c r="I15" i="62"/>
  <c r="B15" i="62"/>
  <c r="D15" i="62"/>
  <c r="C36" i="62"/>
  <c r="E5" i="62"/>
  <c r="F5" i="62"/>
  <c r="K120" i="62"/>
  <c r="M57" i="62"/>
  <c r="I57" i="62"/>
  <c r="C57" i="62"/>
  <c r="D57" i="62"/>
  <c r="K57" i="62"/>
  <c r="G4" i="62" l="1"/>
  <c r="F4" i="62"/>
  <c r="O99" i="62"/>
  <c r="K99" i="62"/>
  <c r="E99" i="62"/>
  <c r="E7" i="62" s="1"/>
  <c r="N99" i="62"/>
  <c r="J99" i="62"/>
  <c r="D99" i="62"/>
  <c r="L99" i="62"/>
  <c r="B99" i="62"/>
  <c r="I99" i="62"/>
  <c r="H99" i="62"/>
  <c r="C99" i="62"/>
  <c r="M99" i="62"/>
  <c r="G3" i="62"/>
  <c r="F3" i="62"/>
  <c r="B20" i="56" s="1"/>
  <c r="G8" i="62"/>
  <c r="F8" i="62"/>
  <c r="L78" i="62"/>
  <c r="H78" i="62"/>
  <c r="B78" i="62"/>
  <c r="N78" i="62"/>
  <c r="I78" i="62"/>
  <c r="M78" i="62"/>
  <c r="E78" i="62"/>
  <c r="E6" i="62" s="1"/>
  <c r="O78" i="62"/>
  <c r="C78" i="62"/>
  <c r="K78" i="62"/>
  <c r="D78" i="62"/>
  <c r="J78" i="62"/>
  <c r="G7" i="62" l="1"/>
  <c r="F7" i="62"/>
  <c r="G6" i="62"/>
  <c r="F6" i="62"/>
  <c r="A117" i="61" l="1"/>
  <c r="A96" i="61"/>
  <c r="A75" i="61"/>
  <c r="AI57" i="61"/>
  <c r="H5" i="61" s="1"/>
  <c r="AE57" i="61"/>
  <c r="Y57" i="61"/>
  <c r="O5" i="61" s="1"/>
  <c r="U57" i="61"/>
  <c r="O57" i="61"/>
  <c r="F5" i="61" s="1"/>
  <c r="K57" i="61"/>
  <c r="E57" i="61"/>
  <c r="E5" i="61" s="1"/>
  <c r="A54" i="61"/>
  <c r="AF36" i="61"/>
  <c r="AB36" i="61"/>
  <c r="V36" i="61"/>
  <c r="R36" i="61"/>
  <c r="L36" i="61"/>
  <c r="H36" i="61"/>
  <c r="B36" i="61"/>
  <c r="A33" i="61"/>
  <c r="C7" i="61"/>
  <c r="C6" i="61"/>
  <c r="C8" i="61" s="1"/>
  <c r="G5" i="61"/>
  <c r="C5" i="61"/>
  <c r="B5" i="61"/>
  <c r="AH57" i="61" s="1"/>
  <c r="C4" i="61"/>
  <c r="B4" i="61"/>
  <c r="AI36" i="61" s="1"/>
  <c r="D3" i="61"/>
  <c r="D4" i="61" s="1"/>
  <c r="D5" i="61" s="1"/>
  <c r="D6" i="61" s="1"/>
  <c r="D7" i="61" s="1"/>
  <c r="D8" i="61" s="1"/>
  <c r="B3" i="61"/>
  <c r="P5" i="61" l="1"/>
  <c r="J5" i="61"/>
  <c r="I5" i="61"/>
  <c r="L5" i="61"/>
  <c r="H4" i="61"/>
  <c r="P4" i="61"/>
  <c r="K5" i="61"/>
  <c r="AF15" i="61"/>
  <c r="AB15" i="61"/>
  <c r="V15" i="61"/>
  <c r="R15" i="61"/>
  <c r="L15" i="61"/>
  <c r="H15" i="61"/>
  <c r="B15" i="61"/>
  <c r="B7" i="61"/>
  <c r="AG15" i="61"/>
  <c r="AC15" i="61"/>
  <c r="S15" i="61"/>
  <c r="C15" i="61"/>
  <c r="AI15" i="61"/>
  <c r="AE15" i="61"/>
  <c r="Y15" i="61"/>
  <c r="U15" i="61"/>
  <c r="O15" i="61"/>
  <c r="K15" i="61"/>
  <c r="E15" i="61"/>
  <c r="E3" i="61" s="1"/>
  <c r="W15" i="61"/>
  <c r="I15" i="61"/>
  <c r="AH15" i="61"/>
  <c r="AD15" i="61"/>
  <c r="X15" i="61"/>
  <c r="T15" i="61"/>
  <c r="N15" i="61"/>
  <c r="J15" i="61"/>
  <c r="D15" i="61"/>
  <c r="B6" i="61"/>
  <c r="M15" i="61"/>
  <c r="B8" i="61"/>
  <c r="C36" i="61"/>
  <c r="I36" i="61"/>
  <c r="M36" i="61"/>
  <c r="S36" i="61"/>
  <c r="W36" i="61"/>
  <c r="AC36" i="61"/>
  <c r="AG36" i="61"/>
  <c r="B57" i="61"/>
  <c r="H57" i="61"/>
  <c r="L57" i="61"/>
  <c r="R57" i="61"/>
  <c r="V57" i="61"/>
  <c r="AB57" i="61"/>
  <c r="AF57" i="61"/>
  <c r="N5" i="61"/>
  <c r="D36" i="61"/>
  <c r="J36" i="61"/>
  <c r="N36" i="61"/>
  <c r="T36" i="61"/>
  <c r="X36" i="61"/>
  <c r="AD36" i="61"/>
  <c r="AH36" i="61"/>
  <c r="C57" i="61"/>
  <c r="I57" i="61"/>
  <c r="M57" i="61"/>
  <c r="S57" i="61"/>
  <c r="W57" i="61"/>
  <c r="AC57" i="61"/>
  <c r="AG57" i="61"/>
  <c r="E36" i="61"/>
  <c r="E4" i="61" s="1"/>
  <c r="K36" i="61"/>
  <c r="O36" i="61"/>
  <c r="U36" i="61"/>
  <c r="Y36" i="61"/>
  <c r="AE36" i="61"/>
  <c r="D57" i="61"/>
  <c r="J57" i="61"/>
  <c r="N57" i="61"/>
  <c r="T57" i="61"/>
  <c r="X57" i="61"/>
  <c r="AD57" i="61"/>
  <c r="A117" i="60"/>
  <c r="A96" i="60"/>
  <c r="A75" i="60"/>
  <c r="AF57" i="60"/>
  <c r="AB57" i="60"/>
  <c r="V57" i="60"/>
  <c r="R57" i="60"/>
  <c r="L57" i="60"/>
  <c r="H57" i="60"/>
  <c r="B57" i="60"/>
  <c r="A54" i="60"/>
  <c r="S36" i="60"/>
  <c r="A33" i="60"/>
  <c r="B8" i="60"/>
  <c r="D7" i="60"/>
  <c r="D8" i="60" s="1"/>
  <c r="C7" i="60"/>
  <c r="C6" i="60"/>
  <c r="C8" i="60" s="1"/>
  <c r="B5" i="60"/>
  <c r="AH57" i="60" s="1"/>
  <c r="C4" i="60"/>
  <c r="C5" i="60" s="1"/>
  <c r="B4" i="60"/>
  <c r="W36" i="60" s="1"/>
  <c r="D3" i="60"/>
  <c r="D4" i="60" s="1"/>
  <c r="D5" i="60" s="1"/>
  <c r="D6" i="60" s="1"/>
  <c r="B3" i="60"/>
  <c r="AF15" i="60" s="1"/>
  <c r="A117" i="59"/>
  <c r="A96" i="59"/>
  <c r="A75" i="59"/>
  <c r="AI57" i="59"/>
  <c r="AE57" i="59"/>
  <c r="Y57" i="59"/>
  <c r="U57" i="59"/>
  <c r="O57" i="59"/>
  <c r="K57" i="59"/>
  <c r="E57" i="59"/>
  <c r="E5" i="59" s="1"/>
  <c r="A54" i="59"/>
  <c r="AF36" i="59"/>
  <c r="AB36" i="59"/>
  <c r="V36" i="59"/>
  <c r="R36" i="59"/>
  <c r="L36" i="59"/>
  <c r="H36" i="59"/>
  <c r="B36" i="59"/>
  <c r="A33" i="59"/>
  <c r="AC15" i="59"/>
  <c r="C7" i="59"/>
  <c r="C6" i="59"/>
  <c r="C8" i="59" s="1"/>
  <c r="P5" i="59"/>
  <c r="C5" i="59"/>
  <c r="B5" i="59"/>
  <c r="AG57" i="59" s="1"/>
  <c r="D4" i="59"/>
  <c r="D5" i="59" s="1"/>
  <c r="D6" i="59" s="1"/>
  <c r="D7" i="59" s="1"/>
  <c r="D8" i="59" s="1"/>
  <c r="C4" i="59"/>
  <c r="B4" i="59"/>
  <c r="AH36" i="59" s="1"/>
  <c r="D3" i="59"/>
  <c r="B3" i="59"/>
  <c r="W15" i="59" s="1"/>
  <c r="A117" i="58"/>
  <c r="A96" i="58"/>
  <c r="A75" i="58"/>
  <c r="AI57" i="58"/>
  <c r="P5" i="58" s="1"/>
  <c r="AE57" i="58"/>
  <c r="AD57" i="58"/>
  <c r="X57" i="58"/>
  <c r="W57" i="58"/>
  <c r="S57" i="58"/>
  <c r="O57" i="58"/>
  <c r="K57" i="58"/>
  <c r="J57" i="58"/>
  <c r="D57" i="58"/>
  <c r="C57" i="58"/>
  <c r="A54" i="58"/>
  <c r="A33" i="58"/>
  <c r="AI15" i="58"/>
  <c r="P3" i="58" s="1"/>
  <c r="C7" i="58"/>
  <c r="B7" i="58"/>
  <c r="U99" i="58" s="1"/>
  <c r="C6" i="58"/>
  <c r="C8" i="58" s="1"/>
  <c r="N5" i="58"/>
  <c r="B5" i="58"/>
  <c r="C4" i="58"/>
  <c r="C5" i="58" s="1"/>
  <c r="B4" i="58"/>
  <c r="E36" i="58" s="1"/>
  <c r="E4" i="58" s="1"/>
  <c r="D3" i="58"/>
  <c r="D4" i="58" s="1"/>
  <c r="D5" i="58" s="1"/>
  <c r="D6" i="58" s="1"/>
  <c r="D7" i="58" s="1"/>
  <c r="D8" i="58" s="1"/>
  <c r="B3" i="58"/>
  <c r="AF15" i="58" s="1"/>
  <c r="A117" i="57"/>
  <c r="A96" i="57"/>
  <c r="A75" i="57"/>
  <c r="AH57" i="57"/>
  <c r="AG57" i="57"/>
  <c r="AC57" i="57"/>
  <c r="AB57" i="57"/>
  <c r="V57" i="57"/>
  <c r="U57" i="57"/>
  <c r="R57" i="57"/>
  <c r="O57" i="57"/>
  <c r="L57" i="57"/>
  <c r="K57" i="57"/>
  <c r="H57" i="57"/>
  <c r="E57" i="57"/>
  <c r="E5" i="57" s="1"/>
  <c r="B57" i="57"/>
  <c r="A54" i="57"/>
  <c r="AC36" i="57"/>
  <c r="AB36" i="57"/>
  <c r="S36" i="57"/>
  <c r="R36" i="57"/>
  <c r="I36" i="57"/>
  <c r="H36" i="57"/>
  <c r="A33" i="57"/>
  <c r="C7" i="57"/>
  <c r="C6" i="57"/>
  <c r="C8" i="57" s="1"/>
  <c r="C5" i="57"/>
  <c r="B5" i="57"/>
  <c r="AD57" i="57" s="1"/>
  <c r="C4" i="57"/>
  <c r="B4" i="57"/>
  <c r="AF36" i="57" s="1"/>
  <c r="D3" i="57"/>
  <c r="D4" i="57" s="1"/>
  <c r="D5" i="57" s="1"/>
  <c r="D6" i="57" s="1"/>
  <c r="D7" i="57" s="1"/>
  <c r="D8" i="57" s="1"/>
  <c r="B3" i="57"/>
  <c r="AH15" i="57" s="1"/>
  <c r="B6" i="48"/>
  <c r="B5" i="48"/>
  <c r="B4" i="48"/>
  <c r="B3" i="48"/>
  <c r="I15" i="58" l="1"/>
  <c r="V15" i="58"/>
  <c r="M15" i="57"/>
  <c r="M99" i="58"/>
  <c r="N15" i="60"/>
  <c r="AH15" i="60"/>
  <c r="AC15" i="57"/>
  <c r="K15" i="58"/>
  <c r="W15" i="58"/>
  <c r="AG99" i="58"/>
  <c r="C15" i="59"/>
  <c r="B6" i="60"/>
  <c r="AC78" i="60" s="1"/>
  <c r="T15" i="60"/>
  <c r="G4" i="61"/>
  <c r="O4" i="61"/>
  <c r="AG78" i="61"/>
  <c r="AC78" i="61"/>
  <c r="W78" i="61"/>
  <c r="S78" i="61"/>
  <c r="M78" i="61"/>
  <c r="I78" i="61"/>
  <c r="C78" i="61"/>
  <c r="AD78" i="61"/>
  <c r="T78" i="61"/>
  <c r="J78" i="61"/>
  <c r="AF78" i="61"/>
  <c r="AB78" i="61"/>
  <c r="V78" i="61"/>
  <c r="R78" i="61"/>
  <c r="L78" i="61"/>
  <c r="H78" i="61"/>
  <c r="B78" i="61"/>
  <c r="AH78" i="61"/>
  <c r="X78" i="61"/>
  <c r="N78" i="61"/>
  <c r="D78" i="61"/>
  <c r="AI78" i="61"/>
  <c r="AE78" i="61"/>
  <c r="Y78" i="61"/>
  <c r="U78" i="61"/>
  <c r="O78" i="61"/>
  <c r="K78" i="61"/>
  <c r="E78" i="61"/>
  <c r="E6" i="61" s="1"/>
  <c r="F3" i="61"/>
  <c r="B13" i="56" s="1"/>
  <c r="N3" i="61"/>
  <c r="H3" i="61"/>
  <c r="D13" i="56" s="1"/>
  <c r="P3" i="61"/>
  <c r="X15" i="57"/>
  <c r="S5" i="61"/>
  <c r="R5" i="61"/>
  <c r="Q5" i="61"/>
  <c r="T5" i="61"/>
  <c r="N15" i="57"/>
  <c r="B6" i="57"/>
  <c r="D15" i="57"/>
  <c r="S15" i="57"/>
  <c r="AG15" i="57"/>
  <c r="B15" i="58"/>
  <c r="O15" i="58"/>
  <c r="AC15" i="58"/>
  <c r="I15" i="59"/>
  <c r="D15" i="60"/>
  <c r="X15" i="60"/>
  <c r="AF99" i="61"/>
  <c r="AB99" i="61"/>
  <c r="V99" i="61"/>
  <c r="R99" i="61"/>
  <c r="L99" i="61"/>
  <c r="H99" i="61"/>
  <c r="B99" i="61"/>
  <c r="AG99" i="61"/>
  <c r="W99" i="61"/>
  <c r="M99" i="61"/>
  <c r="C99" i="61"/>
  <c r="AI99" i="61"/>
  <c r="AE99" i="61"/>
  <c r="Y99" i="61"/>
  <c r="U99" i="61"/>
  <c r="O99" i="61"/>
  <c r="K99" i="61"/>
  <c r="E99" i="61"/>
  <c r="E7" i="61" s="1"/>
  <c r="AC99" i="61"/>
  <c r="S99" i="61"/>
  <c r="I99" i="61"/>
  <c r="AH99" i="61"/>
  <c r="AD99" i="61"/>
  <c r="X99" i="61"/>
  <c r="T99" i="61"/>
  <c r="N99" i="61"/>
  <c r="J99" i="61"/>
  <c r="D99" i="61"/>
  <c r="C15" i="57"/>
  <c r="I15" i="57"/>
  <c r="W15" i="57"/>
  <c r="C15" i="58"/>
  <c r="R15" i="58"/>
  <c r="AE15" i="58"/>
  <c r="J15" i="60"/>
  <c r="AD15" i="60"/>
  <c r="F4" i="61"/>
  <c r="N4" i="61"/>
  <c r="AI120" i="61"/>
  <c r="AE120" i="61"/>
  <c r="Y120" i="61"/>
  <c r="U120" i="61"/>
  <c r="O120" i="61"/>
  <c r="K120" i="61"/>
  <c r="E120" i="61"/>
  <c r="E8" i="61" s="1"/>
  <c r="AB120" i="61"/>
  <c r="V120" i="61"/>
  <c r="H120" i="61"/>
  <c r="AH120" i="61"/>
  <c r="AD120" i="61"/>
  <c r="X120" i="61"/>
  <c r="T120" i="61"/>
  <c r="N120" i="61"/>
  <c r="J120" i="61"/>
  <c r="D120" i="61"/>
  <c r="AF120" i="61"/>
  <c r="R120" i="61"/>
  <c r="B120" i="61"/>
  <c r="AG120" i="61"/>
  <c r="AC120" i="61"/>
  <c r="W120" i="61"/>
  <c r="S120" i="61"/>
  <c r="M120" i="61"/>
  <c r="I120" i="61"/>
  <c r="C120" i="61"/>
  <c r="L120" i="61"/>
  <c r="O3" i="61"/>
  <c r="G3" i="61"/>
  <c r="C13" i="56" s="1"/>
  <c r="AF36" i="58"/>
  <c r="AF15" i="57"/>
  <c r="AB15" i="57"/>
  <c r="V15" i="57"/>
  <c r="R15" i="57"/>
  <c r="L15" i="57"/>
  <c r="H15" i="57"/>
  <c r="B15" i="57"/>
  <c r="B7" i="57"/>
  <c r="AI15" i="57"/>
  <c r="AE15" i="57"/>
  <c r="Y15" i="57"/>
  <c r="U15" i="57"/>
  <c r="O15" i="57"/>
  <c r="K15" i="57"/>
  <c r="E15" i="57"/>
  <c r="E3" i="57" s="1"/>
  <c r="B8" i="57"/>
  <c r="J15" i="57"/>
  <c r="T15" i="57"/>
  <c r="AD15" i="57"/>
  <c r="B36" i="57"/>
  <c r="L36" i="57"/>
  <c r="V36" i="57"/>
  <c r="F5" i="57"/>
  <c r="N5" i="57"/>
  <c r="L78" i="57"/>
  <c r="AI36" i="57"/>
  <c r="AE36" i="57"/>
  <c r="Y36" i="57"/>
  <c r="U36" i="57"/>
  <c r="O36" i="57"/>
  <c r="K36" i="57"/>
  <c r="E36" i="57"/>
  <c r="E4" i="57" s="1"/>
  <c r="AH36" i="57"/>
  <c r="AD36" i="57"/>
  <c r="X36" i="57"/>
  <c r="T36" i="57"/>
  <c r="N36" i="57"/>
  <c r="J36" i="57"/>
  <c r="D36" i="57"/>
  <c r="AH78" i="57"/>
  <c r="AD78" i="57"/>
  <c r="X78" i="57"/>
  <c r="T78" i="57"/>
  <c r="N78" i="57"/>
  <c r="J78" i="57"/>
  <c r="D78" i="57"/>
  <c r="AI78" i="57"/>
  <c r="AC78" i="57"/>
  <c r="V78" i="57"/>
  <c r="O78" i="57"/>
  <c r="I78" i="57"/>
  <c r="B78" i="57"/>
  <c r="AG78" i="57"/>
  <c r="AB78" i="57"/>
  <c r="U78" i="57"/>
  <c r="M78" i="57"/>
  <c r="H78" i="57"/>
  <c r="C36" i="57"/>
  <c r="M36" i="57"/>
  <c r="W36" i="57"/>
  <c r="AG36" i="57"/>
  <c r="C78" i="57"/>
  <c r="R78" i="57"/>
  <c r="AE78" i="57"/>
  <c r="N3" i="58"/>
  <c r="AG36" i="58"/>
  <c r="AC36" i="58"/>
  <c r="W36" i="58"/>
  <c r="S36" i="58"/>
  <c r="M36" i="58"/>
  <c r="I36" i="58"/>
  <c r="C36" i="58"/>
  <c r="B8" i="58"/>
  <c r="AE36" i="58"/>
  <c r="X36" i="58"/>
  <c r="R36" i="58"/>
  <c r="K36" i="58"/>
  <c r="D36" i="58"/>
  <c r="AI36" i="58"/>
  <c r="AD36" i="58"/>
  <c r="V36" i="58"/>
  <c r="O36" i="58"/>
  <c r="J36" i="58"/>
  <c r="B36" i="58"/>
  <c r="AB36" i="58"/>
  <c r="N36" i="58"/>
  <c r="Y36" i="58"/>
  <c r="L36" i="58"/>
  <c r="AH36" i="58"/>
  <c r="U36" i="58"/>
  <c r="H36" i="58"/>
  <c r="T36" i="58"/>
  <c r="C57" i="57"/>
  <c r="I57" i="57"/>
  <c r="M57" i="57"/>
  <c r="S57" i="57"/>
  <c r="W57" i="57"/>
  <c r="O5" i="59"/>
  <c r="G5" i="59"/>
  <c r="AI57" i="57"/>
  <c r="AE57" i="57"/>
  <c r="Y57" i="57"/>
  <c r="D57" i="57"/>
  <c r="J57" i="57"/>
  <c r="N57" i="57"/>
  <c r="T57" i="57"/>
  <c r="X57" i="57"/>
  <c r="AF57" i="57"/>
  <c r="AH99" i="58"/>
  <c r="AD99" i="58"/>
  <c r="X99" i="58"/>
  <c r="T99" i="58"/>
  <c r="N99" i="58"/>
  <c r="J99" i="58"/>
  <c r="D99" i="58"/>
  <c r="AF99" i="58"/>
  <c r="AB99" i="58"/>
  <c r="V99" i="58"/>
  <c r="R99" i="58"/>
  <c r="L99" i="58"/>
  <c r="H99" i="58"/>
  <c r="B99" i="58"/>
  <c r="AC99" i="58"/>
  <c r="S99" i="58"/>
  <c r="I99" i="58"/>
  <c r="AI99" i="58"/>
  <c r="Y99" i="58"/>
  <c r="O99" i="58"/>
  <c r="E99" i="58"/>
  <c r="E7" i="58" s="1"/>
  <c r="C99" i="58"/>
  <c r="W99" i="58"/>
  <c r="K99" i="58"/>
  <c r="AE99" i="58"/>
  <c r="AF57" i="58"/>
  <c r="AB57" i="58"/>
  <c r="V57" i="58"/>
  <c r="R57" i="58"/>
  <c r="L57" i="58"/>
  <c r="H57" i="58"/>
  <c r="B57" i="58"/>
  <c r="E15" i="58"/>
  <c r="L15" i="58"/>
  <c r="S15" i="58"/>
  <c r="Y15" i="58"/>
  <c r="E57" i="58"/>
  <c r="M57" i="58"/>
  <c r="T57" i="58"/>
  <c r="Y57" i="58"/>
  <c r="AG57" i="58"/>
  <c r="AI15" i="59"/>
  <c r="AE15" i="59"/>
  <c r="Y15" i="59"/>
  <c r="U15" i="59"/>
  <c r="O15" i="59"/>
  <c r="K15" i="59"/>
  <c r="E15" i="59"/>
  <c r="E3" i="59" s="1"/>
  <c r="AH15" i="59"/>
  <c r="AD15" i="59"/>
  <c r="X15" i="59"/>
  <c r="T15" i="59"/>
  <c r="N15" i="59"/>
  <c r="J15" i="59"/>
  <c r="D15" i="59"/>
  <c r="B6" i="59"/>
  <c r="AF15" i="59"/>
  <c r="AB15" i="59"/>
  <c r="V15" i="59"/>
  <c r="R15" i="59"/>
  <c r="L15" i="59"/>
  <c r="H15" i="59"/>
  <c r="B15" i="59"/>
  <c r="B7" i="59"/>
  <c r="M15" i="59"/>
  <c r="AG15" i="59"/>
  <c r="N5" i="59"/>
  <c r="F5" i="59"/>
  <c r="H5" i="59"/>
  <c r="AI120" i="60"/>
  <c r="AE120" i="60"/>
  <c r="Y120" i="60"/>
  <c r="U120" i="60"/>
  <c r="O120" i="60"/>
  <c r="K120" i="60"/>
  <c r="E120" i="60"/>
  <c r="E8" i="60" s="1"/>
  <c r="AH120" i="60"/>
  <c r="AD120" i="60"/>
  <c r="X120" i="60"/>
  <c r="T120" i="60"/>
  <c r="N120" i="60"/>
  <c r="J120" i="60"/>
  <c r="D120" i="60"/>
  <c r="AG120" i="60"/>
  <c r="AC120" i="60"/>
  <c r="W120" i="60"/>
  <c r="S120" i="60"/>
  <c r="M120" i="60"/>
  <c r="I120" i="60"/>
  <c r="C120" i="60"/>
  <c r="AF120" i="60"/>
  <c r="AB120" i="60"/>
  <c r="V120" i="60"/>
  <c r="R120" i="60"/>
  <c r="L120" i="60"/>
  <c r="H120" i="60"/>
  <c r="B120" i="60"/>
  <c r="AH15" i="58"/>
  <c r="AD15" i="58"/>
  <c r="X15" i="58"/>
  <c r="T15" i="58"/>
  <c r="N15" i="58"/>
  <c r="J15" i="58"/>
  <c r="D15" i="58"/>
  <c r="B6" i="58"/>
  <c r="H15" i="58"/>
  <c r="M15" i="58"/>
  <c r="U15" i="58"/>
  <c r="AB15" i="58"/>
  <c r="AG15" i="58"/>
  <c r="I57" i="58"/>
  <c r="N57" i="58"/>
  <c r="U57" i="58"/>
  <c r="AC57" i="58"/>
  <c r="AH57" i="58"/>
  <c r="S15" i="59"/>
  <c r="E36" i="59"/>
  <c r="E4" i="59" s="1"/>
  <c r="K36" i="59"/>
  <c r="O36" i="59"/>
  <c r="U36" i="59"/>
  <c r="Y36" i="59"/>
  <c r="AE36" i="59"/>
  <c r="AI36" i="59"/>
  <c r="D57" i="59"/>
  <c r="J57" i="59"/>
  <c r="N57" i="59"/>
  <c r="T57" i="59"/>
  <c r="X57" i="59"/>
  <c r="AD57" i="59"/>
  <c r="AH57" i="59"/>
  <c r="M36" i="60"/>
  <c r="AG36" i="60"/>
  <c r="B8" i="59"/>
  <c r="C36" i="59"/>
  <c r="I36" i="59"/>
  <c r="M36" i="59"/>
  <c r="S36" i="59"/>
  <c r="W36" i="59"/>
  <c r="AC36" i="59"/>
  <c r="AG36" i="59"/>
  <c r="B57" i="59"/>
  <c r="H57" i="59"/>
  <c r="L57" i="59"/>
  <c r="R57" i="59"/>
  <c r="V57" i="59"/>
  <c r="AB57" i="59"/>
  <c r="AF57" i="59"/>
  <c r="AG78" i="60"/>
  <c r="M78" i="60"/>
  <c r="AB78" i="60"/>
  <c r="H78" i="60"/>
  <c r="Y78" i="60"/>
  <c r="E78" i="60"/>
  <c r="E6" i="60" s="1"/>
  <c r="T78" i="60"/>
  <c r="C36" i="60"/>
  <c r="D36" i="59"/>
  <c r="J36" i="59"/>
  <c r="N36" i="59"/>
  <c r="T36" i="59"/>
  <c r="X36" i="59"/>
  <c r="AD36" i="59"/>
  <c r="C57" i="59"/>
  <c r="I57" i="59"/>
  <c r="M57" i="59"/>
  <c r="S57" i="59"/>
  <c r="W57" i="59"/>
  <c r="AC57" i="59"/>
  <c r="AI36" i="60"/>
  <c r="AE36" i="60"/>
  <c r="Y36" i="60"/>
  <c r="U36" i="60"/>
  <c r="O36" i="60"/>
  <c r="K36" i="60"/>
  <c r="E36" i="60"/>
  <c r="E4" i="60" s="1"/>
  <c r="AH36" i="60"/>
  <c r="AD36" i="60"/>
  <c r="X36" i="60"/>
  <c r="T36" i="60"/>
  <c r="N36" i="60"/>
  <c r="J36" i="60"/>
  <c r="D36" i="60"/>
  <c r="AF36" i="60"/>
  <c r="AB36" i="60"/>
  <c r="V36" i="60"/>
  <c r="R36" i="60"/>
  <c r="L36" i="60"/>
  <c r="H36" i="60"/>
  <c r="B36" i="60"/>
  <c r="I36" i="60"/>
  <c r="AC36" i="60"/>
  <c r="C15" i="60"/>
  <c r="I15" i="60"/>
  <c r="M15" i="60"/>
  <c r="S15" i="60"/>
  <c r="W15" i="60"/>
  <c r="AC15" i="60"/>
  <c r="AG15" i="60"/>
  <c r="E57" i="60"/>
  <c r="E5" i="60" s="1"/>
  <c r="K57" i="60"/>
  <c r="O57" i="60"/>
  <c r="U57" i="60"/>
  <c r="Y57" i="60"/>
  <c r="AE57" i="60"/>
  <c r="AI57" i="60"/>
  <c r="E15" i="60"/>
  <c r="E3" i="60" s="1"/>
  <c r="K15" i="60"/>
  <c r="O15" i="60"/>
  <c r="U15" i="60"/>
  <c r="Y15" i="60"/>
  <c r="AE15" i="60"/>
  <c r="AI15" i="60"/>
  <c r="C57" i="60"/>
  <c r="I57" i="60"/>
  <c r="M57" i="60"/>
  <c r="S57" i="60"/>
  <c r="W57" i="60"/>
  <c r="AC57" i="60"/>
  <c r="AG57" i="60"/>
  <c r="B7" i="60"/>
  <c r="B15" i="60"/>
  <c r="H15" i="60"/>
  <c r="L15" i="60"/>
  <c r="R15" i="60"/>
  <c r="V15" i="60"/>
  <c r="AB15" i="60"/>
  <c r="D57" i="60"/>
  <c r="J57" i="60"/>
  <c r="N57" i="60"/>
  <c r="T57" i="60"/>
  <c r="X57" i="60"/>
  <c r="AD57" i="60"/>
  <c r="D3" i="46"/>
  <c r="D3" i="42"/>
  <c r="D3" i="8"/>
  <c r="D3" i="6"/>
  <c r="D78" i="60" l="1"/>
  <c r="X78" i="60"/>
  <c r="K78" i="60"/>
  <c r="AE78" i="60"/>
  <c r="L78" i="60"/>
  <c r="AF78" i="60"/>
  <c r="S78" i="60"/>
  <c r="J78" i="60"/>
  <c r="AD78" i="60"/>
  <c r="O78" i="60"/>
  <c r="AI78" i="60"/>
  <c r="R78" i="60"/>
  <c r="C78" i="60"/>
  <c r="W78" i="60"/>
  <c r="N78" i="60"/>
  <c r="AH78" i="60"/>
  <c r="U78" i="60"/>
  <c r="B78" i="60"/>
  <c r="V78" i="60"/>
  <c r="I78" i="60"/>
  <c r="N8" i="61"/>
  <c r="F8" i="61"/>
  <c r="H8" i="61"/>
  <c r="P8" i="61"/>
  <c r="Y78" i="57"/>
  <c r="K78" i="57"/>
  <c r="AF78" i="57"/>
  <c r="E78" i="57"/>
  <c r="E6" i="57" s="1"/>
  <c r="S78" i="57"/>
  <c r="W78" i="57"/>
  <c r="Q4" i="61"/>
  <c r="T4" i="61"/>
  <c r="S4" i="61"/>
  <c r="R4" i="61"/>
  <c r="O7" i="61"/>
  <c r="G7" i="61"/>
  <c r="S3" i="61"/>
  <c r="R3" i="61"/>
  <c r="Q3" i="61"/>
  <c r="T3" i="61"/>
  <c r="F6" i="61"/>
  <c r="N6" i="61"/>
  <c r="H6" i="61"/>
  <c r="P6" i="61"/>
  <c r="G8" i="61"/>
  <c r="O8" i="61"/>
  <c r="L4" i="61"/>
  <c r="K4" i="61"/>
  <c r="J4" i="61"/>
  <c r="I4" i="61"/>
  <c r="J3" i="61"/>
  <c r="I3" i="61"/>
  <c r="E13" i="56" s="1"/>
  <c r="L3" i="61"/>
  <c r="K3" i="61"/>
  <c r="F7" i="61"/>
  <c r="N7" i="61"/>
  <c r="H7" i="61"/>
  <c r="P7" i="61"/>
  <c r="G6" i="61"/>
  <c r="O6" i="61"/>
  <c r="O3" i="60"/>
  <c r="G3" i="60"/>
  <c r="N6" i="60"/>
  <c r="F6" i="60"/>
  <c r="H6" i="60"/>
  <c r="P6" i="60"/>
  <c r="N8" i="60"/>
  <c r="F8" i="60"/>
  <c r="H8" i="60"/>
  <c r="P8" i="60"/>
  <c r="N3" i="59"/>
  <c r="F3" i="59"/>
  <c r="H3" i="59"/>
  <c r="P3" i="59"/>
  <c r="O7" i="58"/>
  <c r="G7" i="58"/>
  <c r="O4" i="58"/>
  <c r="G4" i="58"/>
  <c r="H4" i="58"/>
  <c r="P4" i="58"/>
  <c r="G4" i="57"/>
  <c r="O4" i="57"/>
  <c r="H3" i="57"/>
  <c r="P3" i="57"/>
  <c r="F5" i="60"/>
  <c r="N5" i="60"/>
  <c r="H4" i="60"/>
  <c r="P4" i="60"/>
  <c r="AI120" i="59"/>
  <c r="AE120" i="59"/>
  <c r="Y120" i="59"/>
  <c r="U120" i="59"/>
  <c r="O120" i="59"/>
  <c r="K120" i="59"/>
  <c r="E120" i="59"/>
  <c r="E8" i="59" s="1"/>
  <c r="AH120" i="59"/>
  <c r="AD120" i="59"/>
  <c r="X120" i="59"/>
  <c r="T120" i="59"/>
  <c r="N120" i="59"/>
  <c r="J120" i="59"/>
  <c r="D120" i="59"/>
  <c r="AF120" i="59"/>
  <c r="AB120" i="59"/>
  <c r="V120" i="59"/>
  <c r="R120" i="59"/>
  <c r="L120" i="59"/>
  <c r="H120" i="59"/>
  <c r="B120" i="59"/>
  <c r="W120" i="59"/>
  <c r="C120" i="59"/>
  <c r="S120" i="59"/>
  <c r="AC120" i="59"/>
  <c r="I120" i="59"/>
  <c r="M120" i="59"/>
  <c r="AG120" i="59"/>
  <c r="G4" i="59"/>
  <c r="O4" i="59"/>
  <c r="AI78" i="58"/>
  <c r="AE78" i="58"/>
  <c r="Y78" i="58"/>
  <c r="U78" i="58"/>
  <c r="O78" i="58"/>
  <c r="K78" i="58"/>
  <c r="E78" i="58"/>
  <c r="E6" i="58" s="1"/>
  <c r="AG78" i="58"/>
  <c r="AC78" i="58"/>
  <c r="W78" i="58"/>
  <c r="S78" i="58"/>
  <c r="M78" i="58"/>
  <c r="I78" i="58"/>
  <c r="C78" i="58"/>
  <c r="AH78" i="58"/>
  <c r="X78" i="58"/>
  <c r="N78" i="58"/>
  <c r="D78" i="58"/>
  <c r="AF78" i="58"/>
  <c r="V78" i="58"/>
  <c r="L78" i="58"/>
  <c r="B78" i="58"/>
  <c r="AB78" i="58"/>
  <c r="H78" i="58"/>
  <c r="T78" i="58"/>
  <c r="R78" i="58"/>
  <c r="AD78" i="58"/>
  <c r="J78" i="58"/>
  <c r="H5" i="58"/>
  <c r="E5" i="58"/>
  <c r="N4" i="58"/>
  <c r="F4" i="58"/>
  <c r="R5" i="57"/>
  <c r="AF120" i="57"/>
  <c r="AB120" i="57"/>
  <c r="V120" i="57"/>
  <c r="R120" i="57"/>
  <c r="L120" i="57"/>
  <c r="H120" i="57"/>
  <c r="B120" i="57"/>
  <c r="AI120" i="57"/>
  <c r="AE120" i="57"/>
  <c r="Y120" i="57"/>
  <c r="U120" i="57"/>
  <c r="O120" i="57"/>
  <c r="K120" i="57"/>
  <c r="E120" i="57"/>
  <c r="E8" i="57" s="1"/>
  <c r="AH120" i="57"/>
  <c r="X120" i="57"/>
  <c r="N120" i="57"/>
  <c r="D120" i="57"/>
  <c r="AG120" i="57"/>
  <c r="W120" i="57"/>
  <c r="M120" i="57"/>
  <c r="C120" i="57"/>
  <c r="T120" i="57"/>
  <c r="S120" i="57"/>
  <c r="AC120" i="57"/>
  <c r="I120" i="57"/>
  <c r="AD120" i="57"/>
  <c r="J120" i="57"/>
  <c r="AG99" i="57"/>
  <c r="AC99" i="57"/>
  <c r="W99" i="57"/>
  <c r="S99" i="57"/>
  <c r="M99" i="57"/>
  <c r="I99" i="57"/>
  <c r="C99" i="57"/>
  <c r="AF99" i="57"/>
  <c r="AH99" i="57"/>
  <c r="Y99" i="57"/>
  <c r="T99" i="57"/>
  <c r="L99" i="57"/>
  <c r="E99" i="57"/>
  <c r="E7" i="57" s="1"/>
  <c r="AE99" i="57"/>
  <c r="X99" i="57"/>
  <c r="R99" i="57"/>
  <c r="K99" i="57"/>
  <c r="D99" i="57"/>
  <c r="V99" i="57"/>
  <c r="J99" i="57"/>
  <c r="AI99" i="57"/>
  <c r="U99" i="57"/>
  <c r="H99" i="57"/>
  <c r="AB99" i="57"/>
  <c r="N99" i="57"/>
  <c r="AD99" i="57"/>
  <c r="O99" i="57"/>
  <c r="B99" i="57"/>
  <c r="AF99" i="60"/>
  <c r="AB99" i="60"/>
  <c r="V99" i="60"/>
  <c r="R99" i="60"/>
  <c r="L99" i="60"/>
  <c r="H99" i="60"/>
  <c r="B99" i="60"/>
  <c r="AI99" i="60"/>
  <c r="AE99" i="60"/>
  <c r="Y99" i="60"/>
  <c r="U99" i="60"/>
  <c r="O99" i="60"/>
  <c r="K99" i="60"/>
  <c r="E99" i="60"/>
  <c r="E7" i="60" s="1"/>
  <c r="AH99" i="60"/>
  <c r="AD99" i="60"/>
  <c r="X99" i="60"/>
  <c r="T99" i="60"/>
  <c r="N99" i="60"/>
  <c r="J99" i="60"/>
  <c r="D99" i="60"/>
  <c r="AG99" i="60"/>
  <c r="AC99" i="60"/>
  <c r="W99" i="60"/>
  <c r="S99" i="60"/>
  <c r="M99" i="60"/>
  <c r="I99" i="60"/>
  <c r="C99" i="60"/>
  <c r="P3" i="60"/>
  <c r="H3" i="60"/>
  <c r="F3" i="60"/>
  <c r="N3" i="60"/>
  <c r="G6" i="60"/>
  <c r="O6" i="60"/>
  <c r="G8" i="60"/>
  <c r="O8" i="60"/>
  <c r="I5" i="59"/>
  <c r="L5" i="59"/>
  <c r="J5" i="59"/>
  <c r="K5" i="59"/>
  <c r="AI99" i="59"/>
  <c r="AE99" i="59"/>
  <c r="Y99" i="59"/>
  <c r="U99" i="59"/>
  <c r="O99" i="59"/>
  <c r="K99" i="59"/>
  <c r="E99" i="59"/>
  <c r="E7" i="59" s="1"/>
  <c r="AG99" i="59"/>
  <c r="AC99" i="59"/>
  <c r="W99" i="59"/>
  <c r="S99" i="59"/>
  <c r="M99" i="59"/>
  <c r="I99" i="59"/>
  <c r="C99" i="59"/>
  <c r="AD99" i="59"/>
  <c r="T99" i="59"/>
  <c r="J99" i="59"/>
  <c r="AB99" i="59"/>
  <c r="R99" i="59"/>
  <c r="H99" i="59"/>
  <c r="AF99" i="59"/>
  <c r="V99" i="59"/>
  <c r="L99" i="59"/>
  <c r="B99" i="59"/>
  <c r="N99" i="59"/>
  <c r="D99" i="59"/>
  <c r="AH99" i="59"/>
  <c r="X99" i="59"/>
  <c r="AF78" i="59"/>
  <c r="AB78" i="59"/>
  <c r="V78" i="59"/>
  <c r="R78" i="59"/>
  <c r="AH78" i="59"/>
  <c r="AD78" i="59"/>
  <c r="X78" i="59"/>
  <c r="T78" i="59"/>
  <c r="AC78" i="59"/>
  <c r="S78" i="59"/>
  <c r="L78" i="59"/>
  <c r="H78" i="59"/>
  <c r="B78" i="59"/>
  <c r="AI78" i="59"/>
  <c r="Y78" i="59"/>
  <c r="O78" i="59"/>
  <c r="K78" i="59"/>
  <c r="E78" i="59"/>
  <c r="E6" i="59" s="1"/>
  <c r="AE78" i="59"/>
  <c r="U78" i="59"/>
  <c r="M78" i="59"/>
  <c r="I78" i="59"/>
  <c r="C78" i="59"/>
  <c r="W78" i="59"/>
  <c r="N78" i="59"/>
  <c r="AG78" i="59"/>
  <c r="J78" i="59"/>
  <c r="D78" i="59"/>
  <c r="O3" i="59"/>
  <c r="G3" i="59"/>
  <c r="G5" i="58"/>
  <c r="O5" i="58"/>
  <c r="G3" i="58"/>
  <c r="O3" i="58"/>
  <c r="S3" i="58" s="1"/>
  <c r="AG120" i="58"/>
  <c r="AC120" i="58"/>
  <c r="W120" i="58"/>
  <c r="S120" i="58"/>
  <c r="M120" i="58"/>
  <c r="I120" i="58"/>
  <c r="C120" i="58"/>
  <c r="AI120" i="58"/>
  <c r="AE120" i="58"/>
  <c r="Y120" i="58"/>
  <c r="U120" i="58"/>
  <c r="O120" i="58"/>
  <c r="K120" i="58"/>
  <c r="E120" i="58"/>
  <c r="E8" i="58" s="1"/>
  <c r="AD120" i="58"/>
  <c r="T120" i="58"/>
  <c r="J120" i="58"/>
  <c r="AB120" i="58"/>
  <c r="R120" i="58"/>
  <c r="H120" i="58"/>
  <c r="X120" i="58"/>
  <c r="D120" i="58"/>
  <c r="V120" i="58"/>
  <c r="B120" i="58"/>
  <c r="AH120" i="58"/>
  <c r="N120" i="58"/>
  <c r="AF120" i="58"/>
  <c r="L120" i="58"/>
  <c r="T3" i="58"/>
  <c r="R3" i="58"/>
  <c r="N6" i="57"/>
  <c r="N4" i="57"/>
  <c r="F4" i="57"/>
  <c r="H4" i="57"/>
  <c r="P4" i="57"/>
  <c r="O3" i="57"/>
  <c r="G3" i="57"/>
  <c r="F3" i="57"/>
  <c r="N3" i="57"/>
  <c r="P5" i="60"/>
  <c r="H5" i="60"/>
  <c r="N4" i="60"/>
  <c r="F4" i="60"/>
  <c r="H3" i="58"/>
  <c r="E3" i="58"/>
  <c r="H7" i="58"/>
  <c r="P7" i="58"/>
  <c r="O5" i="57"/>
  <c r="Q5" i="57" s="1"/>
  <c r="G5" i="57"/>
  <c r="L5" i="57" s="1"/>
  <c r="P6" i="57"/>
  <c r="O5" i="60"/>
  <c r="G5" i="60"/>
  <c r="G4" i="60"/>
  <c r="O4" i="60"/>
  <c r="P4" i="59"/>
  <c r="H4" i="59"/>
  <c r="F4" i="59"/>
  <c r="N4" i="59"/>
  <c r="R5" i="59"/>
  <c r="Q5" i="59"/>
  <c r="S5" i="59"/>
  <c r="T5" i="59"/>
  <c r="F5" i="58"/>
  <c r="N7" i="58"/>
  <c r="F7" i="58"/>
  <c r="H5" i="57"/>
  <c r="P5" i="57"/>
  <c r="F3" i="58"/>
  <c r="D4" i="42"/>
  <c r="D5" i="42" s="1"/>
  <c r="D6" i="42" s="1"/>
  <c r="D7" i="42" s="1"/>
  <c r="D8" i="42" s="1"/>
  <c r="H6" i="57" l="1"/>
  <c r="J7" i="61"/>
  <c r="I7" i="61"/>
  <c r="L7" i="61"/>
  <c r="K7" i="61"/>
  <c r="Q6" i="61"/>
  <c r="T6" i="61"/>
  <c r="S6" i="61"/>
  <c r="R6" i="61"/>
  <c r="L8" i="61"/>
  <c r="K8" i="61"/>
  <c r="J8" i="61"/>
  <c r="I8" i="61"/>
  <c r="S7" i="61"/>
  <c r="R7" i="61"/>
  <c r="Q7" i="61"/>
  <c r="T7" i="61"/>
  <c r="F6" i="57"/>
  <c r="L6" i="61"/>
  <c r="K6" i="61"/>
  <c r="J6" i="61"/>
  <c r="I6" i="61"/>
  <c r="G6" i="57"/>
  <c r="I6" i="57" s="1"/>
  <c r="O6" i="57"/>
  <c r="S6" i="57" s="1"/>
  <c r="Q8" i="61"/>
  <c r="T8" i="61"/>
  <c r="S8" i="61"/>
  <c r="R8" i="61"/>
  <c r="K3" i="58"/>
  <c r="G5" i="56" s="1"/>
  <c r="J3" i="58"/>
  <c r="I3" i="58"/>
  <c r="L3" i="58"/>
  <c r="H5" i="56" s="1"/>
  <c r="Q7" i="58"/>
  <c r="T7" i="58"/>
  <c r="S7" i="58"/>
  <c r="R7" i="58"/>
  <c r="I5" i="57"/>
  <c r="L4" i="57"/>
  <c r="K4" i="57"/>
  <c r="I4" i="57"/>
  <c r="J4" i="57"/>
  <c r="F8" i="58"/>
  <c r="N8" i="58"/>
  <c r="H8" i="58"/>
  <c r="P8" i="58"/>
  <c r="P6" i="59"/>
  <c r="H6" i="59"/>
  <c r="O7" i="60"/>
  <c r="G7" i="60"/>
  <c r="O7" i="57"/>
  <c r="G7" i="57"/>
  <c r="G8" i="57"/>
  <c r="O8" i="57"/>
  <c r="I3" i="59"/>
  <c r="L3" i="59"/>
  <c r="H6" i="56" s="1"/>
  <c r="J3" i="59"/>
  <c r="K3" i="59"/>
  <c r="G6" i="56" s="1"/>
  <c r="L6" i="60"/>
  <c r="K6" i="60"/>
  <c r="I6" i="60"/>
  <c r="J6" i="60"/>
  <c r="Q4" i="57"/>
  <c r="T4" i="57"/>
  <c r="R4" i="57"/>
  <c r="S4" i="57"/>
  <c r="N7" i="59"/>
  <c r="F7" i="59"/>
  <c r="S5" i="57"/>
  <c r="F6" i="58"/>
  <c r="N6" i="58"/>
  <c r="H6" i="58"/>
  <c r="P6" i="58"/>
  <c r="G8" i="59"/>
  <c r="O8" i="59"/>
  <c r="R3" i="59"/>
  <c r="Q3" i="59"/>
  <c r="S3" i="59"/>
  <c r="T3" i="59"/>
  <c r="Q8" i="60"/>
  <c r="T8" i="60"/>
  <c r="R8" i="60"/>
  <c r="S8" i="60"/>
  <c r="Q6" i="60"/>
  <c r="T6" i="60"/>
  <c r="R6" i="60"/>
  <c r="S6" i="60"/>
  <c r="L8" i="60"/>
  <c r="K8" i="60"/>
  <c r="I8" i="60"/>
  <c r="J8" i="60"/>
  <c r="K5" i="58"/>
  <c r="J5" i="58"/>
  <c r="I5" i="58"/>
  <c r="L5" i="58"/>
  <c r="J5" i="57"/>
  <c r="Q3" i="58"/>
  <c r="H7" i="59"/>
  <c r="P7" i="59"/>
  <c r="P7" i="57"/>
  <c r="H7" i="57"/>
  <c r="T4" i="59"/>
  <c r="S4" i="59"/>
  <c r="Q4" i="59"/>
  <c r="R4" i="59"/>
  <c r="L4" i="60"/>
  <c r="K4" i="60"/>
  <c r="I4" i="60"/>
  <c r="J4" i="60"/>
  <c r="S3" i="57"/>
  <c r="R3" i="57"/>
  <c r="Q3" i="57"/>
  <c r="T3" i="57"/>
  <c r="K5" i="57"/>
  <c r="K6" i="57"/>
  <c r="J6" i="57"/>
  <c r="O8" i="58"/>
  <c r="G8" i="58"/>
  <c r="T5" i="58"/>
  <c r="Q5" i="58"/>
  <c r="S5" i="58"/>
  <c r="R5" i="58"/>
  <c r="F6" i="59"/>
  <c r="N6" i="59"/>
  <c r="S3" i="60"/>
  <c r="R3" i="60"/>
  <c r="T3" i="60"/>
  <c r="Q3" i="60"/>
  <c r="F7" i="60"/>
  <c r="N7" i="60"/>
  <c r="P7" i="60"/>
  <c r="H7" i="60"/>
  <c r="N8" i="57"/>
  <c r="F8" i="57"/>
  <c r="H8" i="57"/>
  <c r="P8" i="57"/>
  <c r="T5" i="57"/>
  <c r="I4" i="58"/>
  <c r="L4" i="58"/>
  <c r="K4" i="58"/>
  <c r="J4" i="58"/>
  <c r="S5" i="60"/>
  <c r="R5" i="60"/>
  <c r="T5" i="60"/>
  <c r="Q5" i="60"/>
  <c r="L7" i="58"/>
  <c r="J7" i="58"/>
  <c r="I7" i="58"/>
  <c r="K7" i="58"/>
  <c r="K4" i="59"/>
  <c r="J4" i="59"/>
  <c r="L4" i="59"/>
  <c r="I4" i="59"/>
  <c r="Q4" i="60"/>
  <c r="T4" i="60"/>
  <c r="R4" i="60"/>
  <c r="S4" i="60"/>
  <c r="J3" i="57"/>
  <c r="I3" i="57"/>
  <c r="L3" i="57"/>
  <c r="H4" i="56" s="1"/>
  <c r="K3" i="57"/>
  <c r="G4" i="56" s="1"/>
  <c r="R6" i="57"/>
  <c r="G6" i="59"/>
  <c r="O6" i="59"/>
  <c r="O7" i="59"/>
  <c r="G7" i="59"/>
  <c r="J3" i="60"/>
  <c r="I3" i="60"/>
  <c r="K3" i="60"/>
  <c r="G7" i="56" s="1"/>
  <c r="L3" i="60"/>
  <c r="H7" i="56" s="1"/>
  <c r="F7" i="57"/>
  <c r="N7" i="57"/>
  <c r="R4" i="58"/>
  <c r="Q4" i="58"/>
  <c r="T4" i="58"/>
  <c r="S4" i="58"/>
  <c r="O6" i="58"/>
  <c r="G6" i="58"/>
  <c r="F8" i="59"/>
  <c r="N8" i="59"/>
  <c r="P8" i="59"/>
  <c r="H8" i="59"/>
  <c r="J5" i="60"/>
  <c r="I5" i="60"/>
  <c r="K5" i="60"/>
  <c r="L5" i="60"/>
  <c r="D4" i="8"/>
  <c r="D5" i="8" s="1"/>
  <c r="D6" i="8" s="1"/>
  <c r="D7" i="8" s="1"/>
  <c r="D8" i="8" s="1"/>
  <c r="D4" i="6"/>
  <c r="D5" i="6" s="1"/>
  <c r="D6" i="6" s="1"/>
  <c r="D7" i="6" s="1"/>
  <c r="D8" i="6" s="1"/>
  <c r="D4" i="46"/>
  <c r="D5" i="46" s="1"/>
  <c r="D6" i="46" s="1"/>
  <c r="D7" i="46" s="1"/>
  <c r="D8" i="46" s="1"/>
  <c r="Q6" i="57" l="1"/>
  <c r="L6" i="57"/>
  <c r="T6" i="57"/>
  <c r="T8" i="59"/>
  <c r="S8" i="59"/>
  <c r="Q8" i="59"/>
  <c r="R8" i="59"/>
  <c r="S7" i="57"/>
  <c r="R7" i="57"/>
  <c r="T7" i="57"/>
  <c r="Q7" i="57"/>
  <c r="J7" i="60"/>
  <c r="I7" i="60"/>
  <c r="K7" i="60"/>
  <c r="L7" i="60"/>
  <c r="S8" i="58"/>
  <c r="T8" i="58"/>
  <c r="R8" i="58"/>
  <c r="Q8" i="58"/>
  <c r="K8" i="59"/>
  <c r="J8" i="59"/>
  <c r="L8" i="59"/>
  <c r="I8" i="59"/>
  <c r="B7" i="56" a="1"/>
  <c r="T6" i="59"/>
  <c r="S6" i="59"/>
  <c r="Q6" i="59"/>
  <c r="R6" i="59"/>
  <c r="J6" i="58"/>
  <c r="L6" i="58"/>
  <c r="K6" i="58"/>
  <c r="I6" i="58"/>
  <c r="B5" i="56" s="1" a="1"/>
  <c r="J8" i="58"/>
  <c r="L8" i="58"/>
  <c r="K8" i="58"/>
  <c r="I8" i="58"/>
  <c r="K6" i="59"/>
  <c r="J6" i="59"/>
  <c r="L6" i="59"/>
  <c r="I6" i="59"/>
  <c r="Q8" i="57"/>
  <c r="T8" i="57"/>
  <c r="R8" i="57"/>
  <c r="S8" i="57"/>
  <c r="S6" i="58"/>
  <c r="R6" i="58"/>
  <c r="Q6" i="58"/>
  <c r="T6" i="58"/>
  <c r="R7" i="59"/>
  <c r="Q7" i="59"/>
  <c r="S7" i="59"/>
  <c r="T7" i="59"/>
  <c r="J7" i="57"/>
  <c r="I7" i="57"/>
  <c r="B4" i="56" s="1" a="1"/>
  <c r="K7" i="57"/>
  <c r="L7" i="57"/>
  <c r="L8" i="57"/>
  <c r="K8" i="57"/>
  <c r="I8" i="57"/>
  <c r="J8" i="57"/>
  <c r="S7" i="60"/>
  <c r="R7" i="60"/>
  <c r="T7" i="60"/>
  <c r="Q7" i="60"/>
  <c r="I7" i="59"/>
  <c r="L7" i="59"/>
  <c r="J7" i="59"/>
  <c r="K7" i="59"/>
  <c r="A117" i="46"/>
  <c r="A96" i="46"/>
  <c r="A75" i="46"/>
  <c r="A54" i="46"/>
  <c r="A33" i="46"/>
  <c r="C7" i="46"/>
  <c r="C6" i="46"/>
  <c r="C8" i="46" s="1"/>
  <c r="B5" i="46"/>
  <c r="C4" i="46"/>
  <c r="C5" i="46" s="1"/>
  <c r="B4" i="46"/>
  <c r="B3" i="46"/>
  <c r="B6" i="56" l="1" a="1"/>
  <c r="D6" i="56" s="1"/>
  <c r="D5" i="56"/>
  <c r="F5" i="56"/>
  <c r="C5" i="56"/>
  <c r="B5" i="56"/>
  <c r="E5" i="56"/>
  <c r="D7" i="56"/>
  <c r="C7" i="56"/>
  <c r="B7" i="56"/>
  <c r="F7" i="56"/>
  <c r="E7" i="56"/>
  <c r="D4" i="56"/>
  <c r="C4" i="56"/>
  <c r="F4" i="56"/>
  <c r="E4" i="56"/>
  <c r="B4" i="56"/>
  <c r="B6" i="46"/>
  <c r="D78" i="46" s="1"/>
  <c r="D57" i="46"/>
  <c r="B7" i="46"/>
  <c r="D15" i="46"/>
  <c r="D36" i="46"/>
  <c r="B8" i="46"/>
  <c r="E6" i="56" l="1"/>
  <c r="C6" i="56"/>
  <c r="F6" i="56"/>
  <c r="B6" i="56"/>
  <c r="D120" i="46"/>
  <c r="D99" i="46"/>
  <c r="A117" i="42" l="1"/>
  <c r="A96" i="42"/>
  <c r="A75" i="42"/>
  <c r="A54" i="42"/>
  <c r="A33" i="42"/>
  <c r="C7" i="42"/>
  <c r="C6" i="42"/>
  <c r="C8" i="42" s="1"/>
  <c r="B5" i="42"/>
  <c r="C4" i="42"/>
  <c r="C5" i="42" s="1"/>
  <c r="B4" i="42"/>
  <c r="B3" i="42"/>
  <c r="D15" i="42" s="1"/>
  <c r="D57" i="42" l="1"/>
  <c r="B6" i="42"/>
  <c r="B7" i="42"/>
  <c r="B8" i="42"/>
  <c r="D36" i="42"/>
  <c r="D120" i="42" l="1"/>
  <c r="D99" i="42"/>
  <c r="D78" i="42"/>
  <c r="A117" i="8"/>
  <c r="A96" i="8"/>
  <c r="A75" i="8"/>
  <c r="A54" i="8"/>
  <c r="A33" i="8"/>
  <c r="C7" i="8"/>
  <c r="C6" i="8"/>
  <c r="C8" i="8" s="1"/>
  <c r="B5" i="8"/>
  <c r="C4" i="8"/>
  <c r="C5" i="8" s="1"/>
  <c r="B4" i="8"/>
  <c r="B3" i="8"/>
  <c r="A117" i="6"/>
  <c r="A96" i="6"/>
  <c r="A75" i="6"/>
  <c r="A54" i="6"/>
  <c r="A33" i="6"/>
  <c r="C7" i="6"/>
  <c r="C6" i="6"/>
  <c r="C8" i="6" s="1"/>
  <c r="B5" i="6"/>
  <c r="C4" i="6"/>
  <c r="C5" i="6" s="1"/>
  <c r="B4" i="6"/>
  <c r="B3" i="6"/>
  <c r="AH15" i="42" l="1"/>
  <c r="N15" i="42"/>
  <c r="X15" i="42"/>
  <c r="D36" i="8"/>
  <c r="B7" i="6"/>
  <c r="B6" i="6"/>
  <c r="D15" i="6"/>
  <c r="D15" i="8"/>
  <c r="D36" i="6"/>
  <c r="B8" i="6"/>
  <c r="D57" i="6"/>
  <c r="B6" i="8"/>
  <c r="B7" i="8"/>
  <c r="B8" i="8"/>
  <c r="D57" i="8"/>
  <c r="B15" i="46" l="1"/>
  <c r="AH15" i="8"/>
  <c r="AH15" i="6"/>
  <c r="N15" i="46"/>
  <c r="X15" i="8"/>
  <c r="X15" i="6"/>
  <c r="X15" i="46"/>
  <c r="N15" i="8"/>
  <c r="AH15" i="46"/>
  <c r="N36" i="46"/>
  <c r="X36" i="46"/>
  <c r="AH36" i="46"/>
  <c r="X57" i="42"/>
  <c r="AH36" i="42"/>
  <c r="X36" i="42"/>
  <c r="N36" i="42"/>
  <c r="N57" i="42"/>
  <c r="D120" i="8"/>
  <c r="D99" i="8"/>
  <c r="D78" i="6"/>
  <c r="X36" i="8"/>
  <c r="X36" i="6"/>
  <c r="AH36" i="8"/>
  <c r="AH36" i="6"/>
  <c r="N36" i="8"/>
  <c r="N36" i="6"/>
  <c r="D78" i="8"/>
  <c r="D120" i="6"/>
  <c r="D99" i="6"/>
  <c r="N15" i="6" l="1"/>
  <c r="N57" i="46"/>
  <c r="AH57" i="6"/>
  <c r="AH57" i="8"/>
  <c r="AH57" i="46"/>
  <c r="N57" i="6"/>
  <c r="X57" i="46"/>
  <c r="AH57" i="42"/>
  <c r="C120" i="46"/>
  <c r="C36" i="46"/>
  <c r="B120" i="46"/>
  <c r="C15" i="46"/>
  <c r="B15" i="6"/>
  <c r="C36" i="42"/>
  <c r="AH78" i="42"/>
  <c r="B15" i="42"/>
  <c r="N78" i="6"/>
  <c r="B36" i="8"/>
  <c r="B36" i="6"/>
  <c r="X57" i="6"/>
  <c r="N57" i="8"/>
  <c r="C15" i="8"/>
  <c r="X57" i="8"/>
  <c r="C36" i="8"/>
  <c r="C36" i="6"/>
  <c r="X78" i="8" l="1"/>
  <c r="AH78" i="8"/>
  <c r="X78" i="6"/>
  <c r="AH78" i="6"/>
  <c r="X78" i="46"/>
  <c r="X78" i="42"/>
  <c r="AH78" i="46"/>
  <c r="N78" i="42"/>
  <c r="N78" i="46"/>
  <c r="C99" i="8"/>
  <c r="E120" i="46"/>
  <c r="E8" i="46" s="1"/>
  <c r="B57" i="8"/>
  <c r="C99" i="6"/>
  <c r="C15" i="42"/>
  <c r="C78" i="46"/>
  <c r="E57" i="46"/>
  <c r="C99" i="46"/>
  <c r="C78" i="42"/>
  <c r="E15" i="46"/>
  <c r="E36" i="46"/>
  <c r="B36" i="46"/>
  <c r="B99" i="42"/>
  <c r="C99" i="42"/>
  <c r="B57" i="46"/>
  <c r="E36" i="42"/>
  <c r="B99" i="8"/>
  <c r="E15" i="42"/>
  <c r="B57" i="42"/>
  <c r="B36" i="42"/>
  <c r="C120" i="42"/>
  <c r="C57" i="42"/>
  <c r="C15" i="6"/>
  <c r="E15" i="8"/>
  <c r="E3" i="8" s="1"/>
  <c r="C4" i="48" s="1"/>
  <c r="E36" i="6"/>
  <c r="E4" i="6" s="1"/>
  <c r="B15" i="8"/>
  <c r="E36" i="8"/>
  <c r="E4" i="8" s="1"/>
  <c r="E15" i="6"/>
  <c r="E3" i="6" s="1"/>
  <c r="C3" i="48" s="1"/>
  <c r="B120" i="8"/>
  <c r="C120" i="6"/>
  <c r="C120" i="8"/>
  <c r="B78" i="8"/>
  <c r="N78" i="8"/>
  <c r="B57" i="6"/>
  <c r="C57" i="8"/>
  <c r="C78" i="8"/>
  <c r="C78" i="6"/>
  <c r="N99" i="46" l="1"/>
  <c r="AH99" i="46"/>
  <c r="E57" i="6"/>
  <c r="E5" i="6" s="1"/>
  <c r="E3" i="46"/>
  <c r="C6" i="48" s="1"/>
  <c r="E4" i="42"/>
  <c r="E5" i="46"/>
  <c r="E4" i="46"/>
  <c r="E3" i="42"/>
  <c r="C5" i="48" s="1"/>
  <c r="E99" i="6"/>
  <c r="E7" i="6" s="1"/>
  <c r="E78" i="42"/>
  <c r="C57" i="46"/>
  <c r="AH99" i="42"/>
  <c r="N99" i="42"/>
  <c r="X99" i="42"/>
  <c r="X99" i="46"/>
  <c r="E99" i="46"/>
  <c r="B99" i="46"/>
  <c r="E99" i="42"/>
  <c r="E78" i="46"/>
  <c r="B78" i="46"/>
  <c r="B78" i="42"/>
  <c r="E120" i="42"/>
  <c r="B120" i="42"/>
  <c r="E57" i="42"/>
  <c r="E120" i="6"/>
  <c r="E8" i="6" s="1"/>
  <c r="E57" i="8"/>
  <c r="E5" i="8" s="1"/>
  <c r="C57" i="6"/>
  <c r="B99" i="6"/>
  <c r="N99" i="8"/>
  <c r="N99" i="6"/>
  <c r="E78" i="6"/>
  <c r="E6" i="6" s="1"/>
  <c r="E120" i="8"/>
  <c r="E8" i="8" s="1"/>
  <c r="AH99" i="8"/>
  <c r="AH99" i="6"/>
  <c r="E78" i="8"/>
  <c r="E6" i="8" s="1"/>
  <c r="E99" i="8"/>
  <c r="E7" i="8" s="1"/>
  <c r="B120" i="6"/>
  <c r="X99" i="8"/>
  <c r="X99" i="6"/>
  <c r="B78" i="6"/>
  <c r="I15" i="8" l="1"/>
  <c r="AB15" i="42"/>
  <c r="AB15" i="8"/>
  <c r="E7" i="42"/>
  <c r="E6" i="42"/>
  <c r="E7" i="46"/>
  <c r="E5" i="42"/>
  <c r="E8" i="42"/>
  <c r="E6" i="46"/>
  <c r="I15" i="42"/>
  <c r="I15" i="46"/>
  <c r="S15" i="46"/>
  <c r="S15" i="8"/>
  <c r="X120" i="46"/>
  <c r="N120" i="46"/>
  <c r="AB15" i="46"/>
  <c r="X120" i="42"/>
  <c r="AH120" i="42"/>
  <c r="AH120" i="46"/>
  <c r="AB15" i="6"/>
  <c r="N120" i="42"/>
  <c r="S15" i="42"/>
  <c r="I15" i="6"/>
  <c r="S15" i="6"/>
  <c r="AH120" i="6"/>
  <c r="AH120" i="8"/>
  <c r="X120" i="6"/>
  <c r="X120" i="8"/>
  <c r="N120" i="6"/>
  <c r="N120" i="8"/>
  <c r="I36" i="46" l="1"/>
  <c r="AB36" i="42"/>
  <c r="S36" i="42"/>
  <c r="H15" i="6"/>
  <c r="H15" i="8"/>
  <c r="H15" i="42"/>
  <c r="AC15" i="6"/>
  <c r="AC15" i="42"/>
  <c r="AC15" i="46"/>
  <c r="R15" i="42"/>
  <c r="R15" i="8"/>
  <c r="S36" i="46"/>
  <c r="AB36" i="8"/>
  <c r="AC15" i="8"/>
  <c r="AB36" i="46"/>
  <c r="R15" i="46"/>
  <c r="H15" i="46"/>
  <c r="AB36" i="6"/>
  <c r="I36" i="42"/>
  <c r="S36" i="8"/>
  <c r="I36" i="6"/>
  <c r="I36" i="8"/>
  <c r="R15" i="6"/>
  <c r="S36" i="6"/>
  <c r="R36" i="6" l="1"/>
  <c r="R36" i="42"/>
  <c r="R36" i="8"/>
  <c r="H36" i="6"/>
  <c r="H36" i="42"/>
  <c r="H36" i="46"/>
  <c r="H36" i="8"/>
  <c r="I57" i="6"/>
  <c r="I57" i="8"/>
  <c r="I57" i="46"/>
  <c r="AC57" i="6"/>
  <c r="AC57" i="42"/>
  <c r="AC57" i="46"/>
  <c r="AB57" i="6"/>
  <c r="AB57" i="42"/>
  <c r="AB57" i="8"/>
  <c r="AB57" i="46"/>
  <c r="S57" i="42"/>
  <c r="S57" i="46"/>
  <c r="AC36" i="6"/>
  <c r="AC36" i="42"/>
  <c r="AC36" i="46"/>
  <c r="AC36" i="8"/>
  <c r="R36" i="46"/>
  <c r="I57" i="42"/>
  <c r="S57" i="8"/>
  <c r="S57" i="6"/>
  <c r="I78" i="42" l="1"/>
  <c r="I78" i="46"/>
  <c r="I78" i="8"/>
  <c r="AC78" i="6"/>
  <c r="AC78" i="42"/>
  <c r="AC78" i="46"/>
  <c r="R57" i="42"/>
  <c r="R57" i="8"/>
  <c r="AB78" i="6"/>
  <c r="AB78" i="42"/>
  <c r="AB78" i="46"/>
  <c r="AB78" i="8"/>
  <c r="S78" i="42"/>
  <c r="S78" i="46"/>
  <c r="H57" i="6"/>
  <c r="H57" i="42"/>
  <c r="H57" i="8"/>
  <c r="H57" i="46"/>
  <c r="AC57" i="8"/>
  <c r="R57" i="46"/>
  <c r="S78" i="8"/>
  <c r="I78" i="6"/>
  <c r="R57" i="6"/>
  <c r="S78" i="6"/>
  <c r="H78" i="6" l="1"/>
  <c r="H78" i="42"/>
  <c r="H78" i="46"/>
  <c r="H78" i="8"/>
  <c r="I99" i="46"/>
  <c r="R78" i="6"/>
  <c r="R78" i="42"/>
  <c r="R78" i="8"/>
  <c r="R78" i="46"/>
  <c r="AC99" i="6"/>
  <c r="AC99" i="42"/>
  <c r="AC99" i="46"/>
  <c r="S99" i="6"/>
  <c r="S99" i="42"/>
  <c r="S99" i="46"/>
  <c r="AB99" i="8"/>
  <c r="AB99" i="46"/>
  <c r="AC78" i="8"/>
  <c r="I99" i="42"/>
  <c r="AB99" i="42"/>
  <c r="I99" i="6"/>
  <c r="S99" i="8"/>
  <c r="I99" i="8"/>
  <c r="AB99" i="6"/>
  <c r="I120" i="42" l="1"/>
  <c r="I120" i="46"/>
  <c r="H99" i="6"/>
  <c r="H99" i="42"/>
  <c r="H99" i="8"/>
  <c r="AC120" i="6"/>
  <c r="AC120" i="42"/>
  <c r="AC120" i="46"/>
  <c r="AC120" i="8"/>
  <c r="AB120" i="46"/>
  <c r="S120" i="42"/>
  <c r="S120" i="46"/>
  <c r="R99" i="6"/>
  <c r="R99" i="42"/>
  <c r="R99" i="46"/>
  <c r="R99" i="8"/>
  <c r="AF15" i="6"/>
  <c r="AF15" i="42"/>
  <c r="L15" i="42"/>
  <c r="V15" i="6"/>
  <c r="AE15" i="42"/>
  <c r="AE15" i="6"/>
  <c r="K15" i="42"/>
  <c r="U15" i="42"/>
  <c r="U15" i="6"/>
  <c r="AC99" i="8"/>
  <c r="L15" i="46"/>
  <c r="H99" i="46"/>
  <c r="AB120" i="42"/>
  <c r="I120" i="6"/>
  <c r="I120" i="8"/>
  <c r="AB120" i="8"/>
  <c r="S120" i="6"/>
  <c r="AB120" i="6"/>
  <c r="S120" i="8"/>
  <c r="V15" i="46" l="1"/>
  <c r="AD15" i="6"/>
  <c r="V15" i="42"/>
  <c r="L15" i="6"/>
  <c r="K15" i="6"/>
  <c r="H120" i="6"/>
  <c r="H120" i="42"/>
  <c r="R120" i="6"/>
  <c r="R120" i="42"/>
  <c r="R120" i="8"/>
  <c r="R120" i="46"/>
  <c r="AD15" i="42"/>
  <c r="J15" i="42"/>
  <c r="K15" i="46"/>
  <c r="J15" i="6"/>
  <c r="V36" i="42"/>
  <c r="AF15" i="8"/>
  <c r="L15" i="8"/>
  <c r="AF36" i="42"/>
  <c r="L57" i="42"/>
  <c r="V15" i="8"/>
  <c r="V36" i="6"/>
  <c r="L36" i="42"/>
  <c r="AF36" i="6"/>
  <c r="L36" i="6"/>
  <c r="M15" i="46"/>
  <c r="W15" i="46"/>
  <c r="AF57" i="6"/>
  <c r="V57" i="42"/>
  <c r="J15" i="8"/>
  <c r="V57" i="6"/>
  <c r="U15" i="8"/>
  <c r="L57" i="6"/>
  <c r="AD36" i="6"/>
  <c r="U36" i="42"/>
  <c r="U36" i="6"/>
  <c r="J36" i="42"/>
  <c r="J36" i="6"/>
  <c r="K36" i="42"/>
  <c r="K36" i="6"/>
  <c r="AE15" i="8"/>
  <c r="AE36" i="42"/>
  <c r="AE36" i="6"/>
  <c r="AD15" i="8"/>
  <c r="AI15" i="42"/>
  <c r="K15" i="8"/>
  <c r="AE15" i="46"/>
  <c r="W15" i="42"/>
  <c r="W15" i="8"/>
  <c r="M15" i="6"/>
  <c r="AG15" i="42"/>
  <c r="AG15" i="6"/>
  <c r="AI15" i="6"/>
  <c r="M15" i="8"/>
  <c r="AG15" i="8"/>
  <c r="M15" i="42"/>
  <c r="W15" i="6"/>
  <c r="L36" i="46"/>
  <c r="H120" i="46"/>
  <c r="H120" i="8"/>
  <c r="U36" i="46" l="1"/>
  <c r="O15" i="42"/>
  <c r="F3" i="42" s="1"/>
  <c r="D5" i="48" s="1"/>
  <c r="U57" i="46"/>
  <c r="O15" i="6"/>
  <c r="F3" i="6" s="1"/>
  <c r="D3" i="48" s="1"/>
  <c r="AF57" i="42"/>
  <c r="AD36" i="42"/>
  <c r="AF57" i="8"/>
  <c r="V36" i="8"/>
  <c r="W36" i="46"/>
  <c r="L36" i="8"/>
  <c r="V57" i="8"/>
  <c r="AF36" i="8"/>
  <c r="U15" i="46"/>
  <c r="AG15" i="46"/>
  <c r="AE57" i="8"/>
  <c r="V78" i="8"/>
  <c r="AG36" i="46"/>
  <c r="K36" i="46"/>
  <c r="W57" i="46"/>
  <c r="O15" i="8"/>
  <c r="AE57" i="46"/>
  <c r="AE36" i="46"/>
  <c r="L78" i="6"/>
  <c r="AI15" i="8"/>
  <c r="H3" i="8" s="1"/>
  <c r="F4" i="48" s="1"/>
  <c r="D12" i="56" s="1"/>
  <c r="D14" i="56" s="1"/>
  <c r="L78" i="42"/>
  <c r="AF78" i="6"/>
  <c r="V78" i="42"/>
  <c r="V78" i="6"/>
  <c r="H3" i="6"/>
  <c r="F3" i="48" s="1"/>
  <c r="P3" i="6"/>
  <c r="K36" i="8"/>
  <c r="H3" i="42"/>
  <c r="F5" i="48" s="1"/>
  <c r="P3" i="42"/>
  <c r="U78" i="46"/>
  <c r="AD57" i="6"/>
  <c r="AD57" i="42"/>
  <c r="AF15" i="46"/>
  <c r="J36" i="8"/>
  <c r="AD36" i="8"/>
  <c r="AE57" i="42"/>
  <c r="AE57" i="6"/>
  <c r="AF78" i="42"/>
  <c r="O36" i="42"/>
  <c r="U57" i="42"/>
  <c r="U57" i="8"/>
  <c r="U57" i="6"/>
  <c r="L57" i="8"/>
  <c r="J57" i="42"/>
  <c r="J57" i="6"/>
  <c r="K57" i="42"/>
  <c r="K57" i="6"/>
  <c r="AE36" i="8"/>
  <c r="U36" i="8"/>
  <c r="M36" i="42"/>
  <c r="M36" i="6"/>
  <c r="O36" i="6"/>
  <c r="AG36" i="8"/>
  <c r="W36" i="6"/>
  <c r="AG36" i="6"/>
  <c r="AI36" i="6"/>
  <c r="P4" i="6" s="1"/>
  <c r="W36" i="8"/>
  <c r="AG36" i="42"/>
  <c r="AI36" i="42"/>
  <c r="M36" i="8"/>
  <c r="W36" i="42"/>
  <c r="L57" i="46"/>
  <c r="V57" i="46"/>
  <c r="V36" i="46"/>
  <c r="AF120" i="42" l="1"/>
  <c r="K57" i="46"/>
  <c r="N3" i="6"/>
  <c r="N3" i="42"/>
  <c r="V99" i="42"/>
  <c r="W78" i="46"/>
  <c r="AF78" i="8"/>
  <c r="AF99" i="42"/>
  <c r="V99" i="6"/>
  <c r="J57" i="8"/>
  <c r="M36" i="46"/>
  <c r="AG57" i="46"/>
  <c r="U99" i="46"/>
  <c r="V99" i="8"/>
  <c r="AF99" i="8"/>
  <c r="M57" i="46"/>
  <c r="K78" i="46"/>
  <c r="AF57" i="46"/>
  <c r="P3" i="8"/>
  <c r="AI36" i="8"/>
  <c r="P4" i="8" s="1"/>
  <c r="L120" i="42"/>
  <c r="V120" i="42"/>
  <c r="P4" i="42"/>
  <c r="L99" i="42"/>
  <c r="L99" i="6"/>
  <c r="AF99" i="6"/>
  <c r="F4" i="6"/>
  <c r="N4" i="6"/>
  <c r="F4" i="42"/>
  <c r="N4" i="42"/>
  <c r="F3" i="8"/>
  <c r="D4" i="48" s="1"/>
  <c r="B12" i="56" s="1"/>
  <c r="N3" i="8"/>
  <c r="U120" i="46"/>
  <c r="O36" i="8"/>
  <c r="AE78" i="6"/>
  <c r="AE78" i="42"/>
  <c r="O15" i="46"/>
  <c r="AD78" i="42"/>
  <c r="AD78" i="6"/>
  <c r="J78" i="42"/>
  <c r="J78" i="6"/>
  <c r="AD57" i="8"/>
  <c r="U78" i="42"/>
  <c r="U78" i="6"/>
  <c r="AF36" i="46"/>
  <c r="AD78" i="8"/>
  <c r="K57" i="8"/>
  <c r="J15" i="46"/>
  <c r="K78" i="42"/>
  <c r="K78" i="6"/>
  <c r="K78" i="8"/>
  <c r="J78" i="8"/>
  <c r="L78" i="8"/>
  <c r="AI15" i="46"/>
  <c r="AG57" i="42"/>
  <c r="AI57" i="42"/>
  <c r="W57" i="6"/>
  <c r="M57" i="6"/>
  <c r="O57" i="6"/>
  <c r="H4" i="42"/>
  <c r="AG57" i="6"/>
  <c r="AI57" i="6"/>
  <c r="W57" i="8"/>
  <c r="M57" i="8"/>
  <c r="AG57" i="8"/>
  <c r="W57" i="42"/>
  <c r="M57" i="42"/>
  <c r="O57" i="42"/>
  <c r="H4" i="6"/>
  <c r="L78" i="46"/>
  <c r="V120" i="8"/>
  <c r="AF120" i="6"/>
  <c r="V120" i="6"/>
  <c r="L120" i="6"/>
  <c r="B19" i="56" l="1"/>
  <c r="B21" i="56" s="1"/>
  <c r="B14" i="56"/>
  <c r="AF120" i="8"/>
  <c r="AI57" i="8"/>
  <c r="H5" i="8" s="1"/>
  <c r="AE78" i="46"/>
  <c r="AG99" i="46"/>
  <c r="M78" i="46"/>
  <c r="K99" i="8"/>
  <c r="AG78" i="46"/>
  <c r="M99" i="46"/>
  <c r="U99" i="8"/>
  <c r="W120" i="46"/>
  <c r="W99" i="46"/>
  <c r="K99" i="46"/>
  <c r="K120" i="46"/>
  <c r="AE120" i="46"/>
  <c r="AF78" i="46"/>
  <c r="H4" i="8"/>
  <c r="U78" i="8"/>
  <c r="O36" i="46"/>
  <c r="J36" i="46"/>
  <c r="L120" i="8"/>
  <c r="AI36" i="46"/>
  <c r="H3" i="46"/>
  <c r="F6" i="48" s="1"/>
  <c r="P3" i="46"/>
  <c r="F5" i="6"/>
  <c r="N5" i="6"/>
  <c r="H5" i="42"/>
  <c r="P5" i="42"/>
  <c r="F3" i="46"/>
  <c r="D6" i="48" s="1"/>
  <c r="N3" i="46"/>
  <c r="F4" i="8"/>
  <c r="N4" i="8"/>
  <c r="F5" i="42"/>
  <c r="N5" i="42"/>
  <c r="O57" i="8"/>
  <c r="H5" i="6"/>
  <c r="P5" i="6"/>
  <c r="U99" i="42"/>
  <c r="U99" i="6"/>
  <c r="AE120" i="42"/>
  <c r="K120" i="42"/>
  <c r="AE99" i="6"/>
  <c r="AE99" i="42"/>
  <c r="AD15" i="46"/>
  <c r="L99" i="8"/>
  <c r="AD99" i="6"/>
  <c r="AD99" i="42"/>
  <c r="K99" i="6"/>
  <c r="K99" i="42"/>
  <c r="U120" i="42"/>
  <c r="J99" i="6"/>
  <c r="J99" i="42"/>
  <c r="AE78" i="8"/>
  <c r="AG120" i="46"/>
  <c r="AD36" i="46"/>
  <c r="M78" i="6"/>
  <c r="O78" i="6"/>
  <c r="AG78" i="8"/>
  <c r="M78" i="8"/>
  <c r="O78" i="8"/>
  <c r="AG78" i="42"/>
  <c r="AI78" i="42"/>
  <c r="W78" i="8"/>
  <c r="W78" i="42"/>
  <c r="AG78" i="6"/>
  <c r="AI78" i="6"/>
  <c r="M78" i="42"/>
  <c r="O78" i="42"/>
  <c r="W78" i="6"/>
  <c r="V78" i="46"/>
  <c r="L99" i="46"/>
  <c r="P5" i="8" l="1"/>
  <c r="M120" i="46"/>
  <c r="AE99" i="46"/>
  <c r="AF99" i="46"/>
  <c r="AE99" i="8"/>
  <c r="U120" i="6"/>
  <c r="F4" i="46"/>
  <c r="K120" i="6"/>
  <c r="N4" i="46"/>
  <c r="P4" i="46"/>
  <c r="H4" i="46"/>
  <c r="AD99" i="8"/>
  <c r="F5" i="8"/>
  <c r="N5" i="8"/>
  <c r="F6" i="8"/>
  <c r="N6" i="8"/>
  <c r="P6" i="42"/>
  <c r="H6" i="42"/>
  <c r="F6" i="6"/>
  <c r="N6" i="6"/>
  <c r="F6" i="42"/>
  <c r="N6" i="42"/>
  <c r="H6" i="6"/>
  <c r="P6" i="6"/>
  <c r="AD120" i="42"/>
  <c r="J120" i="8"/>
  <c r="J120" i="6"/>
  <c r="O57" i="46"/>
  <c r="J57" i="46"/>
  <c r="AD120" i="8"/>
  <c r="AI78" i="8"/>
  <c r="J99" i="8"/>
  <c r="J120" i="42"/>
  <c r="AE120" i="6"/>
  <c r="AD120" i="6"/>
  <c r="M99" i="6"/>
  <c r="O99" i="6"/>
  <c r="M99" i="42"/>
  <c r="O99" i="42"/>
  <c r="AG99" i="8"/>
  <c r="AG99" i="6"/>
  <c r="AI99" i="6"/>
  <c r="W99" i="42"/>
  <c r="M99" i="8"/>
  <c r="W99" i="6"/>
  <c r="AG99" i="42"/>
  <c r="AI99" i="42"/>
  <c r="W99" i="8"/>
  <c r="V99" i="46"/>
  <c r="V120" i="46"/>
  <c r="L120" i="46"/>
  <c r="AI99" i="8" l="1"/>
  <c r="P7" i="8" s="1"/>
  <c r="O99" i="8"/>
  <c r="F7" i="8" s="1"/>
  <c r="H7" i="42"/>
  <c r="P7" i="42"/>
  <c r="F7" i="42"/>
  <c r="N7" i="42"/>
  <c r="F7" i="6"/>
  <c r="N7" i="6"/>
  <c r="H6" i="8"/>
  <c r="P6" i="8"/>
  <c r="H7" i="6"/>
  <c r="P7" i="6"/>
  <c r="F5" i="46"/>
  <c r="N5" i="46"/>
  <c r="AI57" i="46"/>
  <c r="AD57" i="46"/>
  <c r="K120" i="8"/>
  <c r="AE120" i="8"/>
  <c r="J78" i="46"/>
  <c r="O78" i="46"/>
  <c r="U120" i="8"/>
  <c r="W120" i="8"/>
  <c r="M120" i="6"/>
  <c r="O120" i="6"/>
  <c r="AG120" i="8"/>
  <c r="M120" i="8"/>
  <c r="AG120" i="6"/>
  <c r="AI120" i="6"/>
  <c r="M120" i="42"/>
  <c r="O120" i="42"/>
  <c r="W120" i="42"/>
  <c r="W120" i="6"/>
  <c r="AG120" i="42"/>
  <c r="AI120" i="42"/>
  <c r="T15" i="46"/>
  <c r="O120" i="8" l="1"/>
  <c r="F8" i="8" s="1"/>
  <c r="H7" i="8"/>
  <c r="N7" i="8"/>
  <c r="Y15" i="46"/>
  <c r="F8" i="42"/>
  <c r="N8" i="42"/>
  <c r="H5" i="46"/>
  <c r="P5" i="46"/>
  <c r="H8" i="42"/>
  <c r="P8" i="42"/>
  <c r="H8" i="6"/>
  <c r="P8" i="6"/>
  <c r="F8" i="6"/>
  <c r="N8" i="6"/>
  <c r="F6" i="46"/>
  <c r="N6" i="46"/>
  <c r="AF120" i="46"/>
  <c r="AI78" i="46"/>
  <c r="AD78" i="46"/>
  <c r="J99" i="46"/>
  <c r="O99" i="46"/>
  <c r="AI120" i="8"/>
  <c r="Y36" i="46"/>
  <c r="T57" i="46"/>
  <c r="Y78" i="46"/>
  <c r="T78" i="46"/>
  <c r="Y15" i="8"/>
  <c r="T15" i="8"/>
  <c r="Y15" i="42"/>
  <c r="T15" i="42"/>
  <c r="Y15" i="6"/>
  <c r="T15" i="6"/>
  <c r="N8" i="8" l="1"/>
  <c r="O3" i="46"/>
  <c r="Q3" i="46" s="1"/>
  <c r="G3" i="46"/>
  <c r="G4" i="46"/>
  <c r="K4" i="46" s="1"/>
  <c r="O4" i="46"/>
  <c r="G6" i="46"/>
  <c r="O6" i="46"/>
  <c r="G3" i="42"/>
  <c r="O3" i="42"/>
  <c r="H8" i="8"/>
  <c r="P8" i="8"/>
  <c r="F7" i="46"/>
  <c r="N7" i="46"/>
  <c r="H6" i="46"/>
  <c r="P6" i="46"/>
  <c r="G3" i="6"/>
  <c r="E3" i="48" s="1"/>
  <c r="O3" i="6"/>
  <c r="G3" i="8"/>
  <c r="E4" i="48" s="1"/>
  <c r="C12" i="56" s="1"/>
  <c r="C14" i="56" s="1"/>
  <c r="O3" i="8"/>
  <c r="AD99" i="46"/>
  <c r="AI99" i="46"/>
  <c r="J120" i="46"/>
  <c r="O120" i="46"/>
  <c r="T99" i="46"/>
  <c r="Y120" i="46"/>
  <c r="Y99" i="46"/>
  <c r="T36" i="46"/>
  <c r="Y57" i="46"/>
  <c r="Y78" i="6"/>
  <c r="T78" i="6"/>
  <c r="Y78" i="42"/>
  <c r="T78" i="42"/>
  <c r="T99" i="8"/>
  <c r="Y99" i="8"/>
  <c r="T57" i="42"/>
  <c r="Y57" i="42"/>
  <c r="Y57" i="8"/>
  <c r="T57" i="8"/>
  <c r="T36" i="6"/>
  <c r="Y36" i="6"/>
  <c r="Y36" i="8"/>
  <c r="T36" i="8"/>
  <c r="T120" i="6"/>
  <c r="Y120" i="6"/>
  <c r="Y78" i="8"/>
  <c r="T78" i="8"/>
  <c r="T120" i="42"/>
  <c r="Y120" i="42"/>
  <c r="T99" i="6"/>
  <c r="Y99" i="6"/>
  <c r="Y36" i="42"/>
  <c r="T36" i="42"/>
  <c r="T99" i="42"/>
  <c r="Y99" i="42"/>
  <c r="Y120" i="8"/>
  <c r="T120" i="8"/>
  <c r="T57" i="6"/>
  <c r="Y57" i="6"/>
  <c r="L3" i="42" l="1"/>
  <c r="H13" i="48" s="1"/>
  <c r="E5" i="48"/>
  <c r="K3" i="46"/>
  <c r="G14" i="48" s="1"/>
  <c r="E6" i="48"/>
  <c r="L4" i="46"/>
  <c r="I3" i="46"/>
  <c r="K3" i="8"/>
  <c r="G12" i="48" s="1"/>
  <c r="K3" i="6"/>
  <c r="G11" i="48" s="1"/>
  <c r="L3" i="8"/>
  <c r="H12" i="48" s="1"/>
  <c r="J3" i="46"/>
  <c r="S3" i="46"/>
  <c r="R3" i="46"/>
  <c r="T3" i="46"/>
  <c r="L3" i="46"/>
  <c r="H14" i="48" s="1"/>
  <c r="K3" i="42"/>
  <c r="G13" i="48" s="1"/>
  <c r="I6" i="46"/>
  <c r="R6" i="46"/>
  <c r="J4" i="46"/>
  <c r="I4" i="46"/>
  <c r="T4" i="46"/>
  <c r="S4" i="46"/>
  <c r="R4" i="46"/>
  <c r="Q4" i="46"/>
  <c r="T6" i="46"/>
  <c r="I3" i="8"/>
  <c r="J3" i="6"/>
  <c r="L3" i="6"/>
  <c r="H11" i="48" s="1"/>
  <c r="S3" i="42"/>
  <c r="R3" i="42"/>
  <c r="T3" i="42"/>
  <c r="Q3" i="42"/>
  <c r="Q6" i="46"/>
  <c r="S6" i="46"/>
  <c r="J3" i="8"/>
  <c r="I3" i="6"/>
  <c r="T3" i="8"/>
  <c r="R3" i="8"/>
  <c r="Q3" i="8"/>
  <c r="S3" i="8"/>
  <c r="T3" i="6"/>
  <c r="R3" i="6"/>
  <c r="Q3" i="6"/>
  <c r="S3" i="6"/>
  <c r="G8" i="8"/>
  <c r="K8" i="8" s="1"/>
  <c r="O8" i="8"/>
  <c r="G5" i="6"/>
  <c r="I5" i="6" s="1"/>
  <c r="O5" i="6"/>
  <c r="G7" i="42"/>
  <c r="J7" i="42" s="1"/>
  <c r="O7" i="42"/>
  <c r="G6" i="8"/>
  <c r="J6" i="8" s="1"/>
  <c r="O6" i="8"/>
  <c r="G4" i="8"/>
  <c r="I4" i="8" s="1"/>
  <c r="O4" i="8"/>
  <c r="G5" i="8"/>
  <c r="J5" i="8" s="1"/>
  <c r="O5" i="8"/>
  <c r="J6" i="46"/>
  <c r="G5" i="46"/>
  <c r="J5" i="46" s="1"/>
  <c r="O5" i="46"/>
  <c r="G8" i="46"/>
  <c r="O8" i="46"/>
  <c r="H7" i="46"/>
  <c r="P7" i="46"/>
  <c r="G4" i="42"/>
  <c r="I4" i="42" s="1"/>
  <c r="O4" i="42"/>
  <c r="G8" i="42"/>
  <c r="I8" i="42" s="1"/>
  <c r="O8" i="42"/>
  <c r="I3" i="42"/>
  <c r="G4" i="6"/>
  <c r="K4" i="6" s="1"/>
  <c r="O4" i="6"/>
  <c r="G5" i="42"/>
  <c r="K5" i="42" s="1"/>
  <c r="O5" i="42"/>
  <c r="G7" i="8"/>
  <c r="K7" i="8" s="1"/>
  <c r="O7" i="8"/>
  <c r="G6" i="6"/>
  <c r="K6" i="6" s="1"/>
  <c r="O6" i="6"/>
  <c r="K6" i="46"/>
  <c r="G7" i="46"/>
  <c r="O7" i="46"/>
  <c r="G6" i="42"/>
  <c r="J6" i="42" s="1"/>
  <c r="O6" i="42"/>
  <c r="F8" i="46"/>
  <c r="N8" i="46"/>
  <c r="G7" i="6"/>
  <c r="J7" i="6" s="1"/>
  <c r="O7" i="6"/>
  <c r="J3" i="42"/>
  <c r="G8" i="6"/>
  <c r="K8" i="6" s="1"/>
  <c r="O8" i="6"/>
  <c r="L6" i="46"/>
  <c r="T120" i="46"/>
  <c r="AI120" i="46"/>
  <c r="AD120" i="46"/>
  <c r="G5" i="48" l="1"/>
  <c r="G3" i="48"/>
  <c r="G6" i="48"/>
  <c r="G4" i="48"/>
  <c r="E12" i="56" s="1"/>
  <c r="E14" i="56" s="1"/>
  <c r="I6" i="42"/>
  <c r="K6" i="8"/>
  <c r="J8" i="8"/>
  <c r="J7" i="8"/>
  <c r="I5" i="8"/>
  <c r="I6" i="8"/>
  <c r="I6" i="6"/>
  <c r="B11" i="48" s="1" a="1"/>
  <c r="I7" i="8"/>
  <c r="I8" i="8"/>
  <c r="J6" i="6"/>
  <c r="I7" i="42"/>
  <c r="K5" i="6"/>
  <c r="K5" i="8"/>
  <c r="I4" i="6"/>
  <c r="J4" i="6"/>
  <c r="J4" i="8"/>
  <c r="J5" i="6"/>
  <c r="K7" i="6"/>
  <c r="K4" i="8"/>
  <c r="K6" i="42"/>
  <c r="K8" i="42"/>
  <c r="R7" i="46"/>
  <c r="K7" i="42"/>
  <c r="I5" i="42"/>
  <c r="J5" i="42"/>
  <c r="S6" i="6"/>
  <c r="Q6" i="6"/>
  <c r="T6" i="6"/>
  <c r="R6" i="6"/>
  <c r="S7" i="8"/>
  <c r="Q7" i="8"/>
  <c r="R7" i="8"/>
  <c r="T7" i="8"/>
  <c r="S5" i="42"/>
  <c r="T5" i="42"/>
  <c r="Q5" i="42"/>
  <c r="R5" i="42"/>
  <c r="S6" i="8"/>
  <c r="Q6" i="8"/>
  <c r="T6" i="8"/>
  <c r="R6" i="8"/>
  <c r="R7" i="42"/>
  <c r="T7" i="42"/>
  <c r="S7" i="42"/>
  <c r="Q7" i="42"/>
  <c r="R8" i="8"/>
  <c r="S8" i="8"/>
  <c r="Q8" i="8"/>
  <c r="T8" i="8"/>
  <c r="S7" i="46"/>
  <c r="I8" i="6"/>
  <c r="T6" i="42"/>
  <c r="R6" i="42"/>
  <c r="Q6" i="42"/>
  <c r="S6" i="42"/>
  <c r="S8" i="42"/>
  <c r="T8" i="42"/>
  <c r="Q8" i="42"/>
  <c r="R8" i="42"/>
  <c r="S4" i="42"/>
  <c r="Q4" i="42"/>
  <c r="R4" i="42"/>
  <c r="T4" i="42"/>
  <c r="T7" i="46"/>
  <c r="J8" i="6"/>
  <c r="S7" i="6"/>
  <c r="R7" i="6"/>
  <c r="T7" i="6"/>
  <c r="Q7" i="6"/>
  <c r="T4" i="6"/>
  <c r="R4" i="6"/>
  <c r="Q4" i="6"/>
  <c r="S4" i="6"/>
  <c r="Q5" i="8"/>
  <c r="T5" i="8"/>
  <c r="R5" i="8"/>
  <c r="S5" i="8"/>
  <c r="R4" i="8"/>
  <c r="Q4" i="8"/>
  <c r="S4" i="8"/>
  <c r="T4" i="8"/>
  <c r="R5" i="6"/>
  <c r="S5" i="6"/>
  <c r="Q5" i="6"/>
  <c r="T5" i="6"/>
  <c r="Q7" i="46"/>
  <c r="L5" i="46"/>
  <c r="Q8" i="6"/>
  <c r="T8" i="6"/>
  <c r="R8" i="6"/>
  <c r="S8" i="6"/>
  <c r="Q5" i="46"/>
  <c r="S5" i="46"/>
  <c r="T5" i="46"/>
  <c r="R5" i="46"/>
  <c r="J8" i="42"/>
  <c r="I7" i="6"/>
  <c r="K5" i="46"/>
  <c r="K4" i="42"/>
  <c r="J4" i="42"/>
  <c r="H8" i="46"/>
  <c r="K8" i="46" s="1"/>
  <c r="P8" i="46"/>
  <c r="R8" i="46" s="1"/>
  <c r="L6" i="42"/>
  <c r="L7" i="46"/>
  <c r="K7" i="46"/>
  <c r="I7" i="46"/>
  <c r="B14" i="48" s="1" a="1"/>
  <c r="J7" i="46"/>
  <c r="L6" i="6"/>
  <c r="L7" i="8"/>
  <c r="L5" i="42"/>
  <c r="L5" i="8"/>
  <c r="L4" i="8"/>
  <c r="L5" i="6"/>
  <c r="L7" i="6"/>
  <c r="L8" i="42"/>
  <c r="L4" i="42"/>
  <c r="I5" i="46"/>
  <c r="L8" i="6"/>
  <c r="L4" i="6"/>
  <c r="L6" i="8"/>
  <c r="L7" i="42"/>
  <c r="L8" i="8"/>
  <c r="B12" i="48" l="1" a="1"/>
  <c r="B13" i="48" a="1"/>
  <c r="B13" i="48" s="1"/>
  <c r="B12" i="48"/>
  <c r="C12" i="48"/>
  <c r="D12" i="48"/>
  <c r="F12" i="48"/>
  <c r="E12" i="48"/>
  <c r="B14" i="48"/>
  <c r="C14" i="48"/>
  <c r="E14" i="48"/>
  <c r="D14" i="48"/>
  <c r="F14" i="48"/>
  <c r="C11" i="48"/>
  <c r="E11" i="48"/>
  <c r="F11" i="48"/>
  <c r="B11" i="48"/>
  <c r="D11" i="48"/>
  <c r="T8" i="46"/>
  <c r="S8" i="46"/>
  <c r="Q8" i="46"/>
  <c r="L8" i="46"/>
  <c r="I8" i="46"/>
  <c r="J8" i="46"/>
  <c r="D13" i="48" l="1"/>
  <c r="E13" i="48"/>
  <c r="C13" i="48"/>
  <c r="F13" i="48"/>
</calcChain>
</file>

<file path=xl/sharedStrings.xml><?xml version="1.0" encoding="utf-8"?>
<sst xmlns="http://schemas.openxmlformats.org/spreadsheetml/2006/main" count="3105" uniqueCount="87">
  <si>
    <t>Discount rate</t>
  </si>
  <si>
    <t>Sensitivities</t>
  </si>
  <si>
    <t>Low</t>
  </si>
  <si>
    <t>High</t>
  </si>
  <si>
    <t>Cost</t>
  </si>
  <si>
    <t>Reasonable scenarios</t>
  </si>
  <si>
    <t>Scenario</t>
  </si>
  <si>
    <t>Weighting_Base</t>
  </si>
  <si>
    <t>Weighting_Equal</t>
  </si>
  <si>
    <t>Weighting_Slow</t>
  </si>
  <si>
    <t>Neutral</t>
  </si>
  <si>
    <t>Fast</t>
  </si>
  <si>
    <t>Slow</t>
  </si>
  <si>
    <t>Year (FYE)</t>
  </si>
  <si>
    <t>Capital cost $M</t>
  </si>
  <si>
    <t>O&amp;M</t>
  </si>
  <si>
    <t>Asset life (years)</t>
  </si>
  <si>
    <t>Options</t>
  </si>
  <si>
    <t>Description</t>
  </si>
  <si>
    <t>Option 1</t>
  </si>
  <si>
    <t>Base</t>
  </si>
  <si>
    <t>Option 2</t>
  </si>
  <si>
    <t>Option 4</t>
  </si>
  <si>
    <t>Sensitivity</t>
  </si>
  <si>
    <t>High Discount rate</t>
  </si>
  <si>
    <t>Low Discount rate</t>
  </si>
  <si>
    <t>High Cost</t>
  </si>
  <si>
    <t>Low Cost</t>
  </si>
  <si>
    <t>High Cost and High Discount rate</t>
  </si>
  <si>
    <t>Benefits</t>
  </si>
  <si>
    <t>Fast Change</t>
  </si>
  <si>
    <t>Slow Change</t>
  </si>
  <si>
    <t>Costs</t>
  </si>
  <si>
    <t>Capital Costs</t>
  </si>
  <si>
    <t>Outage Costs</t>
  </si>
  <si>
    <t>Total</t>
  </si>
  <si>
    <t>Capital Cost Savings</t>
  </si>
  <si>
    <t>Fixed O&amp;M Savings</t>
  </si>
  <si>
    <t>Dispatch Cost Savings</t>
  </si>
  <si>
    <t>Variable O&amp;M Savings</t>
  </si>
  <si>
    <t>Involuntary Savings (USE)</t>
  </si>
  <si>
    <t>DSP Savings (voluntary load)</t>
  </si>
  <si>
    <t>Transmission Costs</t>
  </si>
  <si>
    <t>NPV</t>
  </si>
  <si>
    <t>Residual</t>
  </si>
  <si>
    <t>Terminal</t>
  </si>
  <si>
    <t>Annual operating ($M)</t>
  </si>
  <si>
    <t>Weighting_Fast</t>
  </si>
  <si>
    <t>Gross Benefits NPV$M</t>
  </si>
  <si>
    <t>Net Benefits NPV $M</t>
  </si>
  <si>
    <t>Cost $M (2019-2020)</t>
  </si>
  <si>
    <t>Capital Cost</t>
  </si>
  <si>
    <t>Option 3</t>
  </si>
  <si>
    <t>New 500/300 kV transformer at South Morang Terminal Station</t>
  </si>
  <si>
    <t>Upgrade South Morang-Dederang 330 kV line</t>
  </si>
  <si>
    <t>Upgrade Upper Tumut-Canberra 330 kV line</t>
  </si>
  <si>
    <t>Modular power flow controllers on NSW 330 kV lines</t>
  </si>
  <si>
    <t>New 500 kV line between Snowy and Bannaby</t>
  </si>
  <si>
    <t>New 330 kV line between South Morang and Dederang</t>
  </si>
  <si>
    <t>NPV Cost $M</t>
  </si>
  <si>
    <t>Capital + O&amp;M + Outage</t>
  </si>
  <si>
    <t>Base Discount rate</t>
  </si>
  <si>
    <t>Option</t>
  </si>
  <si>
    <t>High discount rate</t>
  </si>
  <si>
    <t>Low discount rate</t>
  </si>
  <si>
    <t>High cost</t>
  </si>
  <si>
    <t>Low cost</t>
  </si>
  <si>
    <t>Slow weighting</t>
  </si>
  <si>
    <t>Fast weighting</t>
  </si>
  <si>
    <t>50% POE only results</t>
  </si>
  <si>
    <t>Base results</t>
  </si>
  <si>
    <t>Fast  change</t>
  </si>
  <si>
    <t>Slow change</t>
  </si>
  <si>
    <t>Base weighted</t>
  </si>
  <si>
    <t>ISP fuel</t>
  </si>
  <si>
    <t>Reduction in net benefits</t>
  </si>
  <si>
    <t>PADR fuel prices</t>
  </si>
  <si>
    <t>Neutral with Step Change coal prices</t>
  </si>
  <si>
    <t>Fuel price impact</t>
  </si>
  <si>
    <t>Coal price impact</t>
  </si>
  <si>
    <t>Neutral with Step change coal prices</t>
  </si>
  <si>
    <t>Fast with ISP Step change fuel costs</t>
  </si>
  <si>
    <t>Neutral with ISP Central fuel costs</t>
  </si>
  <si>
    <t>Slow with ISP Slow fuel costs</t>
  </si>
  <si>
    <t>Neutral 50%POE only</t>
  </si>
  <si>
    <t>Fast 50%POE only</t>
  </si>
  <si>
    <t>Slow 50%POE only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</si>
</sst>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8" formatCode="&quot;$&quot;#,##0.00;[Red]\-&quot;$&quot;#,##0.00"/>
    <numFmt numFmtId="43" formatCode="_-* #,##0.00_-;\-* #,##0.00_-;_-* &quot;-&quot;??_-;_-@_-"/>
    <numFmt numFmtId="164" formatCode="0.0%"/>
    <numFmt numFmtId="165" formatCode="0_ ;\-0\ "/>
    <numFmt numFmtId="166" formatCode="_-* #,##0_-;\-* #,##0_-;_-* &quot;-&quot;??_-;_-@_-"/>
    <numFmt numFmtId="167" formatCode="_-* #,##0.0_-;\-* #,##0.0_-;_-* &quot;-&quot;??_-;_-@_-"/>
    <numFmt numFmtId="168" formatCode="_-* #,##0.000_-;\-* #,##0.000_-;_-* &quot;-&quot;??_-;_-@_-"/>
    <numFmt numFmtId="169" formatCode="_-* #,##0.0_-;\-* #,##0.0_-;_-* &quot;-&quot;?_-;_-@_-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8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79998168889431442"/>
        <bgColor indexed="64"/>
      </patternFill>
    </fill>
  </fills>
  <borders count="13">
    <border>
      <left/>
      <right/>
      <top/>
      <bottom/>
      <diagonal/>
    </border>
    <border>
      <left style="thick">
        <color theme="0"/>
      </left>
      <right style="thick">
        <color theme="0"/>
      </right>
      <top style="thick">
        <color theme="0"/>
      </top>
      <bottom style="thick">
        <color theme="0"/>
      </bottom>
      <diagonal/>
    </border>
    <border>
      <left style="thick">
        <color theme="0"/>
      </left>
      <right style="thick">
        <color theme="0"/>
      </right>
      <top style="thick">
        <color theme="0"/>
      </top>
      <bottom style="medium">
        <color theme="0"/>
      </bottom>
      <diagonal/>
    </border>
    <border>
      <left style="thick">
        <color theme="0"/>
      </left>
      <right style="thick">
        <color theme="0"/>
      </right>
      <top/>
      <bottom style="thick">
        <color theme="0"/>
      </bottom>
      <diagonal/>
    </border>
    <border>
      <left style="thick">
        <color theme="0"/>
      </left>
      <right style="thick">
        <color theme="0"/>
      </right>
      <top style="medium">
        <color theme="0"/>
      </top>
      <bottom/>
      <diagonal/>
    </border>
    <border>
      <left style="thick">
        <color theme="0"/>
      </left>
      <right style="thick">
        <color theme="0"/>
      </right>
      <top/>
      <bottom/>
      <diagonal/>
    </border>
    <border>
      <left style="thick">
        <color theme="0"/>
      </left>
      <right style="thick">
        <color theme="0"/>
      </right>
      <top style="thick">
        <color theme="0"/>
      </top>
      <bottom/>
      <diagonal/>
    </border>
    <border>
      <left style="thick">
        <color theme="0"/>
      </left>
      <right/>
      <top style="thick">
        <color theme="0"/>
      </top>
      <bottom style="medium">
        <color theme="0"/>
      </bottom>
      <diagonal/>
    </border>
    <border>
      <left/>
      <right style="thick">
        <color theme="0"/>
      </right>
      <top style="thick">
        <color theme="0"/>
      </top>
      <bottom style="medium">
        <color theme="0"/>
      </bottom>
      <diagonal/>
    </border>
    <border>
      <left style="thick">
        <color theme="0"/>
      </left>
      <right/>
      <top style="medium">
        <color theme="0"/>
      </top>
      <bottom style="thick">
        <color theme="0"/>
      </bottom>
      <diagonal/>
    </border>
    <border>
      <left/>
      <right style="thick">
        <color theme="0"/>
      </right>
      <top style="medium">
        <color theme="0"/>
      </top>
      <bottom style="thick">
        <color theme="0"/>
      </bottom>
      <diagonal/>
    </border>
    <border>
      <left style="thick">
        <color theme="0"/>
      </left>
      <right/>
      <top style="thick">
        <color theme="0"/>
      </top>
      <bottom style="thick">
        <color theme="0"/>
      </bottom>
      <diagonal/>
    </border>
    <border>
      <left/>
      <right style="thick">
        <color theme="0"/>
      </right>
      <top style="thick">
        <color theme="0"/>
      </top>
      <bottom style="thick">
        <color theme="0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</cellStyleXfs>
  <cellXfs count="52">
    <xf numFmtId="0" fontId="0" fillId="0" borderId="0" xfId="0"/>
    <xf numFmtId="164" fontId="3" fillId="3" borderId="1" xfId="4" applyNumberFormat="1" applyBorder="1" applyAlignment="1">
      <alignment horizontal="left" wrapText="1"/>
    </xf>
    <xf numFmtId="0" fontId="3" fillId="2" borderId="2" xfId="3" applyBorder="1" applyAlignment="1">
      <alignment horizontal="center" vertical="center" wrapText="1"/>
    </xf>
    <xf numFmtId="164" fontId="4" fillId="4" borderId="3" xfId="2" applyNumberFormat="1" applyFont="1" applyFill="1" applyBorder="1"/>
    <xf numFmtId="166" fontId="4" fillId="4" borderId="3" xfId="1" applyNumberFormat="1" applyFont="1" applyFill="1" applyBorder="1"/>
    <xf numFmtId="166" fontId="4" fillId="4" borderId="3" xfId="1" quotePrefix="1" applyNumberFormat="1" applyFont="1" applyFill="1" applyBorder="1" applyAlignment="1">
      <alignment horizontal="left"/>
    </xf>
    <xf numFmtId="9" fontId="4" fillId="4" borderId="3" xfId="2" applyFont="1" applyFill="1" applyBorder="1"/>
    <xf numFmtId="166" fontId="4" fillId="4" borderId="3" xfId="1" applyNumberFormat="1" applyFont="1" applyFill="1" applyBorder="1" applyAlignment="1">
      <alignment horizontal="left"/>
    </xf>
    <xf numFmtId="166" fontId="4" fillId="5" borderId="3" xfId="1" applyNumberFormat="1" applyFont="1" applyFill="1" applyBorder="1"/>
    <xf numFmtId="165" fontId="4" fillId="5" borderId="3" xfId="1" applyNumberFormat="1" applyFont="1" applyFill="1" applyBorder="1"/>
    <xf numFmtId="9" fontId="4" fillId="5" borderId="3" xfId="2" applyFont="1" applyFill="1" applyBorder="1"/>
    <xf numFmtId="167" fontId="4" fillId="5" borderId="3" xfId="1" applyNumberFormat="1" applyFont="1" applyFill="1" applyBorder="1"/>
    <xf numFmtId="8" fontId="0" fillId="0" borderId="0" xfId="0" applyNumberFormat="1"/>
    <xf numFmtId="0" fontId="2" fillId="0" borderId="0" xfId="0" applyFont="1"/>
    <xf numFmtId="43" fontId="0" fillId="0" borderId="0" xfId="0" applyNumberFormat="1"/>
    <xf numFmtId="17" fontId="0" fillId="0" borderId="0" xfId="0" applyNumberFormat="1"/>
    <xf numFmtId="0" fontId="0" fillId="0" borderId="0" xfId="0" applyAlignment="1">
      <alignment wrapText="1"/>
    </xf>
    <xf numFmtId="3" fontId="0" fillId="0" borderId="0" xfId="0" applyNumberFormat="1"/>
    <xf numFmtId="0" fontId="3" fillId="3" borderId="1" xfId="4" applyBorder="1" applyAlignment="1">
      <alignment horizontal="left" wrapText="1"/>
    </xf>
    <xf numFmtId="0" fontId="3" fillId="2" borderId="1" xfId="3" applyBorder="1" applyAlignment="1">
      <alignment horizontal="center" vertical="center" wrapText="1"/>
    </xf>
    <xf numFmtId="164" fontId="4" fillId="4" borderId="3" xfId="2" applyNumberFormat="1" applyFont="1" applyFill="1" applyBorder="1" applyAlignment="1">
      <alignment horizontal="left" indent="3"/>
    </xf>
    <xf numFmtId="9" fontId="4" fillId="4" borderId="3" xfId="2" applyFont="1" applyFill="1" applyBorder="1" applyAlignment="1">
      <alignment horizontal="left" indent="3"/>
    </xf>
    <xf numFmtId="3" fontId="4" fillId="4" borderId="3" xfId="2" applyNumberFormat="1" applyFont="1" applyFill="1" applyBorder="1" applyAlignment="1">
      <alignment horizontal="left" indent="3"/>
    </xf>
    <xf numFmtId="3" fontId="5" fillId="4" borderId="3" xfId="2" applyNumberFormat="1" applyFont="1" applyFill="1" applyBorder="1" applyAlignment="1">
      <alignment horizontal="left" indent="3"/>
    </xf>
    <xf numFmtId="9" fontId="0" fillId="0" borderId="0" xfId="0" applyNumberFormat="1"/>
    <xf numFmtId="0" fontId="3" fillId="3" borderId="1" xfId="4" applyBorder="1" applyAlignment="1">
      <alignment horizontal="left"/>
    </xf>
    <xf numFmtId="167" fontId="6" fillId="6" borderId="1" xfId="1" applyNumberFormat="1" applyFont="1" applyFill="1" applyBorder="1" applyAlignment="1">
      <alignment horizontal="center" vertical="center"/>
    </xf>
    <xf numFmtId="167" fontId="7" fillId="6" borderId="1" xfId="1" applyNumberFormat="1" applyFont="1" applyFill="1" applyBorder="1" applyAlignment="1">
      <alignment horizontal="center" vertical="center"/>
    </xf>
    <xf numFmtId="164" fontId="3" fillId="3" borderId="1" xfId="4" applyNumberFormat="1" applyBorder="1" applyAlignment="1">
      <alignment horizontal="left"/>
    </xf>
    <xf numFmtId="167" fontId="0" fillId="0" borderId="0" xfId="0" applyNumberFormat="1"/>
    <xf numFmtId="9" fontId="0" fillId="0" borderId="0" xfId="2" applyFont="1"/>
    <xf numFmtId="0" fontId="0" fillId="0" borderId="0" xfId="0" applyFill="1"/>
    <xf numFmtId="167" fontId="4" fillId="4" borderId="3" xfId="2" applyNumberFormat="1" applyFont="1" applyFill="1" applyBorder="1" applyAlignment="1">
      <alignment horizontal="left" indent="3"/>
    </xf>
    <xf numFmtId="169" fontId="0" fillId="0" borderId="0" xfId="0" applyNumberFormat="1"/>
    <xf numFmtId="43" fontId="2" fillId="0" borderId="0" xfId="0" applyNumberFormat="1" applyFont="1"/>
    <xf numFmtId="2" fontId="0" fillId="0" borderId="0" xfId="0" applyNumberFormat="1"/>
    <xf numFmtId="168" fontId="4" fillId="5" borderId="3" xfId="1" applyNumberFormat="1" applyFont="1" applyFill="1" applyBorder="1"/>
    <xf numFmtId="166" fontId="4" fillId="4" borderId="3" xfId="2" applyNumberFormat="1" applyFont="1" applyFill="1" applyBorder="1" applyAlignment="1">
      <alignment horizontal="left" indent="3"/>
    </xf>
    <xf numFmtId="3" fontId="4" fillId="4" borderId="3" xfId="2" applyNumberFormat="1" applyFont="1" applyFill="1" applyBorder="1" applyAlignment="1">
      <alignment horizontal="center" vertical="center"/>
    </xf>
    <xf numFmtId="0" fontId="8" fillId="3" borderId="1" xfId="4" applyFont="1" applyBorder="1" applyAlignment="1">
      <alignment horizontal="left" wrapText="1"/>
    </xf>
    <xf numFmtId="0" fontId="3" fillId="2" borderId="0" xfId="3" applyBorder="1" applyAlignment="1">
      <alignment horizontal="center" vertical="center" wrapText="1"/>
    </xf>
    <xf numFmtId="0" fontId="3" fillId="3" borderId="1" xfId="4" applyBorder="1" applyAlignment="1">
      <alignment horizontal="center" wrapText="1"/>
    </xf>
    <xf numFmtId="166" fontId="4" fillId="5" borderId="9" xfId="1" applyNumberFormat="1" applyFont="1" applyFill="1" applyBorder="1" applyAlignment="1">
      <alignment horizontal="left" vertical="center"/>
    </xf>
    <xf numFmtId="166" fontId="4" fillId="5" borderId="10" xfId="1" applyNumberFormat="1" applyFont="1" applyFill="1" applyBorder="1" applyAlignment="1">
      <alignment horizontal="left" vertical="center"/>
    </xf>
    <xf numFmtId="166" fontId="4" fillId="5" borderId="11" xfId="1" applyNumberFormat="1" applyFont="1" applyFill="1" applyBorder="1" applyAlignment="1">
      <alignment horizontal="left" vertical="center"/>
    </xf>
    <xf numFmtId="166" fontId="4" fillId="5" borderId="12" xfId="1" applyNumberFormat="1" applyFont="1" applyFill="1" applyBorder="1" applyAlignment="1">
      <alignment horizontal="left" vertical="center"/>
    </xf>
    <xf numFmtId="166" fontId="4" fillId="5" borderId="6" xfId="1" quotePrefix="1" applyNumberFormat="1" applyFont="1" applyFill="1" applyBorder="1" applyAlignment="1">
      <alignment horizontal="center" vertical="center"/>
    </xf>
    <xf numFmtId="166" fontId="4" fillId="5" borderId="5" xfId="1" applyNumberFormat="1" applyFont="1" applyFill="1" applyBorder="1" applyAlignment="1">
      <alignment horizontal="center" vertical="center"/>
    </xf>
    <xf numFmtId="166" fontId="4" fillId="5" borderId="4" xfId="1" quotePrefix="1" applyNumberFormat="1" applyFont="1" applyFill="1" applyBorder="1" applyAlignment="1">
      <alignment horizontal="center" vertical="center"/>
    </xf>
    <xf numFmtId="166" fontId="4" fillId="5" borderId="5" xfId="1" quotePrefix="1" applyNumberFormat="1" applyFont="1" applyFill="1" applyBorder="1" applyAlignment="1">
      <alignment horizontal="center" vertical="center"/>
    </xf>
    <xf numFmtId="0" fontId="3" fillId="2" borderId="7" xfId="3" applyBorder="1" applyAlignment="1">
      <alignment horizontal="center" vertical="center" wrapText="1"/>
    </xf>
    <xf numFmtId="0" fontId="3" fillId="2" borderId="8" xfId="3" applyBorder="1" applyAlignment="1">
      <alignment horizontal="center" vertical="center" wrapText="1"/>
    </xf>
  </cellXfs>
  <cellStyles count="5">
    <cellStyle name="Accent1" xfId="3" builtinId="29"/>
    <cellStyle name="Accent2" xfId="4" builtinId="33"/>
    <cellStyle name="Comma" xfId="1" builtinId="3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20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Relationship Id="rId22" Type="http://schemas.openxmlformats.org/officeDocument/2006/relationships/customXml" Target="../customXml/item5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B1:P28"/>
  <sheetViews>
    <sheetView tabSelected="1" workbookViewId="0"/>
  </sheetViews>
  <sheetFormatPr defaultRowHeight="15" x14ac:dyDescent="0.25"/>
  <cols>
    <col min="1" max="1" width="8" customWidth="1"/>
    <col min="2" max="2" width="21.5703125" customWidth="1"/>
    <col min="3" max="3" width="27.42578125" customWidth="1"/>
    <col min="4" max="4" width="33.28515625" customWidth="1"/>
    <col min="5" max="5" width="26.140625" customWidth="1"/>
    <col min="6" max="6" width="31.7109375" customWidth="1"/>
    <col min="7" max="8" width="23.7109375" customWidth="1"/>
    <col min="9" max="9" width="15.42578125" customWidth="1"/>
    <col min="10" max="10" width="13.28515625" bestFit="1" customWidth="1"/>
  </cols>
  <sheetData>
    <row r="1" spans="2:16" ht="15.75" thickBot="1" x14ac:dyDescent="0.3"/>
    <row r="2" spans="2:16" ht="16.5" thickTop="1" thickBot="1" x14ac:dyDescent="0.3">
      <c r="B2" s="2" t="s">
        <v>61</v>
      </c>
      <c r="C2" s="3">
        <v>5.8999999999999997E-2</v>
      </c>
    </row>
    <row r="3" spans="2:16" ht="15.75" thickBot="1" x14ac:dyDescent="0.3">
      <c r="G3" s="31"/>
      <c r="H3" s="31"/>
      <c r="I3" s="31"/>
    </row>
    <row r="4" spans="2:16" ht="16.5" thickTop="1" thickBot="1" x14ac:dyDescent="0.3">
      <c r="B4" s="1" t="s">
        <v>1</v>
      </c>
      <c r="C4" s="2" t="s">
        <v>2</v>
      </c>
      <c r="D4" s="2" t="s">
        <v>3</v>
      </c>
      <c r="G4" s="31"/>
      <c r="H4" s="31"/>
      <c r="I4" s="31"/>
    </row>
    <row r="5" spans="2:16" ht="16.5" thickTop="1" thickBot="1" x14ac:dyDescent="0.3">
      <c r="B5" s="5" t="s">
        <v>4</v>
      </c>
      <c r="C5" s="6">
        <v>0.7</v>
      </c>
      <c r="D5" s="6">
        <v>1.3</v>
      </c>
      <c r="G5" s="31"/>
      <c r="H5" s="31"/>
      <c r="I5" s="31"/>
    </row>
    <row r="6" spans="2:16" ht="16.5" thickTop="1" thickBot="1" x14ac:dyDescent="0.3">
      <c r="B6" s="7" t="s">
        <v>0</v>
      </c>
      <c r="C6" s="3">
        <v>2.8500000000000001E-2</v>
      </c>
      <c r="D6" s="3">
        <v>8.9499999999999996E-2</v>
      </c>
      <c r="G6" s="31"/>
      <c r="H6" s="31"/>
      <c r="I6" s="31"/>
    </row>
    <row r="7" spans="2:16" ht="16.5" thickTop="1" thickBot="1" x14ac:dyDescent="0.3">
      <c r="G7" s="31"/>
      <c r="H7" s="31"/>
      <c r="I7" s="31"/>
    </row>
    <row r="8" spans="2:16" ht="16.5" thickTop="1" thickBot="1" x14ac:dyDescent="0.3">
      <c r="B8" s="1" t="s">
        <v>5</v>
      </c>
      <c r="G8" s="31"/>
      <c r="H8" s="31"/>
      <c r="I8" s="31"/>
    </row>
    <row r="9" spans="2:16" ht="16.5" thickTop="1" thickBot="1" x14ac:dyDescent="0.3">
      <c r="B9" s="2" t="s">
        <v>6</v>
      </c>
      <c r="C9" s="2" t="s">
        <v>7</v>
      </c>
      <c r="D9" s="2" t="s">
        <v>8</v>
      </c>
      <c r="E9" s="2" t="s">
        <v>9</v>
      </c>
      <c r="F9" s="2" t="s">
        <v>47</v>
      </c>
      <c r="G9" s="31"/>
      <c r="H9" s="31"/>
      <c r="I9" s="31"/>
    </row>
    <row r="10" spans="2:16" ht="15.75" thickBot="1" x14ac:dyDescent="0.3">
      <c r="B10" s="4" t="s">
        <v>10</v>
      </c>
      <c r="C10" s="6">
        <v>0.5</v>
      </c>
      <c r="D10" s="6">
        <v>0.33333333333333331</v>
      </c>
      <c r="E10" s="6">
        <v>0.25</v>
      </c>
      <c r="F10" s="6">
        <v>0.25</v>
      </c>
      <c r="G10" s="31"/>
      <c r="H10" s="31"/>
      <c r="I10" s="31"/>
    </row>
    <row r="11" spans="2:16" ht="16.5" thickTop="1" thickBot="1" x14ac:dyDescent="0.3">
      <c r="B11" s="4" t="s">
        <v>11</v>
      </c>
      <c r="C11" s="6">
        <v>0.25</v>
      </c>
      <c r="D11" s="6">
        <v>0.33333333333333331</v>
      </c>
      <c r="E11" s="6">
        <v>0.25</v>
      </c>
      <c r="F11" s="6">
        <v>0.5</v>
      </c>
    </row>
    <row r="12" spans="2:16" ht="16.5" thickTop="1" thickBot="1" x14ac:dyDescent="0.3">
      <c r="B12" s="4" t="s">
        <v>12</v>
      </c>
      <c r="C12" s="6">
        <v>0.25</v>
      </c>
      <c r="D12" s="6">
        <v>0.33333333333333331</v>
      </c>
      <c r="E12" s="6">
        <v>0.5</v>
      </c>
      <c r="F12" s="6">
        <v>0.25</v>
      </c>
    </row>
    <row r="13" spans="2:16" ht="15.75" thickTop="1" x14ac:dyDescent="0.25"/>
    <row r="14" spans="2:16" ht="15.75" thickBot="1" x14ac:dyDescent="0.3">
      <c r="J14" s="15"/>
      <c r="N14" s="12"/>
      <c r="O14" s="12"/>
    </row>
    <row r="15" spans="2:16" ht="31.5" thickTop="1" thickBot="1" x14ac:dyDescent="0.3">
      <c r="B15" s="2" t="s">
        <v>17</v>
      </c>
      <c r="C15" s="50" t="s">
        <v>18</v>
      </c>
      <c r="D15" s="51"/>
      <c r="E15" s="2" t="s">
        <v>13</v>
      </c>
      <c r="F15" s="2" t="s">
        <v>14</v>
      </c>
      <c r="G15" s="2" t="s">
        <v>15</v>
      </c>
      <c r="H15" s="2" t="s">
        <v>46</v>
      </c>
      <c r="I15" s="2" t="s">
        <v>16</v>
      </c>
      <c r="J15" s="15"/>
      <c r="N15" s="12"/>
      <c r="O15" s="12"/>
    </row>
    <row r="16" spans="2:16" ht="15.75" thickBot="1" x14ac:dyDescent="0.3">
      <c r="B16" s="48" t="s">
        <v>19</v>
      </c>
      <c r="C16" s="42" t="s">
        <v>53</v>
      </c>
      <c r="D16" s="43"/>
      <c r="E16" s="9">
        <v>2023</v>
      </c>
      <c r="F16" s="11">
        <v>42.5</v>
      </c>
      <c r="G16" s="10">
        <v>0.02</v>
      </c>
      <c r="H16" s="11"/>
      <c r="I16" s="8">
        <v>40</v>
      </c>
      <c r="K16" s="15"/>
      <c r="O16" s="12"/>
      <c r="P16" s="12"/>
    </row>
    <row r="17" spans="2:16" ht="16.5" thickTop="1" thickBot="1" x14ac:dyDescent="0.3">
      <c r="B17" s="49"/>
      <c r="C17" s="44" t="s">
        <v>54</v>
      </c>
      <c r="D17" s="45"/>
      <c r="E17" s="9">
        <v>2023</v>
      </c>
      <c r="F17" s="11">
        <v>21</v>
      </c>
      <c r="G17" s="10">
        <v>0.02</v>
      </c>
      <c r="H17" s="11"/>
      <c r="I17" s="8">
        <v>30</v>
      </c>
      <c r="K17" s="15"/>
      <c r="O17" s="12"/>
      <c r="P17" s="12"/>
    </row>
    <row r="18" spans="2:16" ht="16.5" thickTop="1" thickBot="1" x14ac:dyDescent="0.3">
      <c r="B18" s="49"/>
      <c r="C18" s="44" t="s">
        <v>55</v>
      </c>
      <c r="D18" s="45"/>
      <c r="E18" s="9">
        <v>2023</v>
      </c>
      <c r="F18" s="11">
        <v>52</v>
      </c>
      <c r="G18" s="10">
        <v>0.02</v>
      </c>
      <c r="H18" s="11"/>
      <c r="I18" s="8">
        <v>30</v>
      </c>
      <c r="K18" s="15"/>
      <c r="O18" s="12"/>
      <c r="P18" s="12"/>
    </row>
    <row r="19" spans="2:16" ht="16.5" thickTop="1" thickBot="1" x14ac:dyDescent="0.3">
      <c r="B19" s="48" t="s">
        <v>21</v>
      </c>
      <c r="C19" s="42" t="s">
        <v>53</v>
      </c>
      <c r="D19" s="43"/>
      <c r="E19" s="9">
        <v>2023</v>
      </c>
      <c r="F19" s="11">
        <v>42.5</v>
      </c>
      <c r="G19" s="10">
        <v>0.02</v>
      </c>
      <c r="H19" s="11"/>
      <c r="I19" s="8">
        <v>40</v>
      </c>
      <c r="J19" s="15"/>
    </row>
    <row r="20" spans="2:16" ht="16.5" thickTop="1" thickBot="1" x14ac:dyDescent="0.3">
      <c r="B20" s="49"/>
      <c r="C20" s="44" t="s">
        <v>54</v>
      </c>
      <c r="D20" s="45"/>
      <c r="E20" s="9">
        <v>2023</v>
      </c>
      <c r="F20" s="11">
        <v>21</v>
      </c>
      <c r="G20" s="10">
        <v>0.02</v>
      </c>
      <c r="H20" s="11"/>
      <c r="I20" s="8">
        <v>30</v>
      </c>
    </row>
    <row r="21" spans="2:16" ht="16.5" thickTop="1" thickBot="1" x14ac:dyDescent="0.3">
      <c r="B21" s="49"/>
      <c r="C21" s="44" t="s">
        <v>56</v>
      </c>
      <c r="D21" s="45"/>
      <c r="E21" s="9">
        <v>2023</v>
      </c>
      <c r="F21" s="11">
        <v>41</v>
      </c>
      <c r="G21" s="10"/>
      <c r="H21" s="36">
        <v>4.8000000000000001E-2</v>
      </c>
      <c r="I21" s="8">
        <v>30</v>
      </c>
    </row>
    <row r="22" spans="2:16" ht="16.5" thickTop="1" thickBot="1" x14ac:dyDescent="0.3">
      <c r="B22" s="46" t="s">
        <v>52</v>
      </c>
      <c r="C22" s="42" t="s">
        <v>53</v>
      </c>
      <c r="D22" s="43"/>
      <c r="E22" s="9">
        <v>2023</v>
      </c>
      <c r="F22" s="11">
        <v>42.5</v>
      </c>
      <c r="G22" s="10">
        <v>0.02</v>
      </c>
      <c r="H22" s="11"/>
      <c r="I22" s="8">
        <v>40</v>
      </c>
    </row>
    <row r="23" spans="2:16" ht="16.5" thickTop="1" thickBot="1" x14ac:dyDescent="0.3">
      <c r="B23" s="47"/>
      <c r="C23" s="44" t="s">
        <v>54</v>
      </c>
      <c r="D23" s="45"/>
      <c r="E23" s="9">
        <v>2023</v>
      </c>
      <c r="F23" s="11">
        <v>21</v>
      </c>
      <c r="G23" s="10">
        <v>0.02</v>
      </c>
      <c r="H23" s="11"/>
      <c r="I23" s="8">
        <v>30</v>
      </c>
    </row>
    <row r="24" spans="2:16" ht="16.5" thickTop="1" thickBot="1" x14ac:dyDescent="0.3">
      <c r="B24" s="47"/>
      <c r="C24" s="44" t="s">
        <v>57</v>
      </c>
      <c r="D24" s="45"/>
      <c r="E24" s="9">
        <v>2025</v>
      </c>
      <c r="F24" s="11">
        <v>795.5</v>
      </c>
      <c r="G24" s="10">
        <v>0.02</v>
      </c>
      <c r="H24" s="11"/>
      <c r="I24" s="8">
        <v>55</v>
      </c>
    </row>
    <row r="25" spans="2:16" ht="16.5" thickTop="1" thickBot="1" x14ac:dyDescent="0.3">
      <c r="B25" s="46" t="s">
        <v>22</v>
      </c>
      <c r="C25" s="42" t="s">
        <v>53</v>
      </c>
      <c r="D25" s="43"/>
      <c r="E25" s="9">
        <v>2023</v>
      </c>
      <c r="F25" s="11">
        <v>42.5</v>
      </c>
      <c r="G25" s="10">
        <v>0.02</v>
      </c>
      <c r="H25" s="11"/>
      <c r="I25" s="8">
        <v>40</v>
      </c>
    </row>
    <row r="26" spans="2:16" ht="16.5" thickTop="1" thickBot="1" x14ac:dyDescent="0.3">
      <c r="B26" s="47"/>
      <c r="C26" s="44" t="s">
        <v>57</v>
      </c>
      <c r="D26" s="45"/>
      <c r="E26" s="9">
        <v>2025</v>
      </c>
      <c r="F26" s="11">
        <v>795.5</v>
      </c>
      <c r="G26" s="10">
        <v>0.02</v>
      </c>
      <c r="H26" s="11"/>
      <c r="I26" s="8">
        <v>30</v>
      </c>
    </row>
    <row r="27" spans="2:16" ht="16.5" thickTop="1" thickBot="1" x14ac:dyDescent="0.3">
      <c r="B27" s="47"/>
      <c r="C27" s="44" t="s">
        <v>58</v>
      </c>
      <c r="D27" s="45"/>
      <c r="E27" s="9">
        <v>2025</v>
      </c>
      <c r="F27" s="11">
        <v>457.5</v>
      </c>
      <c r="G27" s="10">
        <v>0.02</v>
      </c>
      <c r="H27" s="11"/>
      <c r="I27" s="8">
        <v>55</v>
      </c>
    </row>
    <row r="28" spans="2:16" ht="15.75" thickTop="1" x14ac:dyDescent="0.25"/>
  </sheetData>
  <mergeCells count="17">
    <mergeCell ref="C15:D15"/>
    <mergeCell ref="C16:D16"/>
    <mergeCell ref="C17:D17"/>
    <mergeCell ref="C18:D18"/>
    <mergeCell ref="B22:B24"/>
    <mergeCell ref="C24:D24"/>
    <mergeCell ref="C19:D19"/>
    <mergeCell ref="C20:D20"/>
    <mergeCell ref="C21:D21"/>
    <mergeCell ref="C22:D22"/>
    <mergeCell ref="C23:D23"/>
    <mergeCell ref="B25:B27"/>
    <mergeCell ref="B16:B18"/>
    <mergeCell ref="B19:B21"/>
    <mergeCell ref="C25:D25"/>
    <mergeCell ref="C26:D26"/>
    <mergeCell ref="C27:D27"/>
  </mergeCells>
  <pageMargins left="0.7" right="0.7" top="0.75" bottom="0.75" header="0.3" footer="0.3"/>
  <pageSetup paperSize="9" orientation="portrait" verticalDpi="9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E08894-AEAD-4E82-BE5A-9D30D3913A75}">
  <dimension ref="A1:AR137"/>
  <sheetViews>
    <sheetView zoomScale="85" zoomScaleNormal="85" workbookViewId="0"/>
  </sheetViews>
  <sheetFormatPr defaultRowHeight="15" x14ac:dyDescent="0.25"/>
  <cols>
    <col min="1" max="1" width="23.5703125" customWidth="1"/>
    <col min="2" max="2" width="10.28515625" customWidth="1"/>
    <col min="3" max="3" width="12.5703125" customWidth="1"/>
    <col min="4" max="4" width="13.140625" bestFit="1" customWidth="1"/>
    <col min="5" max="5" width="11" bestFit="1" customWidth="1"/>
    <col min="6" max="11" width="10.28515625" customWidth="1"/>
    <col min="12" max="12" width="9.85546875" bestFit="1" customWidth="1"/>
    <col min="13" max="13" width="9.7109375" customWidth="1"/>
    <col min="14" max="14" width="9.85546875" bestFit="1" customWidth="1"/>
    <col min="15" max="16" width="9.7109375" bestFit="1" customWidth="1"/>
    <col min="17" max="17" width="11.5703125" customWidth="1"/>
    <col min="18" max="20" width="9.7109375" bestFit="1" customWidth="1"/>
    <col min="22" max="22" width="13.85546875" customWidth="1"/>
    <col min="23" max="23" width="12.7109375" customWidth="1"/>
    <col min="25" max="25" width="11" bestFit="1" customWidth="1"/>
    <col min="27" max="27" width="9.7109375" customWidth="1"/>
    <col min="37" max="38" width="10.5703125" bestFit="1" customWidth="1"/>
  </cols>
  <sheetData>
    <row r="1" spans="1:44" ht="46.5" thickTop="1" thickBot="1" x14ac:dyDescent="0.3">
      <c r="A1" s="13" t="s">
        <v>52</v>
      </c>
      <c r="D1" s="18" t="s">
        <v>50</v>
      </c>
      <c r="E1" s="18" t="s">
        <v>59</v>
      </c>
      <c r="F1" s="18" t="s">
        <v>49</v>
      </c>
      <c r="G1" s="18" t="s">
        <v>49</v>
      </c>
      <c r="H1" s="18" t="s">
        <v>49</v>
      </c>
      <c r="I1" s="18" t="s">
        <v>49</v>
      </c>
      <c r="J1" s="18" t="s">
        <v>49</v>
      </c>
      <c r="K1" s="18" t="s">
        <v>49</v>
      </c>
      <c r="L1" s="18" t="s">
        <v>49</v>
      </c>
      <c r="N1" s="18" t="s">
        <v>48</v>
      </c>
      <c r="O1" s="18" t="s">
        <v>48</v>
      </c>
      <c r="P1" s="18" t="s">
        <v>48</v>
      </c>
      <c r="Q1" s="18" t="s">
        <v>48</v>
      </c>
      <c r="R1" s="18" t="s">
        <v>48</v>
      </c>
      <c r="S1" s="18" t="s">
        <v>48</v>
      </c>
      <c r="T1" s="18" t="s">
        <v>48</v>
      </c>
    </row>
    <row r="2" spans="1:44" ht="46.5" thickTop="1" thickBot="1" x14ac:dyDescent="0.3">
      <c r="A2" s="18" t="s">
        <v>23</v>
      </c>
      <c r="B2" s="18" t="s">
        <v>0</v>
      </c>
      <c r="C2" s="18" t="s">
        <v>4</v>
      </c>
      <c r="D2" s="18" t="s">
        <v>51</v>
      </c>
      <c r="E2" s="18" t="s">
        <v>60</v>
      </c>
      <c r="F2" s="18" t="s">
        <v>84</v>
      </c>
      <c r="G2" s="18" t="s">
        <v>85</v>
      </c>
      <c r="H2" s="18" t="s">
        <v>86</v>
      </c>
      <c r="I2" s="18" t="s">
        <v>7</v>
      </c>
      <c r="J2" s="18" t="s">
        <v>8</v>
      </c>
      <c r="K2" s="18" t="s">
        <v>9</v>
      </c>
      <c r="L2" s="18" t="s">
        <v>47</v>
      </c>
      <c r="M2" s="16"/>
      <c r="N2" s="18" t="s">
        <v>84</v>
      </c>
      <c r="O2" s="18" t="s">
        <v>85</v>
      </c>
      <c r="P2" s="18" t="s">
        <v>86</v>
      </c>
      <c r="Q2" s="18" t="s">
        <v>7</v>
      </c>
      <c r="R2" s="18" t="s">
        <v>8</v>
      </c>
      <c r="S2" s="18" t="s">
        <v>9</v>
      </c>
      <c r="T2" s="18" t="s">
        <v>47</v>
      </c>
    </row>
    <row r="3" spans="1:44" ht="31.5" customHeight="1" thickTop="1" thickBot="1" x14ac:dyDescent="0.3">
      <c r="A3" s="19" t="s">
        <v>20</v>
      </c>
      <c r="B3" s="20">
        <f>DiscountRate</f>
        <v>5.8999999999999997E-2</v>
      </c>
      <c r="C3" s="21">
        <v>1</v>
      </c>
      <c r="D3" s="32">
        <f>SUM(Inputs!F22:F24)</f>
        <v>859</v>
      </c>
      <c r="E3" s="37">
        <f>E15</f>
        <v>627.84916729636632</v>
      </c>
      <c r="F3" s="22">
        <f>O15-E15</f>
        <v>173.01279062313665</v>
      </c>
      <c r="G3" s="22">
        <f>Y15-E15</f>
        <v>59.357046725473765</v>
      </c>
      <c r="H3" s="22">
        <f>AI15-E15</f>
        <v>-162.25799551639142</v>
      </c>
      <c r="I3" s="23">
        <f>$F3*Inputs!$C$10+$G3*Inputs!$C$11+$H3*Inputs!$C$12</f>
        <v>60.781158113838913</v>
      </c>
      <c r="J3" s="22">
        <f>$F3*Inputs!$D$10+$G3*Inputs!$D$11+$H3*Inputs!$D$12</f>
        <v>23.370613944073</v>
      </c>
      <c r="K3" s="22">
        <f>$F3*Inputs!$E$10+$G3*Inputs!$E$11+$H3*Inputs!$E$12</f>
        <v>-23.036538421043105</v>
      </c>
      <c r="L3" s="22">
        <f>$F3*Inputs!$F$10+$G3*Inputs!$F$11+$H3*Inputs!$F$12</f>
        <v>32.367222139423191</v>
      </c>
      <c r="M3" s="24"/>
      <c r="N3" s="22">
        <f>O15</f>
        <v>800.86195791950297</v>
      </c>
      <c r="O3" s="22">
        <f>Y15</f>
        <v>687.20621402184008</v>
      </c>
      <c r="P3" s="22">
        <f>AI15</f>
        <v>465.5911717799749</v>
      </c>
      <c r="Q3" s="23">
        <f>$N3*Inputs!$C$10+$O3*Inputs!$C$11+$P3*Inputs!$C$12</f>
        <v>688.63032541020527</v>
      </c>
      <c r="R3" s="22">
        <f>$N3*Inputs!$D$10+$O3*Inputs!$D$11+$P3*Inputs!$D$12</f>
        <v>651.21978124043926</v>
      </c>
      <c r="S3" s="22">
        <f>$N3*Inputs!$E$10+$O3*Inputs!$E$11+$P3*Inputs!$E$12</f>
        <v>604.81262887532318</v>
      </c>
      <c r="T3" s="22">
        <f>$N3*Inputs!$F$10+$O3*Inputs!$F$11+$P3*Inputs!$F$12</f>
        <v>660.21638943578955</v>
      </c>
      <c r="AQ3" s="17"/>
      <c r="AR3" s="17"/>
    </row>
    <row r="4" spans="1:44" ht="31.5" customHeight="1" thickTop="1" thickBot="1" x14ac:dyDescent="0.3">
      <c r="A4" s="19" t="s">
        <v>24</v>
      </c>
      <c r="B4" s="20">
        <f>Inputs!D6</f>
        <v>8.9499999999999996E-2</v>
      </c>
      <c r="C4" s="21">
        <f>C3</f>
        <v>1</v>
      </c>
      <c r="D4" s="32">
        <f>D3</f>
        <v>859</v>
      </c>
      <c r="E4" s="37">
        <f>E36</f>
        <v>532.12160250421471</v>
      </c>
      <c r="F4" s="22">
        <f>O36-E36</f>
        <v>65.622919329481761</v>
      </c>
      <c r="G4" s="22">
        <f>Y36-E36</f>
        <v>-10.595758823962797</v>
      </c>
      <c r="H4" s="22">
        <f>AI36-E36</f>
        <v>-246.83275610124895</v>
      </c>
      <c r="I4" s="22">
        <f>$F4*Inputs!$C$10+$G4*Inputs!$C$11+$H4*Inputs!$C$12</f>
        <v>-31.545669066562056</v>
      </c>
      <c r="J4" s="22">
        <f>$F4*Inputs!$D$10+$G4*Inputs!$D$11+$H4*Inputs!$D$12</f>
        <v>-63.93519853190999</v>
      </c>
      <c r="K4" s="22">
        <f>$F4*Inputs!$E$10+$G4*Inputs!$E$11+$H4*Inputs!$E$12</f>
        <v>-109.65958792424473</v>
      </c>
      <c r="L4" s="22">
        <f>$F4*Inputs!$F$10+$G4*Inputs!$F$11+$H4*Inputs!$F$12</f>
        <v>-50.600338604923195</v>
      </c>
      <c r="N4" s="22">
        <f>O36</f>
        <v>597.74452183369647</v>
      </c>
      <c r="O4" s="22">
        <f>Y36</f>
        <v>521.52584368025191</v>
      </c>
      <c r="P4" s="22">
        <f>AI36</f>
        <v>285.28884640296576</v>
      </c>
      <c r="Q4" s="22">
        <f>$N4*Inputs!$C$10+$O4*Inputs!$C$11+$P4*Inputs!$C$12</f>
        <v>500.57593343765268</v>
      </c>
      <c r="R4" s="22">
        <f>$N4*Inputs!$D$10+$O4*Inputs!$D$11+$P4*Inputs!$D$12</f>
        <v>468.18640397230467</v>
      </c>
      <c r="S4" s="22">
        <f>$N4*Inputs!$E$10+$O4*Inputs!$E$11+$P4*Inputs!$E$12</f>
        <v>422.46201457997</v>
      </c>
      <c r="T4" s="22">
        <f>$N4*Inputs!$F$10+$O4*Inputs!$F$11+$P4*Inputs!$F$12</f>
        <v>481.52126389929151</v>
      </c>
      <c r="AQ4" s="17"/>
      <c r="AR4" s="17"/>
    </row>
    <row r="5" spans="1:44" ht="31.5" customHeight="1" thickTop="1" thickBot="1" x14ac:dyDescent="0.3">
      <c r="A5" s="19" t="s">
        <v>25</v>
      </c>
      <c r="B5" s="20">
        <f>Inputs!C6</f>
        <v>2.8500000000000001E-2</v>
      </c>
      <c r="C5" s="21">
        <f>C4</f>
        <v>1</v>
      </c>
      <c r="D5" s="32">
        <f t="shared" ref="D5:D8" si="0">D4</f>
        <v>859</v>
      </c>
      <c r="E5" s="37">
        <f>E57</f>
        <v>744.58558098580215</v>
      </c>
      <c r="F5" s="22">
        <f>O57-E57</f>
        <v>374.87283060558821</v>
      </c>
      <c r="G5" s="22">
        <f>Y57-E57</f>
        <v>201.69608801796426</v>
      </c>
      <c r="H5" s="22">
        <f>AI57-E57</f>
        <v>86.168207217493091</v>
      </c>
      <c r="I5" s="22">
        <f>$F5*Inputs!$C$10+$G5*Inputs!$C$11+$H5*Inputs!$C$12</f>
        <v>259.40248911165844</v>
      </c>
      <c r="J5" s="22">
        <f>$F5*Inputs!$D$10+$G5*Inputs!$D$11+$H5*Inputs!$D$12</f>
        <v>220.9123752803485</v>
      </c>
      <c r="K5" s="22">
        <f>$F5*Inputs!$E$10+$G5*Inputs!$E$11+$H5*Inputs!$E$12</f>
        <v>187.22633326463466</v>
      </c>
      <c r="L5" s="22">
        <f>$F5*Inputs!$F$10+$G5*Inputs!$F$11+$H5*Inputs!$F$12</f>
        <v>216.10830346475245</v>
      </c>
      <c r="N5" s="22">
        <f>O57</f>
        <v>1119.4584115913904</v>
      </c>
      <c r="O5" s="22">
        <f>Y57</f>
        <v>946.28166900376641</v>
      </c>
      <c r="P5" s="22">
        <f>AI57</f>
        <v>830.75378820329524</v>
      </c>
      <c r="Q5" s="22">
        <f>$N5*Inputs!$C$10+$O5*Inputs!$C$11+$P5*Inputs!$C$12</f>
        <v>1003.9880700974605</v>
      </c>
      <c r="R5" s="22">
        <f>$N5*Inputs!$D$10+$O5*Inputs!$D$11+$P5*Inputs!$D$12</f>
        <v>965.4979562661506</v>
      </c>
      <c r="S5" s="22">
        <f>$N5*Inputs!$E$10+$O5*Inputs!$E$11+$P5*Inputs!$E$12</f>
        <v>931.81191425043676</v>
      </c>
      <c r="T5" s="22">
        <f>$N5*Inputs!$F$10+$O5*Inputs!$F$11+$P5*Inputs!$F$12</f>
        <v>960.69388445055461</v>
      </c>
      <c r="AQ5" s="17"/>
      <c r="AR5" s="17"/>
    </row>
    <row r="6" spans="1:44" ht="31.5" customHeight="1" thickTop="1" thickBot="1" x14ac:dyDescent="0.3">
      <c r="A6" s="19" t="s">
        <v>26</v>
      </c>
      <c r="B6" s="20">
        <f>B3</f>
        <v>5.8999999999999997E-2</v>
      </c>
      <c r="C6" s="21">
        <f>Inputs!D5</f>
        <v>1.3</v>
      </c>
      <c r="D6" s="32">
        <f t="shared" si="0"/>
        <v>859</v>
      </c>
      <c r="E6" s="37">
        <f>E78</f>
        <v>815.87672256716894</v>
      </c>
      <c r="F6" s="22">
        <f>O78-E78</f>
        <v>135.0339948773991</v>
      </c>
      <c r="G6" s="22">
        <f>Y78-E78</f>
        <v>21.378250979736094</v>
      </c>
      <c r="H6" s="22">
        <f>AI78-E78</f>
        <v>-350.28555078719404</v>
      </c>
      <c r="I6" s="22">
        <f>$F6*Inputs!$C$10+$G6*Inputs!$C$11+$H6*Inputs!$C$12</f>
        <v>-14.709827513164939</v>
      </c>
      <c r="J6" s="22">
        <f>$F6*Inputs!$D$10+$G6*Inputs!$D$11+$H6*Inputs!$D$12</f>
        <v>-64.624434976686274</v>
      </c>
      <c r="K6" s="22">
        <f>$F6*Inputs!$E$10+$G6*Inputs!$E$11+$H6*Inputs!$E$12</f>
        <v>-136.03971392931322</v>
      </c>
      <c r="L6" s="22">
        <f>$F6*Inputs!$F$10+$G6*Inputs!$F$11+$H6*Inputs!$F$12</f>
        <v>-43.123763487580689</v>
      </c>
      <c r="N6" s="22">
        <f>O78</f>
        <v>950.91071744456804</v>
      </c>
      <c r="O6" s="22">
        <f>Y78</f>
        <v>837.25497354690503</v>
      </c>
      <c r="P6" s="22">
        <f>AI78</f>
        <v>465.5911717799749</v>
      </c>
      <c r="Q6" s="22">
        <f>$N6*Inputs!$C$10+$O6*Inputs!$C$11+$P6*Inputs!$C$12</f>
        <v>801.16689505400404</v>
      </c>
      <c r="R6" s="22">
        <f>$N6*Inputs!$D$10+$O6*Inputs!$D$11+$P6*Inputs!$D$12</f>
        <v>751.25228759048264</v>
      </c>
      <c r="S6" s="22">
        <f>$N6*Inputs!$E$10+$O6*Inputs!$E$11+$P6*Inputs!$E$12</f>
        <v>679.83700863785577</v>
      </c>
      <c r="T6" s="22">
        <f>$N6*Inputs!$F$10+$O6*Inputs!$F$11+$P6*Inputs!$F$12</f>
        <v>772.75295907958832</v>
      </c>
      <c r="AQ6" s="17"/>
      <c r="AR6" s="17"/>
    </row>
    <row r="7" spans="1:44" ht="31.5" customHeight="1" thickTop="1" thickBot="1" x14ac:dyDescent="0.3">
      <c r="A7" s="19" t="s">
        <v>27</v>
      </c>
      <c r="B7" s="20">
        <f>B3</f>
        <v>5.8999999999999997E-2</v>
      </c>
      <c r="C7" s="21">
        <f>Inputs!C5</f>
        <v>0.7</v>
      </c>
      <c r="D7" s="32">
        <f t="shared" si="0"/>
        <v>859</v>
      </c>
      <c r="E7" s="37">
        <f>E99</f>
        <v>439.8216120255633</v>
      </c>
      <c r="F7" s="22">
        <f>O99-E99</f>
        <v>210.99158636887449</v>
      </c>
      <c r="G7" s="22">
        <f>Y99-E99</f>
        <v>97.33584247121172</v>
      </c>
      <c r="H7" s="22">
        <f>AI99-E99</f>
        <v>25.769559754411603</v>
      </c>
      <c r="I7" s="22">
        <f>$F7*Inputs!$C$10+$G7*Inputs!$C$11+$H7*Inputs!$C$12</f>
        <v>136.27214374084309</v>
      </c>
      <c r="J7" s="22">
        <f>$F7*Inputs!$D$10+$G7*Inputs!$D$11+$H7*Inputs!$D$12</f>
        <v>111.36566286483259</v>
      </c>
      <c r="K7" s="22">
        <f>$F7*Inputs!$E$10+$G7*Inputs!$E$11+$H7*Inputs!$E$12</f>
        <v>89.966637087227355</v>
      </c>
      <c r="L7" s="22">
        <f>$F7*Inputs!$F$10+$G7*Inputs!$F$11+$H7*Inputs!$F$12</f>
        <v>107.85820776642738</v>
      </c>
      <c r="N7" s="22">
        <f>O99</f>
        <v>650.81319839443779</v>
      </c>
      <c r="O7" s="22">
        <f>Y99</f>
        <v>537.15745449677502</v>
      </c>
      <c r="P7" s="22">
        <f>AI99</f>
        <v>465.5911717799749</v>
      </c>
      <c r="Q7" s="22">
        <f>$N7*Inputs!$C$10+$O7*Inputs!$C$11+$P7*Inputs!$C$12</f>
        <v>576.09375576640639</v>
      </c>
      <c r="R7" s="22">
        <f>$N7*Inputs!$D$10+$O7*Inputs!$D$11+$P7*Inputs!$D$12</f>
        <v>551.18727489039588</v>
      </c>
      <c r="S7" s="22">
        <f>$N7*Inputs!$E$10+$O7*Inputs!$E$11+$P7*Inputs!$E$12</f>
        <v>529.78824911279071</v>
      </c>
      <c r="T7" s="22">
        <f>$N7*Inputs!$F$10+$O7*Inputs!$F$11+$P7*Inputs!$F$12</f>
        <v>547.67981979199067</v>
      </c>
      <c r="AQ7" s="17"/>
      <c r="AR7" s="17"/>
    </row>
    <row r="8" spans="1:44" ht="31.5" customHeight="1" thickTop="1" thickBot="1" x14ac:dyDescent="0.3">
      <c r="A8" s="19" t="s">
        <v>28</v>
      </c>
      <c r="B8" s="20">
        <f>B4</f>
        <v>8.9499999999999996E-2</v>
      </c>
      <c r="C8" s="21">
        <f>C6</f>
        <v>1.3</v>
      </c>
      <c r="D8" s="32">
        <f t="shared" si="0"/>
        <v>859</v>
      </c>
      <c r="E8" s="37">
        <f>E120</f>
        <v>691.4576052233823</v>
      </c>
      <c r="F8" s="22">
        <f>O120-E120</f>
        <v>26.294397827669627</v>
      </c>
      <c r="G8" s="22">
        <f>Y120-E120</f>
        <v>-49.924280325775158</v>
      </c>
      <c r="H8" s="22">
        <f>AI120-E120</f>
        <v>-406.16875882041654</v>
      </c>
      <c r="I8" s="22">
        <f>$F8*Inputs!$C$10+$G8*Inputs!$C$11+$H8*Inputs!$C$12</f>
        <v>-100.87606087271311</v>
      </c>
      <c r="J8" s="22">
        <f>$F8*Inputs!$D$10+$G8*Inputs!$D$11+$H8*Inputs!$D$12</f>
        <v>-143.26621377284067</v>
      </c>
      <c r="K8" s="22">
        <f>$F8*Inputs!$E$10+$G8*Inputs!$E$11+$H8*Inputs!$E$12</f>
        <v>-208.99185003473465</v>
      </c>
      <c r="L8" s="22">
        <f>$F8*Inputs!$F$10+$G8*Inputs!$F$11+$H8*Inputs!$F$12</f>
        <v>-119.93073041107431</v>
      </c>
      <c r="N8" s="22">
        <f>O120</f>
        <v>717.75200305105193</v>
      </c>
      <c r="O8" s="22">
        <f>Y120</f>
        <v>641.53332489760714</v>
      </c>
      <c r="P8" s="22">
        <f>AI120</f>
        <v>285.28884640296576</v>
      </c>
      <c r="Q8" s="22">
        <f>$N8*Inputs!$C$10+$O8*Inputs!$C$11+$P8*Inputs!$C$12</f>
        <v>590.58154435066922</v>
      </c>
      <c r="R8" s="22">
        <f>$N8*Inputs!$D$10+$O8*Inputs!$D$11+$P8*Inputs!$D$12</f>
        <v>548.19139145054157</v>
      </c>
      <c r="S8" s="22">
        <f>$N8*Inputs!$E$10+$O8*Inputs!$E$11+$P8*Inputs!$E$12</f>
        <v>482.46575518864762</v>
      </c>
      <c r="T8" s="22">
        <f>$N8*Inputs!$F$10+$O8*Inputs!$F$11+$P8*Inputs!$F$12</f>
        <v>571.52687481230794</v>
      </c>
      <c r="AQ8" s="17"/>
      <c r="AR8" s="17"/>
    </row>
    <row r="9" spans="1:44" ht="15.75" thickTop="1" x14ac:dyDescent="0.25"/>
    <row r="10" spans="1:44" x14ac:dyDescent="0.25">
      <c r="D10" s="14"/>
    </row>
    <row r="11" spans="1:44" ht="15.75" thickBot="1" x14ac:dyDescent="0.3"/>
    <row r="12" spans="1:44" ht="16.5" thickTop="1" thickBot="1" x14ac:dyDescent="0.3">
      <c r="A12" s="1" t="s">
        <v>20</v>
      </c>
      <c r="Y12" s="14"/>
    </row>
    <row r="13" spans="1:44" ht="46.5" thickTop="1" thickBot="1" x14ac:dyDescent="0.3">
      <c r="C13" s="14"/>
      <c r="G13" s="1" t="s">
        <v>29</v>
      </c>
      <c r="H13" s="18" t="s">
        <v>84</v>
      </c>
      <c r="J13" s="12"/>
      <c r="K13" s="12"/>
      <c r="Q13" s="1" t="s">
        <v>29</v>
      </c>
      <c r="R13" s="18" t="s">
        <v>85</v>
      </c>
      <c r="T13" s="12"/>
      <c r="U13" s="12"/>
      <c r="AA13" s="1" t="s">
        <v>29</v>
      </c>
      <c r="AB13" s="18" t="s">
        <v>86</v>
      </c>
      <c r="AD13" s="12"/>
      <c r="AE13" s="12"/>
    </row>
    <row r="14" spans="1:44" ht="51" customHeight="1" thickTop="1" thickBot="1" x14ac:dyDescent="0.3">
      <c r="A14" s="1" t="s">
        <v>32</v>
      </c>
      <c r="B14" s="25" t="s">
        <v>33</v>
      </c>
      <c r="C14" s="25" t="s">
        <v>15</v>
      </c>
      <c r="D14" s="25" t="s">
        <v>34</v>
      </c>
      <c r="E14" s="25" t="s">
        <v>35</v>
      </c>
      <c r="G14" s="1" t="s">
        <v>29</v>
      </c>
      <c r="H14" s="1" t="s">
        <v>36</v>
      </c>
      <c r="I14" s="1" t="s">
        <v>37</v>
      </c>
      <c r="J14" s="1" t="s">
        <v>38</v>
      </c>
      <c r="K14" s="1" t="s">
        <v>39</v>
      </c>
      <c r="L14" s="1" t="s">
        <v>40</v>
      </c>
      <c r="M14" s="1" t="s">
        <v>41</v>
      </c>
      <c r="N14" s="1" t="s">
        <v>42</v>
      </c>
      <c r="O14" s="1" t="s">
        <v>35</v>
      </c>
      <c r="Q14" s="1" t="s">
        <v>29</v>
      </c>
      <c r="R14" s="1" t="s">
        <v>36</v>
      </c>
      <c r="S14" s="1" t="s">
        <v>37</v>
      </c>
      <c r="T14" s="1" t="s">
        <v>38</v>
      </c>
      <c r="U14" s="1" t="s">
        <v>39</v>
      </c>
      <c r="V14" s="1" t="s">
        <v>40</v>
      </c>
      <c r="W14" s="1" t="s">
        <v>41</v>
      </c>
      <c r="X14" s="1" t="s">
        <v>42</v>
      </c>
      <c r="Y14" s="1" t="s">
        <v>35</v>
      </c>
      <c r="AA14" s="1" t="s">
        <v>29</v>
      </c>
      <c r="AB14" s="1" t="s">
        <v>36</v>
      </c>
      <c r="AC14" s="1" t="s">
        <v>37</v>
      </c>
      <c r="AD14" s="1" t="s">
        <v>38</v>
      </c>
      <c r="AE14" s="1" t="s">
        <v>39</v>
      </c>
      <c r="AF14" s="1" t="s">
        <v>40</v>
      </c>
      <c r="AG14" s="1" t="s">
        <v>41</v>
      </c>
      <c r="AH14" s="1" t="s">
        <v>42</v>
      </c>
      <c r="AI14" s="1" t="s">
        <v>35</v>
      </c>
    </row>
    <row r="15" spans="1:44" ht="16.5" thickTop="1" thickBot="1" x14ac:dyDescent="0.3">
      <c r="A15" s="19" t="s">
        <v>43</v>
      </c>
      <c r="B15" s="26">
        <f>NPV($B$3,B16:B31)</f>
        <v>614.46913487190477</v>
      </c>
      <c r="C15" s="26">
        <f t="shared" ref="C15:E15" si="1">NPV($B$3,C16:C31)</f>
        <v>12.289382697438095</v>
      </c>
      <c r="D15" s="26">
        <f t="shared" si="1"/>
        <v>1.0906497270234414</v>
      </c>
      <c r="E15" s="26">
        <f t="shared" si="1"/>
        <v>627.84916729636632</v>
      </c>
      <c r="F15" s="26"/>
      <c r="G15" s="19" t="s">
        <v>43</v>
      </c>
      <c r="H15" s="26">
        <f>NPV($B$3,H16:H31)</f>
        <v>70.376731347357165</v>
      </c>
      <c r="I15" s="26">
        <f t="shared" ref="I15:O15" si="2">NPV($B$3,I16:I31)</f>
        <v>17.528278526551816</v>
      </c>
      <c r="J15" s="26">
        <f t="shared" si="2"/>
        <v>210.29080043289375</v>
      </c>
      <c r="K15" s="26">
        <f t="shared" si="2"/>
        <v>2.5036158624836329</v>
      </c>
      <c r="L15" s="26">
        <f t="shared" si="2"/>
        <v>0</v>
      </c>
      <c r="M15" s="26">
        <f t="shared" si="2"/>
        <v>0</v>
      </c>
      <c r="N15" s="26">
        <f t="shared" si="2"/>
        <v>500.16253175021666</v>
      </c>
      <c r="O15" s="26">
        <f t="shared" si="2"/>
        <v>800.86195791950297</v>
      </c>
      <c r="Q15" s="19" t="s">
        <v>43</v>
      </c>
      <c r="R15" s="26">
        <f>NPV($B$3,R16:R31)</f>
        <v>5.5321955520347785</v>
      </c>
      <c r="S15" s="26">
        <f t="shared" ref="S15:Y15" si="3">NPV($B$3,S16:S31)</f>
        <v>-10.547609261075248</v>
      </c>
      <c r="T15" s="26">
        <f t="shared" si="3"/>
        <v>234.97458622270361</v>
      </c>
      <c r="U15" s="26">
        <f t="shared" si="3"/>
        <v>-42.915490242039752</v>
      </c>
      <c r="V15" s="26">
        <f t="shared" si="3"/>
        <v>0</v>
      </c>
      <c r="W15" s="26">
        <f t="shared" si="3"/>
        <v>0</v>
      </c>
      <c r="X15" s="26">
        <f t="shared" si="3"/>
        <v>500.16253175021666</v>
      </c>
      <c r="Y15" s="26">
        <f t="shared" si="3"/>
        <v>687.20621402184008</v>
      </c>
      <c r="AA15" s="19" t="s">
        <v>43</v>
      </c>
      <c r="AB15" s="26">
        <f>NPV($B$3,AB16:AB31)</f>
        <v>126.66557903755074</v>
      </c>
      <c r="AC15" s="26">
        <f t="shared" ref="AC15:AI15" si="4">NPV($B$3,AC16:AC31)</f>
        <v>14.834363486015921</v>
      </c>
      <c r="AD15" s="26">
        <f t="shared" si="4"/>
        <v>328.34947536044155</v>
      </c>
      <c r="AE15" s="26">
        <f t="shared" si="4"/>
        <v>-4.2582461040333008</v>
      </c>
      <c r="AF15" s="26">
        <f t="shared" si="4"/>
        <v>0</v>
      </c>
      <c r="AG15" s="26">
        <f t="shared" si="4"/>
        <v>0</v>
      </c>
      <c r="AH15" s="26">
        <f t="shared" si="4"/>
        <v>0</v>
      </c>
      <c r="AI15" s="26">
        <f t="shared" si="4"/>
        <v>465.5911717799749</v>
      </c>
    </row>
    <row r="16" spans="1:44" ht="16.5" thickTop="1" thickBot="1" x14ac:dyDescent="0.3">
      <c r="A16" s="19">
        <v>2020</v>
      </c>
      <c r="B16" s="27">
        <v>0</v>
      </c>
      <c r="C16" s="27">
        <v>0</v>
      </c>
      <c r="D16" s="27">
        <v>0</v>
      </c>
      <c r="E16" s="27">
        <v>0</v>
      </c>
      <c r="F16" s="33"/>
      <c r="G16" s="19">
        <v>2020</v>
      </c>
      <c r="H16" s="27">
        <v>0</v>
      </c>
      <c r="I16" s="27">
        <v>0</v>
      </c>
      <c r="J16" s="27">
        <v>0</v>
      </c>
      <c r="K16" s="27">
        <v>0</v>
      </c>
      <c r="L16" s="27">
        <v>0</v>
      </c>
      <c r="M16" s="27">
        <v>0</v>
      </c>
      <c r="N16" s="27">
        <v>0</v>
      </c>
      <c r="O16" s="27">
        <v>0</v>
      </c>
      <c r="Q16" s="19">
        <v>2020</v>
      </c>
      <c r="R16" s="27">
        <v>0</v>
      </c>
      <c r="S16" s="27">
        <v>0</v>
      </c>
      <c r="T16" s="27">
        <v>0</v>
      </c>
      <c r="U16" s="27">
        <v>0</v>
      </c>
      <c r="V16" s="27">
        <v>0</v>
      </c>
      <c r="W16" s="27">
        <v>0</v>
      </c>
      <c r="X16" s="27">
        <v>0</v>
      </c>
      <c r="Y16" s="27">
        <v>0</v>
      </c>
      <c r="AA16" s="19">
        <v>2020</v>
      </c>
      <c r="AB16" s="27">
        <v>0</v>
      </c>
      <c r="AC16" s="27">
        <v>0</v>
      </c>
      <c r="AD16" s="27">
        <v>0</v>
      </c>
      <c r="AE16" s="27">
        <v>0</v>
      </c>
      <c r="AF16" s="27">
        <v>0</v>
      </c>
      <c r="AG16" s="27">
        <v>0</v>
      </c>
      <c r="AH16" s="27">
        <v>0</v>
      </c>
      <c r="AI16" s="27">
        <v>0</v>
      </c>
    </row>
    <row r="17" spans="1:35" ht="16.5" thickTop="1" thickBot="1" x14ac:dyDescent="0.3">
      <c r="A17" s="19">
        <v>2021</v>
      </c>
      <c r="B17" s="27">
        <v>0</v>
      </c>
      <c r="C17" s="27">
        <v>0</v>
      </c>
      <c r="D17" s="27">
        <v>0</v>
      </c>
      <c r="E17" s="27">
        <v>0</v>
      </c>
      <c r="F17" s="33"/>
      <c r="G17" s="19">
        <v>2021</v>
      </c>
      <c r="H17" s="27">
        <v>0</v>
      </c>
      <c r="I17" s="27">
        <v>0</v>
      </c>
      <c r="J17" s="27">
        <v>0</v>
      </c>
      <c r="K17" s="27">
        <v>0</v>
      </c>
      <c r="L17" s="27">
        <v>0</v>
      </c>
      <c r="M17" s="27">
        <v>0</v>
      </c>
      <c r="N17" s="27">
        <v>0</v>
      </c>
      <c r="O17" s="27">
        <v>0</v>
      </c>
      <c r="Q17" s="19">
        <v>2021</v>
      </c>
      <c r="R17" s="27">
        <v>0</v>
      </c>
      <c r="S17" s="27">
        <v>0</v>
      </c>
      <c r="T17" s="27">
        <v>0</v>
      </c>
      <c r="U17" s="27">
        <v>0</v>
      </c>
      <c r="V17" s="27">
        <v>0</v>
      </c>
      <c r="W17" s="27">
        <v>0</v>
      </c>
      <c r="X17" s="27">
        <v>0</v>
      </c>
      <c r="Y17" s="27">
        <v>0</v>
      </c>
      <c r="AA17" s="19">
        <v>2021</v>
      </c>
      <c r="AB17" s="27">
        <v>0</v>
      </c>
      <c r="AC17" s="27">
        <v>0</v>
      </c>
      <c r="AD17" s="27">
        <v>0</v>
      </c>
      <c r="AE17" s="27">
        <v>0</v>
      </c>
      <c r="AF17" s="27">
        <v>0</v>
      </c>
      <c r="AG17" s="27">
        <v>0</v>
      </c>
      <c r="AH17" s="27">
        <v>0</v>
      </c>
      <c r="AI17" s="27">
        <v>0</v>
      </c>
    </row>
    <row r="18" spans="1:35" ht="16.5" thickTop="1" thickBot="1" x14ac:dyDescent="0.3">
      <c r="A18" s="19">
        <v>2022</v>
      </c>
      <c r="B18" s="27">
        <v>0</v>
      </c>
      <c r="C18" s="27">
        <v>0</v>
      </c>
      <c r="D18" s="27">
        <v>1.2953083803561825</v>
      </c>
      <c r="E18" s="27">
        <v>1.2953083803561825</v>
      </c>
      <c r="F18" s="33"/>
      <c r="G18" s="19">
        <v>2022</v>
      </c>
      <c r="H18" s="27">
        <v>0</v>
      </c>
      <c r="I18" s="27">
        <v>0</v>
      </c>
      <c r="J18" s="27">
        <v>0</v>
      </c>
      <c r="K18" s="27">
        <v>0</v>
      </c>
      <c r="L18" s="27">
        <v>0</v>
      </c>
      <c r="M18" s="27">
        <v>0</v>
      </c>
      <c r="N18" s="27">
        <v>0</v>
      </c>
      <c r="O18" s="27">
        <v>0</v>
      </c>
      <c r="Q18" s="19">
        <v>2022</v>
      </c>
      <c r="R18" s="27">
        <v>0</v>
      </c>
      <c r="S18" s="27">
        <v>0</v>
      </c>
      <c r="T18" s="27">
        <v>0</v>
      </c>
      <c r="U18" s="27">
        <v>0</v>
      </c>
      <c r="V18" s="27">
        <v>0</v>
      </c>
      <c r="W18" s="27">
        <v>0</v>
      </c>
      <c r="X18" s="27">
        <v>0</v>
      </c>
      <c r="Y18" s="27">
        <v>0</v>
      </c>
      <c r="AA18" s="19">
        <v>2022</v>
      </c>
      <c r="AB18" s="27">
        <v>0</v>
      </c>
      <c r="AC18" s="27">
        <v>0</v>
      </c>
      <c r="AD18" s="27">
        <v>0</v>
      </c>
      <c r="AE18" s="27">
        <v>0</v>
      </c>
      <c r="AF18" s="27">
        <v>0</v>
      </c>
      <c r="AG18" s="27">
        <v>0</v>
      </c>
      <c r="AH18" s="27">
        <v>0</v>
      </c>
      <c r="AI18" s="27">
        <v>0</v>
      </c>
    </row>
    <row r="19" spans="1:35" ht="16.5" thickTop="1" thickBot="1" x14ac:dyDescent="0.3">
      <c r="A19" s="19">
        <v>2023</v>
      </c>
      <c r="B19" s="27">
        <v>4.0589550837405195</v>
      </c>
      <c r="C19" s="27">
        <v>8.1179101674810378E-2</v>
      </c>
      <c r="D19" s="27">
        <v>0</v>
      </c>
      <c r="E19" s="27">
        <v>4.14013418541533</v>
      </c>
      <c r="F19" s="33"/>
      <c r="G19" s="19">
        <v>2023</v>
      </c>
      <c r="H19" s="27">
        <v>0</v>
      </c>
      <c r="I19" s="27">
        <v>0</v>
      </c>
      <c r="J19" s="27">
        <v>6.1271714506919279</v>
      </c>
      <c r="K19" s="27">
        <v>-1.2680843735532514</v>
      </c>
      <c r="L19" s="27">
        <v>0</v>
      </c>
      <c r="M19" s="27">
        <v>0</v>
      </c>
      <c r="N19" s="27">
        <v>0</v>
      </c>
      <c r="O19" s="27">
        <v>4.8590870771386765</v>
      </c>
      <c r="Q19" s="19">
        <v>2023</v>
      </c>
      <c r="R19" s="27">
        <v>-7.2139250000000033</v>
      </c>
      <c r="S19" s="27">
        <v>-2.2544800000000578</v>
      </c>
      <c r="T19" s="27">
        <v>30.552172363054467</v>
      </c>
      <c r="U19" s="27">
        <v>8.0073026888681014</v>
      </c>
      <c r="V19" s="27">
        <v>0</v>
      </c>
      <c r="W19" s="27">
        <v>0</v>
      </c>
      <c r="X19" s="27">
        <v>0</v>
      </c>
      <c r="Y19" s="27">
        <v>29.091070051922507</v>
      </c>
      <c r="AA19" s="19">
        <v>2023</v>
      </c>
      <c r="AB19" s="27">
        <v>6.2250946910619955</v>
      </c>
      <c r="AC19" s="27">
        <v>0.41667243112988217</v>
      </c>
      <c r="AD19" s="27">
        <v>15.503326058106872</v>
      </c>
      <c r="AE19" s="27">
        <v>1.1265800659681927E-2</v>
      </c>
      <c r="AF19" s="27">
        <v>0</v>
      </c>
      <c r="AG19" s="27">
        <v>0</v>
      </c>
      <c r="AH19" s="27">
        <v>0</v>
      </c>
      <c r="AI19" s="27">
        <v>22.156358980958434</v>
      </c>
    </row>
    <row r="20" spans="1:35" ht="16.5" thickTop="1" thickBot="1" x14ac:dyDescent="0.3">
      <c r="A20" s="19">
        <v>2024</v>
      </c>
      <c r="B20" s="27">
        <v>4.0589550837405195</v>
      </c>
      <c r="C20" s="27">
        <v>8.1179101674810378E-2</v>
      </c>
      <c r="D20" s="27">
        <v>0</v>
      </c>
      <c r="E20" s="27">
        <v>4.14013418541533</v>
      </c>
      <c r="F20" s="33"/>
      <c r="G20" s="19">
        <v>2024</v>
      </c>
      <c r="H20" s="27">
        <v>0</v>
      </c>
      <c r="I20" s="27">
        <v>0</v>
      </c>
      <c r="J20" s="27">
        <v>4.4877965053251607</v>
      </c>
      <c r="K20" s="27">
        <v>0.67462309424547484</v>
      </c>
      <c r="L20" s="27">
        <v>0</v>
      </c>
      <c r="M20" s="27">
        <v>0</v>
      </c>
      <c r="N20" s="27">
        <v>0</v>
      </c>
      <c r="O20" s="27">
        <v>5.1624195995706357</v>
      </c>
      <c r="Q20" s="19">
        <v>2024</v>
      </c>
      <c r="R20" s="27">
        <v>-0.54463999999998691</v>
      </c>
      <c r="S20" s="27">
        <v>-0.14096500000005108</v>
      </c>
      <c r="T20" s="27">
        <v>0.90282006679977966</v>
      </c>
      <c r="U20" s="27">
        <v>-0.17654869101319079</v>
      </c>
      <c r="V20" s="27">
        <v>0</v>
      </c>
      <c r="W20" s="27">
        <v>0</v>
      </c>
      <c r="X20" s="27">
        <v>0</v>
      </c>
      <c r="Y20" s="27">
        <v>4.0666375786550885E-2</v>
      </c>
      <c r="AA20" s="19">
        <v>2024</v>
      </c>
      <c r="AB20" s="27">
        <v>0.13394177703830223</v>
      </c>
      <c r="AC20" s="27">
        <v>4.8067108834857208E-2</v>
      </c>
      <c r="AD20" s="27">
        <v>7.0867675931704337</v>
      </c>
      <c r="AE20" s="27">
        <v>0.57709246704941453</v>
      </c>
      <c r="AF20" s="27">
        <v>0</v>
      </c>
      <c r="AG20" s="27">
        <v>0</v>
      </c>
      <c r="AH20" s="27">
        <v>0</v>
      </c>
      <c r="AI20" s="27">
        <v>7.8458689460930078</v>
      </c>
    </row>
    <row r="21" spans="1:35" ht="16.5" thickTop="1" thickBot="1" x14ac:dyDescent="0.3">
      <c r="A21" s="19">
        <v>2025</v>
      </c>
      <c r="B21" s="27">
        <v>50.356856863168026</v>
      </c>
      <c r="C21" s="27">
        <v>1.0071371372633604</v>
      </c>
      <c r="D21" s="27">
        <v>0</v>
      </c>
      <c r="E21" s="27">
        <v>51.36399400043139</v>
      </c>
      <c r="F21" s="33"/>
      <c r="G21" s="19">
        <v>2025</v>
      </c>
      <c r="H21" s="27">
        <v>0</v>
      </c>
      <c r="I21" s="27">
        <v>0</v>
      </c>
      <c r="J21" s="27">
        <v>23.245186663985756</v>
      </c>
      <c r="K21" s="27">
        <v>2.5288281665403778</v>
      </c>
      <c r="L21" s="27">
        <v>0</v>
      </c>
      <c r="M21" s="27">
        <v>0</v>
      </c>
      <c r="N21" s="27">
        <v>0</v>
      </c>
      <c r="O21" s="27">
        <v>25.774014830526134</v>
      </c>
      <c r="Q21" s="19">
        <v>2025</v>
      </c>
      <c r="R21" s="27">
        <v>-2.3426399999999603</v>
      </c>
      <c r="S21" s="27">
        <v>-0.18885000000000218</v>
      </c>
      <c r="T21" s="27">
        <v>22.55041334652914</v>
      </c>
      <c r="U21" s="27">
        <v>-2.711056589698623</v>
      </c>
      <c r="V21" s="27">
        <v>0</v>
      </c>
      <c r="W21" s="27">
        <v>0</v>
      </c>
      <c r="X21" s="27">
        <v>0</v>
      </c>
      <c r="Y21" s="27">
        <v>17.307866756830556</v>
      </c>
      <c r="AA21" s="19">
        <v>2025</v>
      </c>
      <c r="AB21" s="27">
        <v>0.26788355408299935</v>
      </c>
      <c r="AC21" s="27">
        <v>4.7935777939983382E-2</v>
      </c>
      <c r="AD21" s="27">
        <v>12.58376515643708</v>
      </c>
      <c r="AE21" s="27">
        <v>0.30766089053995482</v>
      </c>
      <c r="AF21" s="27">
        <v>0</v>
      </c>
      <c r="AG21" s="27">
        <v>0</v>
      </c>
      <c r="AH21" s="27">
        <v>0</v>
      </c>
      <c r="AI21" s="27">
        <v>13.207245379000017</v>
      </c>
    </row>
    <row r="22" spans="1:35" ht="16.5" thickTop="1" thickBot="1" x14ac:dyDescent="0.3">
      <c r="A22" s="19">
        <v>2026</v>
      </c>
      <c r="B22" s="27">
        <v>50.356856863168026</v>
      </c>
      <c r="C22" s="27">
        <v>1.0071371372633604</v>
      </c>
      <c r="D22" s="27">
        <v>0</v>
      </c>
      <c r="E22" s="27">
        <v>51.36399400043139</v>
      </c>
      <c r="F22" s="33"/>
      <c r="G22" s="19">
        <v>2026</v>
      </c>
      <c r="H22" s="27">
        <v>-1.3950969279790115E-3</v>
      </c>
      <c r="I22" s="27">
        <v>1.4004089498484973E-3</v>
      </c>
      <c r="J22" s="27">
        <v>35.37048356754228</v>
      </c>
      <c r="K22" s="27">
        <v>5.1959651079346196</v>
      </c>
      <c r="L22" s="27">
        <v>0</v>
      </c>
      <c r="M22" s="27">
        <v>0</v>
      </c>
      <c r="N22" s="27">
        <v>0</v>
      </c>
      <c r="O22" s="27">
        <v>40.566453987498768</v>
      </c>
      <c r="Q22" s="19">
        <v>2026</v>
      </c>
      <c r="R22" s="27">
        <v>-0.44297000000005937</v>
      </c>
      <c r="S22" s="27">
        <v>5.0119999999878928E-2</v>
      </c>
      <c r="T22" s="27">
        <v>10.119351824985095</v>
      </c>
      <c r="U22" s="27">
        <v>5.6032754183474704</v>
      </c>
      <c r="V22" s="27">
        <v>0</v>
      </c>
      <c r="W22" s="27">
        <v>0</v>
      </c>
      <c r="X22" s="27">
        <v>0</v>
      </c>
      <c r="Y22" s="27">
        <v>15.329777243332385</v>
      </c>
      <c r="AA22" s="19">
        <v>2026</v>
      </c>
      <c r="AB22" s="27">
        <v>0.26788355408200459</v>
      </c>
      <c r="AC22" s="27">
        <v>9.5871555879966763E-2</v>
      </c>
      <c r="AD22" s="27">
        <v>31.516722907288845</v>
      </c>
      <c r="AE22" s="27">
        <v>5.4108818637567033</v>
      </c>
      <c r="AF22" s="27">
        <v>0</v>
      </c>
      <c r="AG22" s="27">
        <v>0</v>
      </c>
      <c r="AH22" s="27">
        <v>0</v>
      </c>
      <c r="AI22" s="27">
        <v>37.291359881007523</v>
      </c>
    </row>
    <row r="23" spans="1:35" ht="16.5" thickTop="1" thickBot="1" x14ac:dyDescent="0.3">
      <c r="A23" s="19">
        <v>2027</v>
      </c>
      <c r="B23" s="27">
        <v>50.356856863168026</v>
      </c>
      <c r="C23" s="27">
        <v>1.0071371372633604</v>
      </c>
      <c r="D23" s="27">
        <v>0</v>
      </c>
      <c r="E23" s="27">
        <v>51.36399400043139</v>
      </c>
      <c r="F23" s="33"/>
      <c r="G23" s="19">
        <v>2027</v>
      </c>
      <c r="H23" s="27">
        <v>5.075118029402006</v>
      </c>
      <c r="I23" s="27">
        <v>1.0935449024800619</v>
      </c>
      <c r="J23" s="27">
        <v>17.859866608040271</v>
      </c>
      <c r="K23" s="27">
        <v>-0.38569442159229156</v>
      </c>
      <c r="L23" s="27">
        <v>0</v>
      </c>
      <c r="M23" s="27">
        <v>0</v>
      </c>
      <c r="N23" s="27">
        <v>46.297901779427505</v>
      </c>
      <c r="O23" s="27">
        <v>69.940736897757546</v>
      </c>
      <c r="Q23" s="19">
        <v>2027</v>
      </c>
      <c r="R23" s="27">
        <v>1.8599400000000514</v>
      </c>
      <c r="S23" s="27">
        <v>0.64633999999978187</v>
      </c>
      <c r="T23" s="27">
        <v>22.058645882042054</v>
      </c>
      <c r="U23" s="27">
        <v>0.59841193396757053</v>
      </c>
      <c r="V23" s="27">
        <v>0</v>
      </c>
      <c r="W23" s="27">
        <v>0</v>
      </c>
      <c r="X23" s="27">
        <v>46.297901779427505</v>
      </c>
      <c r="Y23" s="27">
        <v>71.461239595436965</v>
      </c>
      <c r="AA23" s="19">
        <v>2027</v>
      </c>
      <c r="AB23" s="27">
        <v>0.18290367326500245</v>
      </c>
      <c r="AC23" s="27">
        <v>0.15926881142968341</v>
      </c>
      <c r="AD23" s="27">
        <v>22.818852655752679</v>
      </c>
      <c r="AE23" s="27">
        <v>-0.61427314970756941</v>
      </c>
      <c r="AF23" s="27">
        <v>0</v>
      </c>
      <c r="AG23" s="27">
        <v>0</v>
      </c>
      <c r="AH23" s="27">
        <v>0</v>
      </c>
      <c r="AI23" s="27">
        <v>22.546751990739796</v>
      </c>
    </row>
    <row r="24" spans="1:35" ht="16.5" thickTop="1" thickBot="1" x14ac:dyDescent="0.3">
      <c r="A24" s="19">
        <v>2028</v>
      </c>
      <c r="B24" s="27">
        <v>50.356856863168026</v>
      </c>
      <c r="C24" s="27">
        <v>1.0071371372633604</v>
      </c>
      <c r="D24" s="27">
        <v>0</v>
      </c>
      <c r="E24" s="27">
        <v>51.36399400043139</v>
      </c>
      <c r="F24" s="33"/>
      <c r="G24" s="19">
        <v>2028</v>
      </c>
      <c r="H24" s="27">
        <v>10.035512428024049</v>
      </c>
      <c r="I24" s="27">
        <v>2.2499836779797988</v>
      </c>
      <c r="J24" s="27">
        <v>15.24042536542651</v>
      </c>
      <c r="K24" s="27">
        <v>-0.69988833181000054</v>
      </c>
      <c r="L24" s="27">
        <v>0</v>
      </c>
      <c r="M24" s="27">
        <v>0</v>
      </c>
      <c r="N24" s="27">
        <v>46.297901779427505</v>
      </c>
      <c r="O24" s="27">
        <v>73.123934919047855</v>
      </c>
      <c r="Q24" s="19">
        <v>2028</v>
      </c>
      <c r="R24" s="27">
        <v>20.984051066249776</v>
      </c>
      <c r="S24" s="27">
        <v>1.6843199999998433</v>
      </c>
      <c r="T24" s="27">
        <v>2.9891609350867672</v>
      </c>
      <c r="U24" s="27">
        <v>-0.1767831561604748</v>
      </c>
      <c r="V24" s="27">
        <v>0</v>
      </c>
      <c r="W24" s="27">
        <v>0</v>
      </c>
      <c r="X24" s="27">
        <v>46.297901779427505</v>
      </c>
      <c r="Y24" s="27">
        <v>71.778650624603415</v>
      </c>
      <c r="AA24" s="19">
        <v>2028</v>
      </c>
      <c r="AB24" s="27">
        <v>12.439042717415987</v>
      </c>
      <c r="AC24" s="27">
        <v>2.8324692475603115</v>
      </c>
      <c r="AD24" s="27">
        <v>14.705265129001454</v>
      </c>
      <c r="AE24" s="27">
        <v>-1.7288984713320721</v>
      </c>
      <c r="AF24" s="27">
        <v>0</v>
      </c>
      <c r="AG24" s="27">
        <v>0</v>
      </c>
      <c r="AH24" s="27">
        <v>0</v>
      </c>
      <c r="AI24" s="27">
        <v>28.247878622645679</v>
      </c>
    </row>
    <row r="25" spans="1:35" ht="16.5" thickTop="1" thickBot="1" x14ac:dyDescent="0.3">
      <c r="A25" s="19">
        <v>2029</v>
      </c>
      <c r="B25" s="27">
        <v>50.356856863168026</v>
      </c>
      <c r="C25" s="27">
        <v>1.0071371372633604</v>
      </c>
      <c r="D25" s="27">
        <v>0</v>
      </c>
      <c r="E25" s="27">
        <v>51.36399400043139</v>
      </c>
      <c r="F25" s="33"/>
      <c r="G25" s="19">
        <v>2029</v>
      </c>
      <c r="H25" s="27">
        <v>13.008471491989894</v>
      </c>
      <c r="I25" s="27">
        <v>2.7858491341703484</v>
      </c>
      <c r="J25" s="27">
        <v>14.546824000614842</v>
      </c>
      <c r="K25" s="27">
        <v>-1.4526454023820325</v>
      </c>
      <c r="L25" s="27">
        <v>0</v>
      </c>
      <c r="M25" s="27">
        <v>0</v>
      </c>
      <c r="N25" s="27">
        <v>46.297901779427505</v>
      </c>
      <c r="O25" s="27">
        <v>75.186401003820549</v>
      </c>
      <c r="Q25" s="19">
        <v>2029</v>
      </c>
      <c r="R25" s="27">
        <v>2.6504928898398248</v>
      </c>
      <c r="S25" s="27">
        <v>1.0213300000000345</v>
      </c>
      <c r="T25" s="27">
        <v>15.766291236133473</v>
      </c>
      <c r="U25" s="27">
        <v>0.89130078018943804</v>
      </c>
      <c r="V25" s="27">
        <v>0</v>
      </c>
      <c r="W25" s="27">
        <v>0</v>
      </c>
      <c r="X25" s="27">
        <v>46.297901779427505</v>
      </c>
      <c r="Y25" s="27">
        <v>66.627316685590273</v>
      </c>
      <c r="AA25" s="19">
        <v>2029</v>
      </c>
      <c r="AB25" s="27">
        <v>12.439042717419964</v>
      </c>
      <c r="AC25" s="27">
        <v>2.8247302605500408</v>
      </c>
      <c r="AD25" s="27">
        <v>18.460548589247402</v>
      </c>
      <c r="AE25" s="27">
        <v>-1.2801794528203414</v>
      </c>
      <c r="AF25" s="27">
        <v>0</v>
      </c>
      <c r="AG25" s="27">
        <v>0</v>
      </c>
      <c r="AH25" s="27">
        <v>0</v>
      </c>
      <c r="AI25" s="27">
        <v>32.444142114397067</v>
      </c>
    </row>
    <row r="26" spans="1:35" ht="16.5" thickTop="1" thickBot="1" x14ac:dyDescent="0.3">
      <c r="A26" s="19">
        <v>2030</v>
      </c>
      <c r="B26" s="27">
        <v>50.356856863168026</v>
      </c>
      <c r="C26" s="27">
        <v>1.0071371372633604</v>
      </c>
      <c r="D26" s="27">
        <v>0</v>
      </c>
      <c r="E26" s="27">
        <v>51.36399400043139</v>
      </c>
      <c r="F26" s="33"/>
      <c r="G26" s="19">
        <v>2030</v>
      </c>
      <c r="H26" s="27">
        <v>15.177658022430023</v>
      </c>
      <c r="I26" s="27">
        <v>3.3302668250598799</v>
      </c>
      <c r="J26" s="27">
        <v>5.7315604048694988</v>
      </c>
      <c r="K26" s="27">
        <v>-1.899068086371303</v>
      </c>
      <c r="L26" s="27">
        <v>0</v>
      </c>
      <c r="M26" s="27">
        <v>0</v>
      </c>
      <c r="N26" s="27">
        <v>46.297901779427505</v>
      </c>
      <c r="O26" s="27">
        <v>68.638318945415605</v>
      </c>
      <c r="Q26" s="19">
        <v>2030</v>
      </c>
      <c r="R26" s="27">
        <v>-2.5611748884198278</v>
      </c>
      <c r="S26" s="27">
        <v>-0.73806000000013228</v>
      </c>
      <c r="T26" s="27">
        <v>7.313545434075678</v>
      </c>
      <c r="U26" s="27">
        <v>2.6101908776354059</v>
      </c>
      <c r="V26" s="27">
        <v>0</v>
      </c>
      <c r="W26" s="27">
        <v>0</v>
      </c>
      <c r="X26" s="27">
        <v>46.297901779427505</v>
      </c>
      <c r="Y26" s="27">
        <v>52.922403202718627</v>
      </c>
      <c r="AA26" s="19">
        <v>2030</v>
      </c>
      <c r="AB26" s="27">
        <v>12.450019877442971</v>
      </c>
      <c r="AC26" s="27">
        <v>2.8272175174597578</v>
      </c>
      <c r="AD26" s="27">
        <v>25.802253468929671</v>
      </c>
      <c r="AE26" s="27">
        <v>-0.78226894959873028</v>
      </c>
      <c r="AF26" s="27">
        <v>0</v>
      </c>
      <c r="AG26" s="27">
        <v>0</v>
      </c>
      <c r="AH26" s="27">
        <v>0</v>
      </c>
      <c r="AI26" s="27">
        <v>40.297221914233667</v>
      </c>
    </row>
    <row r="27" spans="1:35" ht="16.5" thickTop="1" thickBot="1" x14ac:dyDescent="0.3">
      <c r="A27" s="19">
        <v>2031</v>
      </c>
      <c r="B27" s="27">
        <v>50.356856863168026</v>
      </c>
      <c r="C27" s="27">
        <v>1.0071371372633604</v>
      </c>
      <c r="D27" s="27">
        <v>0</v>
      </c>
      <c r="E27" s="27">
        <v>51.36399400043139</v>
      </c>
      <c r="F27" s="33"/>
      <c r="G27" s="19">
        <v>2031</v>
      </c>
      <c r="H27" s="27">
        <v>11.665195477350153</v>
      </c>
      <c r="I27" s="27">
        <v>2.9510362550099671</v>
      </c>
      <c r="J27" s="27">
        <v>13.535655782890466</v>
      </c>
      <c r="K27" s="27">
        <v>-0.86109138640087712</v>
      </c>
      <c r="L27" s="27">
        <v>0</v>
      </c>
      <c r="M27" s="27">
        <v>0</v>
      </c>
      <c r="N27" s="27">
        <v>46.297901779427505</v>
      </c>
      <c r="O27" s="27">
        <v>73.588697908277211</v>
      </c>
      <c r="Q27" s="19">
        <v>2031</v>
      </c>
      <c r="R27" s="27">
        <v>1.173566795790066</v>
      </c>
      <c r="S27" s="27">
        <v>-2.7108399999997346</v>
      </c>
      <c r="T27" s="27">
        <v>3.6162314637278246</v>
      </c>
      <c r="U27" s="27">
        <v>-4.3242834551127434</v>
      </c>
      <c r="V27" s="27">
        <v>0</v>
      </c>
      <c r="W27" s="27">
        <v>0</v>
      </c>
      <c r="X27" s="27">
        <v>46.297901779427505</v>
      </c>
      <c r="Y27" s="27">
        <v>44.052576583832916</v>
      </c>
      <c r="AA27" s="19">
        <v>2031</v>
      </c>
      <c r="AB27" s="27">
        <v>12.450019877442971</v>
      </c>
      <c r="AC27" s="27">
        <v>2.8272175174602125</v>
      </c>
      <c r="AD27" s="27">
        <v>24.12353454442318</v>
      </c>
      <c r="AE27" s="27">
        <v>-1.9127144200531803</v>
      </c>
      <c r="AF27" s="27">
        <v>0</v>
      </c>
      <c r="AG27" s="27">
        <v>0</v>
      </c>
      <c r="AH27" s="27">
        <v>0</v>
      </c>
      <c r="AI27" s="27">
        <v>37.488057519273184</v>
      </c>
    </row>
    <row r="28" spans="1:35" ht="16.5" thickTop="1" thickBot="1" x14ac:dyDescent="0.3">
      <c r="A28" s="19">
        <v>2032</v>
      </c>
      <c r="B28" s="27">
        <v>50.356856863168026</v>
      </c>
      <c r="C28" s="27">
        <v>1.0071371372633604</v>
      </c>
      <c r="D28" s="27">
        <v>0</v>
      </c>
      <c r="E28" s="27">
        <v>51.36399400043139</v>
      </c>
      <c r="F28" s="33"/>
      <c r="G28" s="19">
        <v>2032</v>
      </c>
      <c r="H28" s="27">
        <v>8.7156591978798588</v>
      </c>
      <c r="I28" s="27">
        <v>2.1041826225900877</v>
      </c>
      <c r="J28" s="27">
        <v>46.245578033918164</v>
      </c>
      <c r="K28" s="27">
        <v>-3.8931723557132578E-2</v>
      </c>
      <c r="L28" s="27">
        <v>0</v>
      </c>
      <c r="M28" s="27">
        <v>0</v>
      </c>
      <c r="N28" s="27">
        <v>46.297901779427505</v>
      </c>
      <c r="O28" s="27">
        <v>103.32438991025847</v>
      </c>
      <c r="Q28" s="19">
        <v>2032</v>
      </c>
      <c r="R28" s="27">
        <v>0.27831605934989057</v>
      </c>
      <c r="S28" s="27">
        <v>-2.4697200000000521</v>
      </c>
      <c r="T28" s="27">
        <v>-19.785481123319592</v>
      </c>
      <c r="U28" s="27">
        <v>-4.4005448440924289</v>
      </c>
      <c r="V28" s="27">
        <v>0</v>
      </c>
      <c r="W28" s="27">
        <v>0</v>
      </c>
      <c r="X28" s="27">
        <v>46.297901779427505</v>
      </c>
      <c r="Y28" s="27">
        <v>19.920471871365322</v>
      </c>
      <c r="AA28" s="19">
        <v>2032</v>
      </c>
      <c r="AB28" s="27">
        <v>12.45001987743899</v>
      </c>
      <c r="AC28" s="27">
        <v>2.8349633188799999</v>
      </c>
      <c r="AD28" s="27">
        <v>22.557739855144639</v>
      </c>
      <c r="AE28" s="27">
        <v>-1.3317705954432038</v>
      </c>
      <c r="AF28" s="27">
        <v>0</v>
      </c>
      <c r="AG28" s="27">
        <v>0</v>
      </c>
      <c r="AH28" s="27">
        <v>0</v>
      </c>
      <c r="AI28" s="27">
        <v>36.510952456020426</v>
      </c>
    </row>
    <row r="29" spans="1:35" ht="16.5" thickTop="1" thickBot="1" x14ac:dyDescent="0.3">
      <c r="A29" s="19">
        <v>2033</v>
      </c>
      <c r="B29" s="27">
        <v>50.356856863168026</v>
      </c>
      <c r="C29" s="27">
        <v>1.0071371372633604</v>
      </c>
      <c r="D29" s="27">
        <v>0</v>
      </c>
      <c r="E29" s="27">
        <v>51.36399400043139</v>
      </c>
      <c r="F29" s="33"/>
      <c r="G29" s="19">
        <v>2033</v>
      </c>
      <c r="H29" s="27">
        <v>7.1445502861702153</v>
      </c>
      <c r="I29" s="27">
        <v>1.7364190779403543</v>
      </c>
      <c r="J29" s="27">
        <v>45.069158924911171</v>
      </c>
      <c r="K29" s="27">
        <v>7.7720892140640385E-3</v>
      </c>
      <c r="L29" s="27">
        <v>0</v>
      </c>
      <c r="M29" s="27">
        <v>0</v>
      </c>
      <c r="N29" s="27">
        <v>46.297901779427505</v>
      </c>
      <c r="O29" s="27">
        <v>100.25580215766331</v>
      </c>
      <c r="Q29" s="19">
        <v>2033</v>
      </c>
      <c r="R29" s="27">
        <v>-6.5978225713506617</v>
      </c>
      <c r="S29" s="27">
        <v>-2.7442700000001423</v>
      </c>
      <c r="T29" s="27">
        <v>20.405029202676751</v>
      </c>
      <c r="U29" s="27">
        <v>-2.1847677837372643</v>
      </c>
      <c r="V29" s="27">
        <v>0</v>
      </c>
      <c r="W29" s="27">
        <v>0</v>
      </c>
      <c r="X29" s="27">
        <v>46.297901779427505</v>
      </c>
      <c r="Y29" s="27">
        <v>55.176070627016188</v>
      </c>
      <c r="AA29" s="19">
        <v>2033</v>
      </c>
      <c r="AB29" s="27">
        <v>24.762563133759045</v>
      </c>
      <c r="AC29" s="27">
        <v>3.6193375507100427</v>
      </c>
      <c r="AD29" s="27">
        <v>14.223972559997797</v>
      </c>
      <c r="AE29" s="27">
        <v>-0.99315934346830581</v>
      </c>
      <c r="AF29" s="27">
        <v>0</v>
      </c>
      <c r="AG29" s="27">
        <v>0</v>
      </c>
      <c r="AH29" s="27">
        <v>0</v>
      </c>
      <c r="AI29" s="27">
        <v>41.612713900998578</v>
      </c>
    </row>
    <row r="30" spans="1:35" ht="16.5" thickTop="1" thickBot="1" x14ac:dyDescent="0.3">
      <c r="A30" s="19">
        <v>2034</v>
      </c>
      <c r="B30" s="27">
        <v>50.356856863168026</v>
      </c>
      <c r="C30" s="27">
        <v>1.0071371372633604</v>
      </c>
      <c r="D30" s="27">
        <v>0</v>
      </c>
      <c r="E30" s="27">
        <v>51.36399400043139</v>
      </c>
      <c r="F30" s="33"/>
      <c r="G30" s="19">
        <v>2034</v>
      </c>
      <c r="H30" s="27">
        <v>6.1223542681400431</v>
      </c>
      <c r="I30" s="27">
        <v>1.6712966825298281</v>
      </c>
      <c r="J30" s="27">
        <v>13.553053166508521</v>
      </c>
      <c r="K30" s="27">
        <v>0.10852352305284138</v>
      </c>
      <c r="L30" s="27">
        <v>0</v>
      </c>
      <c r="M30" s="27">
        <v>0</v>
      </c>
      <c r="N30" s="27">
        <v>46.297901779427505</v>
      </c>
      <c r="O30" s="27">
        <v>67.753129419658734</v>
      </c>
      <c r="Q30" s="19">
        <v>2034</v>
      </c>
      <c r="R30" s="27">
        <v>0.38284024567019515</v>
      </c>
      <c r="S30" s="27">
        <v>-1.1996799999997165</v>
      </c>
      <c r="T30" s="27">
        <v>26.199693750478698</v>
      </c>
      <c r="U30" s="27">
        <v>-7.7231960433382456</v>
      </c>
      <c r="V30" s="27">
        <v>0</v>
      </c>
      <c r="W30" s="27">
        <v>0</v>
      </c>
      <c r="X30" s="27">
        <v>46.297901779427505</v>
      </c>
      <c r="Y30" s="27">
        <v>63.957559732238437</v>
      </c>
      <c r="AA30" s="19">
        <v>2034</v>
      </c>
      <c r="AB30" s="27">
        <v>14.438961265517037</v>
      </c>
      <c r="AC30" s="27">
        <v>0.9572053557799336</v>
      </c>
      <c r="AD30" s="27">
        <v>34.029740124596451</v>
      </c>
      <c r="AE30" s="27">
        <v>-0.63588927838844178</v>
      </c>
      <c r="AF30" s="27">
        <v>0</v>
      </c>
      <c r="AG30" s="27">
        <v>0</v>
      </c>
      <c r="AH30" s="27">
        <v>0</v>
      </c>
      <c r="AI30" s="27">
        <v>48.790017467504981</v>
      </c>
    </row>
    <row r="31" spans="1:35" ht="16.5" thickTop="1" thickBot="1" x14ac:dyDescent="0.3">
      <c r="A31" s="19" t="s">
        <v>44</v>
      </c>
      <c r="B31" s="27">
        <v>822.25895805678897</v>
      </c>
      <c r="C31" s="27">
        <v>16.44517916113578</v>
      </c>
      <c r="D31" s="27">
        <v>0</v>
      </c>
      <c r="E31" s="27">
        <v>838.70413721792477</v>
      </c>
      <c r="F31" s="33"/>
      <c r="G31" s="19" t="s">
        <v>45</v>
      </c>
      <c r="H31" s="27">
        <v>75.003152048527312</v>
      </c>
      <c r="I31" s="27">
        <v>20.474561534327183</v>
      </c>
      <c r="J31" s="27">
        <v>189.08093735391068</v>
      </c>
      <c r="K31" s="27">
        <v>1.5693546568585783</v>
      </c>
      <c r="L31" s="27">
        <v>0</v>
      </c>
      <c r="M31" s="27">
        <v>0</v>
      </c>
      <c r="N31" s="27">
        <v>768.01586132030377</v>
      </c>
      <c r="O31" s="27">
        <v>1054.1438669139275</v>
      </c>
      <c r="Q31" s="19" t="s">
        <v>45</v>
      </c>
      <c r="R31" s="27">
        <v>4.6900626619603489</v>
      </c>
      <c r="S31" s="27">
        <v>-14.696924991387608</v>
      </c>
      <c r="T31" s="27">
        <v>365.5163594405127</v>
      </c>
      <c r="U31" s="27">
        <v>-111.6848526060386</v>
      </c>
      <c r="V31" s="27">
        <v>0</v>
      </c>
      <c r="W31" s="27">
        <v>0</v>
      </c>
      <c r="X31" s="27">
        <v>768.01586132030377</v>
      </c>
      <c r="Y31" s="27">
        <v>1011.8405058253506</v>
      </c>
      <c r="AA31" s="19" t="s">
        <v>45</v>
      </c>
      <c r="AB31" s="27">
        <v>176.88744554623327</v>
      </c>
      <c r="AC31" s="27">
        <v>11.726439813329801</v>
      </c>
      <c r="AD31" s="27">
        <v>474.75466093270535</v>
      </c>
      <c r="AE31" s="27">
        <v>-9.1955713582891665</v>
      </c>
      <c r="AF31" s="27">
        <v>0</v>
      </c>
      <c r="AG31" s="27">
        <v>0</v>
      </c>
      <c r="AH31" s="27">
        <v>0</v>
      </c>
      <c r="AI31" s="27">
        <v>654.17297493397928</v>
      </c>
    </row>
    <row r="32" spans="1:35" ht="16.5" thickTop="1" thickBot="1" x14ac:dyDescent="0.3">
      <c r="E32" s="12"/>
      <c r="H32" s="35"/>
      <c r="I32" s="35"/>
      <c r="J32" s="35"/>
      <c r="K32" s="35"/>
      <c r="L32" s="35"/>
      <c r="M32" s="35"/>
      <c r="N32" s="35"/>
      <c r="O32" s="35"/>
    </row>
    <row r="33" spans="1:35" ht="16.5" thickTop="1" thickBot="1" x14ac:dyDescent="0.3">
      <c r="A33" s="1" t="str">
        <f>A4</f>
        <v>High Discount rate</v>
      </c>
    </row>
    <row r="34" spans="1:35" ht="46.5" thickTop="1" thickBot="1" x14ac:dyDescent="0.3">
      <c r="C34" s="14"/>
      <c r="G34" s="1" t="s">
        <v>29</v>
      </c>
      <c r="H34" s="18" t="s">
        <v>84</v>
      </c>
      <c r="J34" s="12"/>
      <c r="K34" s="12"/>
      <c r="Q34" s="1" t="s">
        <v>29</v>
      </c>
      <c r="R34" s="18" t="s">
        <v>85</v>
      </c>
      <c r="T34" s="12"/>
      <c r="U34" s="12"/>
      <c r="AA34" s="1" t="s">
        <v>29</v>
      </c>
      <c r="AB34" s="18" t="s">
        <v>86</v>
      </c>
      <c r="AD34" s="12"/>
      <c r="AE34" s="12"/>
    </row>
    <row r="35" spans="1:35" ht="51" customHeight="1" thickTop="1" thickBot="1" x14ac:dyDescent="0.3">
      <c r="A35" s="1" t="s">
        <v>32</v>
      </c>
      <c r="B35" s="25" t="s">
        <v>33</v>
      </c>
      <c r="C35" s="25" t="s">
        <v>15</v>
      </c>
      <c r="D35" s="25" t="s">
        <v>34</v>
      </c>
      <c r="E35" s="25" t="s">
        <v>35</v>
      </c>
      <c r="G35" s="1" t="s">
        <v>29</v>
      </c>
      <c r="H35" s="1" t="s">
        <v>36</v>
      </c>
      <c r="I35" s="1" t="s">
        <v>37</v>
      </c>
      <c r="J35" s="1" t="s">
        <v>38</v>
      </c>
      <c r="K35" s="1" t="s">
        <v>39</v>
      </c>
      <c r="L35" s="1" t="s">
        <v>40</v>
      </c>
      <c r="M35" s="1" t="s">
        <v>41</v>
      </c>
      <c r="N35" s="1" t="s">
        <v>42</v>
      </c>
      <c r="O35" s="1" t="s">
        <v>35</v>
      </c>
      <c r="Q35" s="1" t="s">
        <v>29</v>
      </c>
      <c r="R35" s="1" t="s">
        <v>36</v>
      </c>
      <c r="S35" s="1" t="s">
        <v>37</v>
      </c>
      <c r="T35" s="1" t="s">
        <v>38</v>
      </c>
      <c r="U35" s="1" t="s">
        <v>39</v>
      </c>
      <c r="V35" s="1" t="s">
        <v>40</v>
      </c>
      <c r="W35" s="1" t="s">
        <v>41</v>
      </c>
      <c r="X35" s="1" t="s">
        <v>42</v>
      </c>
      <c r="Y35" s="1" t="s">
        <v>35</v>
      </c>
      <c r="AA35" s="1" t="s">
        <v>29</v>
      </c>
      <c r="AB35" s="1" t="s">
        <v>36</v>
      </c>
      <c r="AC35" s="1" t="s">
        <v>37</v>
      </c>
      <c r="AD35" s="1" t="s">
        <v>38</v>
      </c>
      <c r="AE35" s="1" t="s">
        <v>39</v>
      </c>
      <c r="AF35" s="1" t="s">
        <v>40</v>
      </c>
      <c r="AG35" s="1" t="s">
        <v>41</v>
      </c>
      <c r="AH35" s="1" t="s">
        <v>42</v>
      </c>
      <c r="AI35" s="1" t="s">
        <v>35</v>
      </c>
    </row>
    <row r="36" spans="1:35" ht="16.5" thickTop="1" thickBot="1" x14ac:dyDescent="0.3">
      <c r="A36" s="19" t="s">
        <v>43</v>
      </c>
      <c r="B36" s="26">
        <f>NPV($B$4,B37:B52)</f>
        <v>520.70589123910929</v>
      </c>
      <c r="C36" s="26">
        <f t="shared" ref="C36:E36" si="5">NPV($B$4,C37:C52)</f>
        <v>10.414117824782188</v>
      </c>
      <c r="D36" s="26">
        <f t="shared" si="5"/>
        <v>1.0015934403232798</v>
      </c>
      <c r="E36" s="26">
        <f t="shared" si="5"/>
        <v>532.12160250421471</v>
      </c>
      <c r="G36" s="19" t="s">
        <v>43</v>
      </c>
      <c r="H36" s="26">
        <f>NPV($B$4,H37:H52)</f>
        <v>44.95099202071443</v>
      </c>
      <c r="I36" s="26">
        <f t="shared" ref="I36:N36" si="6">NPV($B$4,I37:I52)</f>
        <v>11.018989305476795</v>
      </c>
      <c r="J36" s="26">
        <f t="shared" si="6"/>
        <v>139.70232468821922</v>
      </c>
      <c r="K36" s="26">
        <f t="shared" si="6"/>
        <v>2.0472784281016421</v>
      </c>
      <c r="L36" s="26">
        <f t="shared" si="6"/>
        <v>0</v>
      </c>
      <c r="M36" s="26">
        <f t="shared" si="6"/>
        <v>0</v>
      </c>
      <c r="N36" s="26">
        <f t="shared" si="6"/>
        <v>400.02493739118449</v>
      </c>
      <c r="O36" s="26">
        <f>NPV($B$4,O37:O52)</f>
        <v>597.74452183369647</v>
      </c>
      <c r="Q36" s="19" t="s">
        <v>43</v>
      </c>
      <c r="R36" s="26">
        <f>NPV($B$4,R37:R52)</f>
        <v>3.2428647369493482</v>
      </c>
      <c r="S36" s="26">
        <f t="shared" ref="S36:X36" si="7">NPV($B$4,S37:S52)</f>
        <v>-6.4920657321221968</v>
      </c>
      <c r="T36" s="26">
        <f t="shared" si="7"/>
        <v>143.71011202331511</v>
      </c>
      <c r="U36" s="26">
        <f t="shared" si="7"/>
        <v>-18.960004739074911</v>
      </c>
      <c r="V36" s="26">
        <f t="shared" si="7"/>
        <v>0</v>
      </c>
      <c r="W36" s="26">
        <f t="shared" si="7"/>
        <v>0</v>
      </c>
      <c r="X36" s="26">
        <f t="shared" si="7"/>
        <v>400.02493739118449</v>
      </c>
      <c r="Y36" s="26">
        <f>NPV($B$4,Y37:Y52)</f>
        <v>521.52584368025191</v>
      </c>
      <c r="AA36" s="19" t="s">
        <v>43</v>
      </c>
      <c r="AB36" s="26">
        <f>NPV($B$4,AB37:AB52)</f>
        <v>77.204846655194089</v>
      </c>
      <c r="AC36" s="26">
        <f t="shared" ref="AC36:AH36" si="8">NPV($B$4,AC37:AC52)</f>
        <v>9.8090299146272759</v>
      </c>
      <c r="AD36" s="26">
        <f t="shared" si="8"/>
        <v>200.086030786935</v>
      </c>
      <c r="AE36" s="26">
        <f t="shared" si="8"/>
        <v>-1.811060953790635</v>
      </c>
      <c r="AF36" s="26">
        <f t="shared" si="8"/>
        <v>0</v>
      </c>
      <c r="AG36" s="26">
        <f t="shared" si="8"/>
        <v>0</v>
      </c>
      <c r="AH36" s="26">
        <f t="shared" si="8"/>
        <v>0</v>
      </c>
      <c r="AI36" s="26">
        <f>NPV($B$4,AI37:AI52)</f>
        <v>285.28884640296576</v>
      </c>
    </row>
    <row r="37" spans="1:35" ht="16.5" thickTop="1" thickBot="1" x14ac:dyDescent="0.3">
      <c r="A37" s="19">
        <v>2020</v>
      </c>
      <c r="B37" s="27">
        <v>0</v>
      </c>
      <c r="C37" s="27">
        <v>0</v>
      </c>
      <c r="D37" s="27">
        <v>0</v>
      </c>
      <c r="E37" s="27">
        <v>0</v>
      </c>
      <c r="G37" s="19">
        <v>2020</v>
      </c>
      <c r="H37" s="27">
        <v>0</v>
      </c>
      <c r="I37" s="27">
        <v>0</v>
      </c>
      <c r="J37" s="27">
        <v>0</v>
      </c>
      <c r="K37" s="27">
        <v>0</v>
      </c>
      <c r="L37" s="27">
        <v>0</v>
      </c>
      <c r="M37" s="27">
        <v>0</v>
      </c>
      <c r="N37" s="27">
        <v>0</v>
      </c>
      <c r="O37" s="27">
        <v>0</v>
      </c>
      <c r="Q37" s="19">
        <v>2020</v>
      </c>
      <c r="R37" s="27">
        <v>0</v>
      </c>
      <c r="S37" s="27">
        <v>0</v>
      </c>
      <c r="T37" s="27">
        <v>0</v>
      </c>
      <c r="U37" s="27">
        <v>0</v>
      </c>
      <c r="V37" s="27">
        <v>0</v>
      </c>
      <c r="W37" s="27">
        <v>0</v>
      </c>
      <c r="X37" s="27">
        <v>0</v>
      </c>
      <c r="Y37" s="27">
        <v>0</v>
      </c>
      <c r="AA37" s="19">
        <v>2020</v>
      </c>
      <c r="AB37" s="27">
        <v>0</v>
      </c>
      <c r="AC37" s="27">
        <v>0</v>
      </c>
      <c r="AD37" s="27">
        <v>0</v>
      </c>
      <c r="AE37" s="27">
        <v>0</v>
      </c>
      <c r="AF37" s="27">
        <v>0</v>
      </c>
      <c r="AG37" s="27">
        <v>0</v>
      </c>
      <c r="AH37" s="27">
        <v>0</v>
      </c>
      <c r="AI37" s="27">
        <v>0</v>
      </c>
    </row>
    <row r="38" spans="1:35" ht="16.5" thickTop="1" thickBot="1" x14ac:dyDescent="0.3">
      <c r="A38" s="19">
        <v>2021</v>
      </c>
      <c r="B38" s="27">
        <v>0</v>
      </c>
      <c r="C38" s="27">
        <v>0</v>
      </c>
      <c r="D38" s="27">
        <v>0</v>
      </c>
      <c r="E38" s="27">
        <v>0</v>
      </c>
      <c r="G38" s="19">
        <v>2021</v>
      </c>
      <c r="H38" s="27">
        <v>0</v>
      </c>
      <c r="I38" s="27">
        <v>0</v>
      </c>
      <c r="J38" s="27">
        <v>0</v>
      </c>
      <c r="K38" s="27">
        <v>0</v>
      </c>
      <c r="L38" s="27">
        <v>0</v>
      </c>
      <c r="M38" s="27">
        <v>0</v>
      </c>
      <c r="N38" s="27">
        <v>0</v>
      </c>
      <c r="O38" s="27">
        <v>0</v>
      </c>
      <c r="Q38" s="19">
        <v>2021</v>
      </c>
      <c r="R38" s="27">
        <v>0</v>
      </c>
      <c r="S38" s="27">
        <v>0</v>
      </c>
      <c r="T38" s="27">
        <v>0</v>
      </c>
      <c r="U38" s="27">
        <v>0</v>
      </c>
      <c r="V38" s="27">
        <v>0</v>
      </c>
      <c r="W38" s="27">
        <v>0</v>
      </c>
      <c r="X38" s="27">
        <v>0</v>
      </c>
      <c r="Y38" s="27">
        <v>0</v>
      </c>
      <c r="AA38" s="19">
        <v>2021</v>
      </c>
      <c r="AB38" s="27">
        <v>0</v>
      </c>
      <c r="AC38" s="27">
        <v>0</v>
      </c>
      <c r="AD38" s="27">
        <v>0</v>
      </c>
      <c r="AE38" s="27">
        <v>0</v>
      </c>
      <c r="AF38" s="27">
        <v>0</v>
      </c>
      <c r="AG38" s="27">
        <v>0</v>
      </c>
      <c r="AH38" s="27">
        <v>0</v>
      </c>
      <c r="AI38" s="27">
        <v>0</v>
      </c>
    </row>
    <row r="39" spans="1:35" ht="16.5" thickTop="1" thickBot="1" x14ac:dyDescent="0.3">
      <c r="A39" s="19">
        <v>2022</v>
      </c>
      <c r="B39" s="27">
        <v>0</v>
      </c>
      <c r="C39" s="27">
        <v>0</v>
      </c>
      <c r="D39" s="27">
        <v>1.2953083803561825</v>
      </c>
      <c r="E39" s="27">
        <v>1.2953083803561825</v>
      </c>
      <c r="G39" s="19">
        <v>2022</v>
      </c>
      <c r="H39" s="27">
        <v>0</v>
      </c>
      <c r="I39" s="27">
        <v>0</v>
      </c>
      <c r="J39" s="27">
        <v>0</v>
      </c>
      <c r="K39" s="27">
        <v>0</v>
      </c>
      <c r="L39" s="27">
        <v>0</v>
      </c>
      <c r="M39" s="27">
        <v>0</v>
      </c>
      <c r="N39" s="27">
        <v>0</v>
      </c>
      <c r="O39" s="27">
        <v>0</v>
      </c>
      <c r="Q39" s="19">
        <v>2022</v>
      </c>
      <c r="R39" s="27">
        <v>0</v>
      </c>
      <c r="S39" s="27">
        <v>0</v>
      </c>
      <c r="T39" s="27">
        <v>0</v>
      </c>
      <c r="U39" s="27">
        <v>0</v>
      </c>
      <c r="V39" s="27">
        <v>0</v>
      </c>
      <c r="W39" s="27">
        <v>0</v>
      </c>
      <c r="X39" s="27">
        <v>0</v>
      </c>
      <c r="Y39" s="27">
        <v>0</v>
      </c>
      <c r="AA39" s="19">
        <v>2022</v>
      </c>
      <c r="AB39" s="27">
        <v>0</v>
      </c>
      <c r="AC39" s="27">
        <v>0</v>
      </c>
      <c r="AD39" s="27">
        <v>0</v>
      </c>
      <c r="AE39" s="27">
        <v>0</v>
      </c>
      <c r="AF39" s="27">
        <v>0</v>
      </c>
      <c r="AG39" s="27">
        <v>0</v>
      </c>
      <c r="AH39" s="27">
        <v>0</v>
      </c>
      <c r="AI39" s="27">
        <v>0</v>
      </c>
    </row>
    <row r="40" spans="1:35" ht="16.5" thickTop="1" thickBot="1" x14ac:dyDescent="0.3">
      <c r="A40" s="19">
        <v>2023</v>
      </c>
      <c r="B40" s="27">
        <v>5.4761226970629053</v>
      </c>
      <c r="C40" s="27">
        <v>0.1095224539412581</v>
      </c>
      <c r="D40" s="27">
        <v>0</v>
      </c>
      <c r="E40" s="27">
        <v>5.5856451510041634</v>
      </c>
      <c r="G40" s="19">
        <v>2023</v>
      </c>
      <c r="H40" s="27">
        <v>0</v>
      </c>
      <c r="I40" s="27">
        <v>0</v>
      </c>
      <c r="J40" s="27">
        <v>6.1271714506919279</v>
      </c>
      <c r="K40" s="27">
        <v>-1.2680843735532514</v>
      </c>
      <c r="L40" s="27">
        <v>0</v>
      </c>
      <c r="M40" s="27">
        <v>0</v>
      </c>
      <c r="N40" s="27">
        <v>0</v>
      </c>
      <c r="O40" s="27">
        <v>4.8590870771386765</v>
      </c>
      <c r="Q40" s="19">
        <v>2023</v>
      </c>
      <c r="R40" s="27">
        <v>-7.2139250000000033</v>
      </c>
      <c r="S40" s="27">
        <v>-2.2544800000000578</v>
      </c>
      <c r="T40" s="27">
        <v>30.552172363054467</v>
      </c>
      <c r="U40" s="27">
        <v>8.0073026888681014</v>
      </c>
      <c r="V40" s="27">
        <v>0</v>
      </c>
      <c r="W40" s="27">
        <v>0</v>
      </c>
      <c r="X40" s="27">
        <v>0</v>
      </c>
      <c r="Y40" s="27">
        <v>29.091070051922507</v>
      </c>
      <c r="AA40" s="19">
        <v>2023</v>
      </c>
      <c r="AB40" s="27">
        <v>6.2250946910619955</v>
      </c>
      <c r="AC40" s="27">
        <v>0.41667243112988217</v>
      </c>
      <c r="AD40" s="27">
        <v>15.503326058106872</v>
      </c>
      <c r="AE40" s="27">
        <v>1.1265800659681927E-2</v>
      </c>
      <c r="AF40" s="27">
        <v>0</v>
      </c>
      <c r="AG40" s="27">
        <v>0</v>
      </c>
      <c r="AH40" s="27">
        <v>0</v>
      </c>
      <c r="AI40" s="27">
        <v>22.156358980958434</v>
      </c>
    </row>
    <row r="41" spans="1:35" ht="16.5" thickTop="1" thickBot="1" x14ac:dyDescent="0.3">
      <c r="A41" s="19">
        <v>2024</v>
      </c>
      <c r="B41" s="27">
        <v>5.4761226970629053</v>
      </c>
      <c r="C41" s="27">
        <v>0.1095224539412581</v>
      </c>
      <c r="D41" s="27">
        <v>0</v>
      </c>
      <c r="E41" s="27">
        <v>5.5856451510041634</v>
      </c>
      <c r="G41" s="19">
        <v>2024</v>
      </c>
      <c r="H41" s="27">
        <v>0</v>
      </c>
      <c r="I41" s="27">
        <v>0</v>
      </c>
      <c r="J41" s="27">
        <v>4.4877965053251607</v>
      </c>
      <c r="K41" s="27">
        <v>0.67462309424547484</v>
      </c>
      <c r="L41" s="27">
        <v>0</v>
      </c>
      <c r="M41" s="27">
        <v>0</v>
      </c>
      <c r="N41" s="27">
        <v>0</v>
      </c>
      <c r="O41" s="27">
        <v>5.1624195995706357</v>
      </c>
      <c r="Q41" s="19">
        <v>2024</v>
      </c>
      <c r="R41" s="27">
        <v>-0.54463999999998691</v>
      </c>
      <c r="S41" s="27">
        <v>-0.14096500000005108</v>
      </c>
      <c r="T41" s="27">
        <v>0.90282006679977966</v>
      </c>
      <c r="U41" s="27">
        <v>-0.17654869101319079</v>
      </c>
      <c r="V41" s="27">
        <v>0</v>
      </c>
      <c r="W41" s="27">
        <v>0</v>
      </c>
      <c r="X41" s="27">
        <v>0</v>
      </c>
      <c r="Y41" s="27">
        <v>4.0666375786550885E-2</v>
      </c>
      <c r="AA41" s="19">
        <v>2024</v>
      </c>
      <c r="AB41" s="27">
        <v>0.13394177703830223</v>
      </c>
      <c r="AC41" s="27">
        <v>4.8067108834857208E-2</v>
      </c>
      <c r="AD41" s="27">
        <v>7.0867675931704337</v>
      </c>
      <c r="AE41" s="27">
        <v>0.57709246704941453</v>
      </c>
      <c r="AF41" s="27">
        <v>0</v>
      </c>
      <c r="AG41" s="27">
        <v>0</v>
      </c>
      <c r="AH41" s="27">
        <v>0</v>
      </c>
      <c r="AI41" s="27">
        <v>7.8458689460930078</v>
      </c>
    </row>
    <row r="42" spans="1:35" ht="16.5" thickTop="1" thickBot="1" x14ac:dyDescent="0.3">
      <c r="A42" s="19">
        <v>2025</v>
      </c>
      <c r="B42" s="27">
        <v>71.415760331973672</v>
      </c>
      <c r="C42" s="27">
        <v>1.4283152066394735</v>
      </c>
      <c r="D42" s="27">
        <v>0</v>
      </c>
      <c r="E42" s="27">
        <v>72.84407553861314</v>
      </c>
      <c r="G42" s="19">
        <v>2025</v>
      </c>
      <c r="H42" s="27">
        <v>0</v>
      </c>
      <c r="I42" s="27">
        <v>0</v>
      </c>
      <c r="J42" s="27">
        <v>23.245186663985756</v>
      </c>
      <c r="K42" s="27">
        <v>2.5288281665403778</v>
      </c>
      <c r="L42" s="27">
        <v>0</v>
      </c>
      <c r="M42" s="27">
        <v>0</v>
      </c>
      <c r="N42" s="27">
        <v>0</v>
      </c>
      <c r="O42" s="27">
        <v>25.774014830526134</v>
      </c>
      <c r="Q42" s="19">
        <v>2025</v>
      </c>
      <c r="R42" s="27">
        <v>-2.3426399999999603</v>
      </c>
      <c r="S42" s="27">
        <v>-0.18885000000000218</v>
      </c>
      <c r="T42" s="27">
        <v>22.55041334652914</v>
      </c>
      <c r="U42" s="27">
        <v>-2.711056589698623</v>
      </c>
      <c r="V42" s="27">
        <v>0</v>
      </c>
      <c r="W42" s="27">
        <v>0</v>
      </c>
      <c r="X42" s="27">
        <v>0</v>
      </c>
      <c r="Y42" s="27">
        <v>17.307866756830556</v>
      </c>
      <c r="AA42" s="19">
        <v>2025</v>
      </c>
      <c r="AB42" s="27">
        <v>0.26788355408299935</v>
      </c>
      <c r="AC42" s="27">
        <v>4.7935777939983382E-2</v>
      </c>
      <c r="AD42" s="27">
        <v>12.58376515643708</v>
      </c>
      <c r="AE42" s="27">
        <v>0.30766089053995482</v>
      </c>
      <c r="AF42" s="27">
        <v>0</v>
      </c>
      <c r="AG42" s="27">
        <v>0</v>
      </c>
      <c r="AH42" s="27">
        <v>0</v>
      </c>
      <c r="AI42" s="27">
        <v>13.207245379000017</v>
      </c>
    </row>
    <row r="43" spans="1:35" ht="16.5" thickTop="1" thickBot="1" x14ac:dyDescent="0.3">
      <c r="A43" s="19">
        <v>2026</v>
      </c>
      <c r="B43" s="27">
        <v>71.415760331973672</v>
      </c>
      <c r="C43" s="27">
        <v>1.4283152066394735</v>
      </c>
      <c r="D43" s="27">
        <v>0</v>
      </c>
      <c r="E43" s="27">
        <v>72.84407553861314</v>
      </c>
      <c r="G43" s="19">
        <v>2026</v>
      </c>
      <c r="H43" s="27">
        <v>-1.3950969279790115E-3</v>
      </c>
      <c r="I43" s="27">
        <v>1.4004089498484973E-3</v>
      </c>
      <c r="J43" s="27">
        <v>35.37048356754228</v>
      </c>
      <c r="K43" s="27">
        <v>5.1959651079346196</v>
      </c>
      <c r="L43" s="27">
        <v>0</v>
      </c>
      <c r="M43" s="27">
        <v>0</v>
      </c>
      <c r="N43" s="27">
        <v>0</v>
      </c>
      <c r="O43" s="27">
        <v>40.566453987498768</v>
      </c>
      <c r="Q43" s="19">
        <v>2026</v>
      </c>
      <c r="R43" s="27">
        <v>-0.44297000000005937</v>
      </c>
      <c r="S43" s="27">
        <v>5.0119999999878928E-2</v>
      </c>
      <c r="T43" s="27">
        <v>10.119351824985095</v>
      </c>
      <c r="U43" s="27">
        <v>5.6032754183474704</v>
      </c>
      <c r="V43" s="27">
        <v>0</v>
      </c>
      <c r="W43" s="27">
        <v>0</v>
      </c>
      <c r="X43" s="27">
        <v>0</v>
      </c>
      <c r="Y43" s="27">
        <v>15.329777243332385</v>
      </c>
      <c r="AA43" s="19">
        <v>2026</v>
      </c>
      <c r="AB43" s="27">
        <v>0.26788355408200459</v>
      </c>
      <c r="AC43" s="27">
        <v>9.5871555879966763E-2</v>
      </c>
      <c r="AD43" s="27">
        <v>31.516722907288845</v>
      </c>
      <c r="AE43" s="27">
        <v>5.4108818637567033</v>
      </c>
      <c r="AF43" s="27">
        <v>0</v>
      </c>
      <c r="AG43" s="27">
        <v>0</v>
      </c>
      <c r="AH43" s="27">
        <v>0</v>
      </c>
      <c r="AI43" s="27">
        <v>37.291359881007523</v>
      </c>
    </row>
    <row r="44" spans="1:35" ht="16.5" thickTop="1" thickBot="1" x14ac:dyDescent="0.3">
      <c r="A44" s="19">
        <v>2027</v>
      </c>
      <c r="B44" s="27">
        <v>71.415760331973672</v>
      </c>
      <c r="C44" s="27">
        <v>1.4283152066394735</v>
      </c>
      <c r="D44" s="27">
        <v>0</v>
      </c>
      <c r="E44" s="27">
        <v>72.84407553861314</v>
      </c>
      <c r="G44" s="19">
        <v>2027</v>
      </c>
      <c r="H44" s="27">
        <v>5.075118029402006</v>
      </c>
      <c r="I44" s="27">
        <v>1.0935449024800619</v>
      </c>
      <c r="J44" s="27">
        <v>17.859866608040271</v>
      </c>
      <c r="K44" s="27">
        <v>-0.38569442159229156</v>
      </c>
      <c r="L44" s="27">
        <v>0</v>
      </c>
      <c r="M44" s="27">
        <v>0</v>
      </c>
      <c r="N44" s="27">
        <v>65.939637634910767</v>
      </c>
      <c r="O44" s="27">
        <v>89.582472753240808</v>
      </c>
      <c r="Q44" s="19">
        <v>2027</v>
      </c>
      <c r="R44" s="27">
        <v>1.8599400000000514</v>
      </c>
      <c r="S44" s="27">
        <v>0.64633999999978187</v>
      </c>
      <c r="T44" s="27">
        <v>22.058645882042054</v>
      </c>
      <c r="U44" s="27">
        <v>0.59841193396757053</v>
      </c>
      <c r="V44" s="27">
        <v>0</v>
      </c>
      <c r="W44" s="27">
        <v>0</v>
      </c>
      <c r="X44" s="27">
        <v>65.939637634910767</v>
      </c>
      <c r="Y44" s="27">
        <v>91.102975450920226</v>
      </c>
      <c r="AA44" s="19">
        <v>2027</v>
      </c>
      <c r="AB44" s="27">
        <v>0.18290367326500245</v>
      </c>
      <c r="AC44" s="27">
        <v>0.15926881142968341</v>
      </c>
      <c r="AD44" s="27">
        <v>22.818852655752679</v>
      </c>
      <c r="AE44" s="27">
        <v>-0.61427314970756941</v>
      </c>
      <c r="AF44" s="27">
        <v>0</v>
      </c>
      <c r="AG44" s="27">
        <v>0</v>
      </c>
      <c r="AH44" s="27">
        <v>0</v>
      </c>
      <c r="AI44" s="27">
        <v>22.546751990739796</v>
      </c>
    </row>
    <row r="45" spans="1:35" ht="16.5" thickTop="1" thickBot="1" x14ac:dyDescent="0.3">
      <c r="A45" s="19">
        <v>2028</v>
      </c>
      <c r="B45" s="27">
        <v>71.415760331973672</v>
      </c>
      <c r="C45" s="27">
        <v>1.4283152066394735</v>
      </c>
      <c r="D45" s="27">
        <v>0</v>
      </c>
      <c r="E45" s="27">
        <v>72.84407553861314</v>
      </c>
      <c r="G45" s="19">
        <v>2028</v>
      </c>
      <c r="H45" s="27">
        <v>10.035512428024049</v>
      </c>
      <c r="I45" s="27">
        <v>2.2499836779797988</v>
      </c>
      <c r="J45" s="27">
        <v>15.24042536542651</v>
      </c>
      <c r="K45" s="27">
        <v>-0.69988833181000054</v>
      </c>
      <c r="L45" s="27">
        <v>0</v>
      </c>
      <c r="M45" s="27">
        <v>0</v>
      </c>
      <c r="N45" s="27">
        <v>65.939637634910767</v>
      </c>
      <c r="O45" s="27">
        <v>92.765670774531117</v>
      </c>
      <c r="Q45" s="19">
        <v>2028</v>
      </c>
      <c r="R45" s="27">
        <v>20.984051066249776</v>
      </c>
      <c r="S45" s="27">
        <v>1.6843199999998433</v>
      </c>
      <c r="T45" s="27">
        <v>2.9891609350867672</v>
      </c>
      <c r="U45" s="27">
        <v>-0.1767831561604748</v>
      </c>
      <c r="V45" s="27">
        <v>0</v>
      </c>
      <c r="W45" s="27">
        <v>0</v>
      </c>
      <c r="X45" s="27">
        <v>65.939637634910767</v>
      </c>
      <c r="Y45" s="27">
        <v>91.420386480086677</v>
      </c>
      <c r="AA45" s="19">
        <v>2028</v>
      </c>
      <c r="AB45" s="27">
        <v>12.439042717415987</v>
      </c>
      <c r="AC45" s="27">
        <v>2.8324692475603115</v>
      </c>
      <c r="AD45" s="27">
        <v>14.705265129001454</v>
      </c>
      <c r="AE45" s="27">
        <v>-1.7288984713320721</v>
      </c>
      <c r="AF45" s="27">
        <v>0</v>
      </c>
      <c r="AG45" s="27">
        <v>0</v>
      </c>
      <c r="AH45" s="27">
        <v>0</v>
      </c>
      <c r="AI45" s="27">
        <v>28.247878622645679</v>
      </c>
    </row>
    <row r="46" spans="1:35" ht="16.5" thickTop="1" thickBot="1" x14ac:dyDescent="0.3">
      <c r="A46" s="19">
        <v>2029</v>
      </c>
      <c r="B46" s="27">
        <v>71.415760331973672</v>
      </c>
      <c r="C46" s="27">
        <v>1.4283152066394735</v>
      </c>
      <c r="D46" s="27">
        <v>0</v>
      </c>
      <c r="E46" s="27">
        <v>72.84407553861314</v>
      </c>
      <c r="G46" s="19">
        <v>2029</v>
      </c>
      <c r="H46" s="27">
        <v>13.008471491989894</v>
      </c>
      <c r="I46" s="27">
        <v>2.7858491341703484</v>
      </c>
      <c r="J46" s="27">
        <v>14.546824000614842</v>
      </c>
      <c r="K46" s="27">
        <v>-1.4526454023820325</v>
      </c>
      <c r="L46" s="27">
        <v>0</v>
      </c>
      <c r="M46" s="27">
        <v>0</v>
      </c>
      <c r="N46" s="27">
        <v>65.939637634910767</v>
      </c>
      <c r="O46" s="27">
        <v>94.828136859303811</v>
      </c>
      <c r="Q46" s="19">
        <v>2029</v>
      </c>
      <c r="R46" s="27">
        <v>2.6504928898398248</v>
      </c>
      <c r="S46" s="27">
        <v>1.0213300000000345</v>
      </c>
      <c r="T46" s="27">
        <v>15.766291236133473</v>
      </c>
      <c r="U46" s="27">
        <v>0.89130078018943804</v>
      </c>
      <c r="V46" s="27">
        <v>0</v>
      </c>
      <c r="W46" s="27">
        <v>0</v>
      </c>
      <c r="X46" s="27">
        <v>65.939637634910767</v>
      </c>
      <c r="Y46" s="27">
        <v>86.269052541073535</v>
      </c>
      <c r="AA46" s="19">
        <v>2029</v>
      </c>
      <c r="AB46" s="27">
        <v>12.439042717419964</v>
      </c>
      <c r="AC46" s="27">
        <v>2.8247302605500408</v>
      </c>
      <c r="AD46" s="27">
        <v>18.460548589247402</v>
      </c>
      <c r="AE46" s="27">
        <v>-1.2801794528203414</v>
      </c>
      <c r="AF46" s="27">
        <v>0</v>
      </c>
      <c r="AG46" s="27">
        <v>0</v>
      </c>
      <c r="AH46" s="27">
        <v>0</v>
      </c>
      <c r="AI46" s="27">
        <v>32.444142114397067</v>
      </c>
    </row>
    <row r="47" spans="1:35" ht="16.5" thickTop="1" thickBot="1" x14ac:dyDescent="0.3">
      <c r="A47" s="19">
        <v>2030</v>
      </c>
      <c r="B47" s="27">
        <v>71.415760331973672</v>
      </c>
      <c r="C47" s="27">
        <v>1.4283152066394735</v>
      </c>
      <c r="D47" s="27">
        <v>0</v>
      </c>
      <c r="E47" s="27">
        <v>72.84407553861314</v>
      </c>
      <c r="G47" s="19">
        <v>2030</v>
      </c>
      <c r="H47" s="27">
        <v>15.177658022430023</v>
      </c>
      <c r="I47" s="27">
        <v>3.3302668250598799</v>
      </c>
      <c r="J47" s="27">
        <v>5.7315604048694988</v>
      </c>
      <c r="K47" s="27">
        <v>-1.899068086371303</v>
      </c>
      <c r="L47" s="27">
        <v>0</v>
      </c>
      <c r="M47" s="27">
        <v>0</v>
      </c>
      <c r="N47" s="27">
        <v>65.939637634910767</v>
      </c>
      <c r="O47" s="27">
        <v>88.280054800898867</v>
      </c>
      <c r="Q47" s="19">
        <v>2030</v>
      </c>
      <c r="R47" s="27">
        <v>-2.5611748884198278</v>
      </c>
      <c r="S47" s="27">
        <v>-0.73806000000013228</v>
      </c>
      <c r="T47" s="27">
        <v>7.313545434075678</v>
      </c>
      <c r="U47" s="27">
        <v>2.6101908776354059</v>
      </c>
      <c r="V47" s="27">
        <v>0</v>
      </c>
      <c r="W47" s="27">
        <v>0</v>
      </c>
      <c r="X47" s="27">
        <v>65.939637634910767</v>
      </c>
      <c r="Y47" s="27">
        <v>72.564139058201889</v>
      </c>
      <c r="AA47" s="19">
        <v>2030</v>
      </c>
      <c r="AB47" s="27">
        <v>12.450019877442971</v>
      </c>
      <c r="AC47" s="27">
        <v>2.8272175174597578</v>
      </c>
      <c r="AD47" s="27">
        <v>25.802253468929671</v>
      </c>
      <c r="AE47" s="27">
        <v>-0.78226894959873028</v>
      </c>
      <c r="AF47" s="27">
        <v>0</v>
      </c>
      <c r="AG47" s="27">
        <v>0</v>
      </c>
      <c r="AH47" s="27">
        <v>0</v>
      </c>
      <c r="AI47" s="27">
        <v>40.297221914233667</v>
      </c>
    </row>
    <row r="48" spans="1:35" ht="16.5" thickTop="1" thickBot="1" x14ac:dyDescent="0.3">
      <c r="A48" s="19">
        <v>2031</v>
      </c>
      <c r="B48" s="27">
        <v>71.415760331973672</v>
      </c>
      <c r="C48" s="27">
        <v>1.4283152066394735</v>
      </c>
      <c r="D48" s="27">
        <v>0</v>
      </c>
      <c r="E48" s="27">
        <v>72.84407553861314</v>
      </c>
      <c r="G48" s="19">
        <v>2031</v>
      </c>
      <c r="H48" s="27">
        <v>11.665195477350153</v>
      </c>
      <c r="I48" s="27">
        <v>2.9510362550099671</v>
      </c>
      <c r="J48" s="27">
        <v>13.535655782890466</v>
      </c>
      <c r="K48" s="27">
        <v>-0.86109138640087712</v>
      </c>
      <c r="L48" s="27">
        <v>0</v>
      </c>
      <c r="M48" s="27">
        <v>0</v>
      </c>
      <c r="N48" s="27">
        <v>65.939637634910767</v>
      </c>
      <c r="O48" s="27">
        <v>93.230433763760473</v>
      </c>
      <c r="Q48" s="19">
        <v>2031</v>
      </c>
      <c r="R48" s="27">
        <v>1.173566795790066</v>
      </c>
      <c r="S48" s="27">
        <v>-2.7108399999997346</v>
      </c>
      <c r="T48" s="27">
        <v>3.6162314637278246</v>
      </c>
      <c r="U48" s="27">
        <v>-4.3242834551127434</v>
      </c>
      <c r="V48" s="27">
        <v>0</v>
      </c>
      <c r="W48" s="27">
        <v>0</v>
      </c>
      <c r="X48" s="27">
        <v>65.939637634910767</v>
      </c>
      <c r="Y48" s="27">
        <v>63.694312439316178</v>
      </c>
      <c r="AA48" s="19">
        <v>2031</v>
      </c>
      <c r="AB48" s="27">
        <v>12.450019877442971</v>
      </c>
      <c r="AC48" s="27">
        <v>2.8272175174602125</v>
      </c>
      <c r="AD48" s="27">
        <v>24.12353454442318</v>
      </c>
      <c r="AE48" s="27">
        <v>-1.9127144200531803</v>
      </c>
      <c r="AF48" s="27">
        <v>0</v>
      </c>
      <c r="AG48" s="27">
        <v>0</v>
      </c>
      <c r="AH48" s="27">
        <v>0</v>
      </c>
      <c r="AI48" s="27">
        <v>37.488057519273184</v>
      </c>
    </row>
    <row r="49" spans="1:35" ht="16.5" thickTop="1" thickBot="1" x14ac:dyDescent="0.3">
      <c r="A49" s="19">
        <v>2032</v>
      </c>
      <c r="B49" s="27">
        <v>71.415760331973672</v>
      </c>
      <c r="C49" s="27">
        <v>1.4283152066394735</v>
      </c>
      <c r="D49" s="27">
        <v>0</v>
      </c>
      <c r="E49" s="27">
        <v>72.84407553861314</v>
      </c>
      <c r="G49" s="19">
        <v>2032</v>
      </c>
      <c r="H49" s="27">
        <v>8.7156591978798588</v>
      </c>
      <c r="I49" s="27">
        <v>2.1041826225900877</v>
      </c>
      <c r="J49" s="27">
        <v>46.245578033918164</v>
      </c>
      <c r="K49" s="27">
        <v>-3.8931723557132578E-2</v>
      </c>
      <c r="L49" s="27">
        <v>0</v>
      </c>
      <c r="M49" s="27">
        <v>0</v>
      </c>
      <c r="N49" s="27">
        <v>65.939637634910767</v>
      </c>
      <c r="O49" s="27">
        <v>122.96612576574174</v>
      </c>
      <c r="Q49" s="19">
        <v>2032</v>
      </c>
      <c r="R49" s="27">
        <v>0.27831605934989057</v>
      </c>
      <c r="S49" s="27">
        <v>-2.4697200000000521</v>
      </c>
      <c r="T49" s="27">
        <v>-19.785481123319592</v>
      </c>
      <c r="U49" s="27">
        <v>-4.4005448440924289</v>
      </c>
      <c r="V49" s="27">
        <v>0</v>
      </c>
      <c r="W49" s="27">
        <v>0</v>
      </c>
      <c r="X49" s="27">
        <v>65.939637634910767</v>
      </c>
      <c r="Y49" s="27">
        <v>39.562207726848584</v>
      </c>
      <c r="AA49" s="19">
        <v>2032</v>
      </c>
      <c r="AB49" s="27">
        <v>12.45001987743899</v>
      </c>
      <c r="AC49" s="27">
        <v>2.8349633188799999</v>
      </c>
      <c r="AD49" s="27">
        <v>22.557739855144639</v>
      </c>
      <c r="AE49" s="27">
        <v>-1.3317705954432038</v>
      </c>
      <c r="AF49" s="27">
        <v>0</v>
      </c>
      <c r="AG49" s="27">
        <v>0</v>
      </c>
      <c r="AH49" s="27">
        <v>0</v>
      </c>
      <c r="AI49" s="27">
        <v>36.510952456020426</v>
      </c>
    </row>
    <row r="50" spans="1:35" ht="16.5" thickTop="1" thickBot="1" x14ac:dyDescent="0.3">
      <c r="A50" s="19">
        <v>2033</v>
      </c>
      <c r="B50" s="27">
        <v>71.415760331973672</v>
      </c>
      <c r="C50" s="27">
        <v>1.4283152066394735</v>
      </c>
      <c r="D50" s="27">
        <v>0</v>
      </c>
      <c r="E50" s="27">
        <v>72.84407553861314</v>
      </c>
      <c r="G50" s="19">
        <v>2033</v>
      </c>
      <c r="H50" s="27">
        <v>7.1445502861702153</v>
      </c>
      <c r="I50" s="27">
        <v>1.7364190779403543</v>
      </c>
      <c r="J50" s="27">
        <v>45.069158924911171</v>
      </c>
      <c r="K50" s="27">
        <v>7.7720892140640385E-3</v>
      </c>
      <c r="L50" s="27">
        <v>0</v>
      </c>
      <c r="M50" s="27">
        <v>0</v>
      </c>
      <c r="N50" s="27">
        <v>65.939637634910767</v>
      </c>
      <c r="O50" s="27">
        <v>119.89753801314657</v>
      </c>
      <c r="Q50" s="19">
        <v>2033</v>
      </c>
      <c r="R50" s="27">
        <v>-6.5978225713506617</v>
      </c>
      <c r="S50" s="27">
        <v>-2.7442700000001423</v>
      </c>
      <c r="T50" s="27">
        <v>20.405029202676751</v>
      </c>
      <c r="U50" s="27">
        <v>-2.1847677837372643</v>
      </c>
      <c r="V50" s="27">
        <v>0</v>
      </c>
      <c r="W50" s="27">
        <v>0</v>
      </c>
      <c r="X50" s="27">
        <v>65.939637634910767</v>
      </c>
      <c r="Y50" s="27">
        <v>74.817806482499449</v>
      </c>
      <c r="AA50" s="19">
        <v>2033</v>
      </c>
      <c r="AB50" s="27">
        <v>24.762563133759045</v>
      </c>
      <c r="AC50" s="27">
        <v>3.6193375507100427</v>
      </c>
      <c r="AD50" s="27">
        <v>14.223972559997797</v>
      </c>
      <c r="AE50" s="27">
        <v>-0.99315934346830581</v>
      </c>
      <c r="AF50" s="27">
        <v>0</v>
      </c>
      <c r="AG50" s="27">
        <v>0</v>
      </c>
      <c r="AH50" s="27">
        <v>0</v>
      </c>
      <c r="AI50" s="27">
        <v>41.612713900998578</v>
      </c>
    </row>
    <row r="51" spans="1:35" ht="16.5" thickTop="1" thickBot="1" x14ac:dyDescent="0.3">
      <c r="A51" s="19">
        <v>2034</v>
      </c>
      <c r="B51" s="27">
        <v>71.415760331973672</v>
      </c>
      <c r="C51" s="27">
        <v>1.4283152066394735</v>
      </c>
      <c r="D51" s="27">
        <v>0</v>
      </c>
      <c r="E51" s="27">
        <v>72.84407553861314</v>
      </c>
      <c r="G51" s="19">
        <v>2034</v>
      </c>
      <c r="H51" s="27">
        <v>6.1223542681400431</v>
      </c>
      <c r="I51" s="27">
        <v>1.6712966825298281</v>
      </c>
      <c r="J51" s="27">
        <v>13.553053166508521</v>
      </c>
      <c r="K51" s="27">
        <v>0.10852352305284138</v>
      </c>
      <c r="L51" s="27">
        <v>0</v>
      </c>
      <c r="M51" s="27">
        <v>0</v>
      </c>
      <c r="N51" s="27">
        <v>65.939637634910767</v>
      </c>
      <c r="O51" s="27">
        <v>87.394865275141996</v>
      </c>
      <c r="Q51" s="19">
        <v>2034</v>
      </c>
      <c r="R51" s="27">
        <v>0.38284024567019515</v>
      </c>
      <c r="S51" s="27">
        <v>-1.1996799999997165</v>
      </c>
      <c r="T51" s="27">
        <v>26.199693750478698</v>
      </c>
      <c r="U51" s="27">
        <v>-7.7231960433382456</v>
      </c>
      <c r="V51" s="27">
        <v>0</v>
      </c>
      <c r="W51" s="27">
        <v>0</v>
      </c>
      <c r="X51" s="27">
        <v>65.939637634910767</v>
      </c>
      <c r="Y51" s="27">
        <v>83.599295587721699</v>
      </c>
      <c r="AA51" s="19">
        <v>2034</v>
      </c>
      <c r="AB51" s="27">
        <v>14.438961265517037</v>
      </c>
      <c r="AC51" s="27">
        <v>0.9572053557799336</v>
      </c>
      <c r="AD51" s="27">
        <v>34.029740124596451</v>
      </c>
      <c r="AE51" s="27">
        <v>-0.63588927838844178</v>
      </c>
      <c r="AF51" s="27">
        <v>0</v>
      </c>
      <c r="AG51" s="27">
        <v>0</v>
      </c>
      <c r="AH51" s="27">
        <v>0</v>
      </c>
      <c r="AI51" s="27">
        <v>48.790017467504981</v>
      </c>
    </row>
    <row r="52" spans="1:35" ht="16.5" thickTop="1" thickBot="1" x14ac:dyDescent="0.3">
      <c r="A52" s="19" t="s">
        <v>44</v>
      </c>
      <c r="B52" s="27">
        <v>843.55674945163764</v>
      </c>
      <c r="C52" s="27">
        <v>16.871134989032758</v>
      </c>
      <c r="D52" s="27">
        <v>0</v>
      </c>
      <c r="E52" s="27">
        <v>860.42788444067037</v>
      </c>
      <c r="G52" s="19" t="s">
        <v>45</v>
      </c>
      <c r="H52" s="27">
        <v>60.890536843801968</v>
      </c>
      <c r="I52" s="27">
        <v>16.62206199894127</v>
      </c>
      <c r="J52" s="27">
        <v>147.16316569246817</v>
      </c>
      <c r="K52" s="27">
        <v>1.2080759060165305</v>
      </c>
      <c r="L52" s="27">
        <v>0</v>
      </c>
      <c r="M52" s="27">
        <v>0</v>
      </c>
      <c r="N52" s="27">
        <v>785.73929545984026</v>
      </c>
      <c r="O52" s="27">
        <v>1011.6231359010682</v>
      </c>
      <c r="Q52" s="19" t="s">
        <v>45</v>
      </c>
      <c r="R52" s="27">
        <v>3.8075790885837044</v>
      </c>
      <c r="S52" s="27">
        <v>-11.931547251503179</v>
      </c>
      <c r="T52" s="27">
        <v>284.48422839669939</v>
      </c>
      <c r="U52" s="27">
        <v>-85.974052398355582</v>
      </c>
      <c r="V52" s="27">
        <v>0</v>
      </c>
      <c r="W52" s="27">
        <v>0</v>
      </c>
      <c r="X52" s="27">
        <v>785.73929545984026</v>
      </c>
      <c r="Y52" s="27">
        <v>976.12550329526459</v>
      </c>
      <c r="AA52" s="19" t="s">
        <v>45</v>
      </c>
      <c r="AB52" s="27">
        <v>143.60425163558727</v>
      </c>
      <c r="AC52" s="27">
        <v>9.5199894404198524</v>
      </c>
      <c r="AD52" s="27">
        <v>369.50524895769587</v>
      </c>
      <c r="AE52" s="27">
        <v>-7.0786728490307835</v>
      </c>
      <c r="AF52" s="27">
        <v>0</v>
      </c>
      <c r="AG52" s="27">
        <v>0</v>
      </c>
      <c r="AH52" s="27">
        <v>0</v>
      </c>
      <c r="AI52" s="27">
        <v>515.55081718467216</v>
      </c>
    </row>
    <row r="53" spans="1:35" ht="16.5" thickTop="1" thickBot="1" x14ac:dyDescent="0.3"/>
    <row r="54" spans="1:35" ht="16.5" thickTop="1" thickBot="1" x14ac:dyDescent="0.3">
      <c r="A54" s="1" t="str">
        <f>A5</f>
        <v>Low Discount rate</v>
      </c>
    </row>
    <row r="55" spans="1:35" ht="46.5" thickTop="1" thickBot="1" x14ac:dyDescent="0.3">
      <c r="C55" s="14"/>
      <c r="G55" s="1" t="s">
        <v>29</v>
      </c>
      <c r="H55" s="18" t="s">
        <v>84</v>
      </c>
      <c r="J55" s="12"/>
      <c r="K55" s="12"/>
      <c r="Q55" s="1" t="s">
        <v>29</v>
      </c>
      <c r="R55" s="18" t="s">
        <v>85</v>
      </c>
      <c r="T55" s="12"/>
      <c r="U55" s="12"/>
      <c r="AA55" s="1" t="s">
        <v>29</v>
      </c>
      <c r="AB55" s="18" t="s">
        <v>86</v>
      </c>
      <c r="AD55" s="12"/>
      <c r="AE55" s="12"/>
    </row>
    <row r="56" spans="1:35" ht="51" customHeight="1" thickTop="1" thickBot="1" x14ac:dyDescent="0.3">
      <c r="A56" s="1" t="s">
        <v>32</v>
      </c>
      <c r="B56" s="25" t="s">
        <v>33</v>
      </c>
      <c r="C56" s="25" t="s">
        <v>15</v>
      </c>
      <c r="D56" s="25" t="s">
        <v>34</v>
      </c>
      <c r="E56" s="25" t="s">
        <v>35</v>
      </c>
      <c r="G56" s="1" t="s">
        <v>29</v>
      </c>
      <c r="H56" s="1" t="s">
        <v>36</v>
      </c>
      <c r="I56" s="1" t="s">
        <v>37</v>
      </c>
      <c r="J56" s="1" t="s">
        <v>38</v>
      </c>
      <c r="K56" s="1" t="s">
        <v>39</v>
      </c>
      <c r="L56" s="1" t="s">
        <v>40</v>
      </c>
      <c r="M56" s="1" t="s">
        <v>41</v>
      </c>
      <c r="N56" s="1" t="s">
        <v>42</v>
      </c>
      <c r="O56" s="1" t="s">
        <v>35</v>
      </c>
      <c r="Q56" s="1" t="s">
        <v>29</v>
      </c>
      <c r="R56" s="1" t="s">
        <v>36</v>
      </c>
      <c r="S56" s="1" t="s">
        <v>37</v>
      </c>
      <c r="T56" s="1" t="s">
        <v>38</v>
      </c>
      <c r="U56" s="1" t="s">
        <v>39</v>
      </c>
      <c r="V56" s="1" t="s">
        <v>40</v>
      </c>
      <c r="W56" s="1" t="s">
        <v>41</v>
      </c>
      <c r="X56" s="1" t="s">
        <v>42</v>
      </c>
      <c r="Y56" s="1" t="s">
        <v>35</v>
      </c>
      <c r="AA56" s="1" t="s">
        <v>29</v>
      </c>
      <c r="AB56" s="1" t="s">
        <v>36</v>
      </c>
      <c r="AC56" s="1" t="s">
        <v>37</v>
      </c>
      <c r="AD56" s="1" t="s">
        <v>38</v>
      </c>
      <c r="AE56" s="1" t="s">
        <v>39</v>
      </c>
      <c r="AF56" s="1" t="s">
        <v>40</v>
      </c>
      <c r="AG56" s="1" t="s">
        <v>41</v>
      </c>
      <c r="AH56" s="1" t="s">
        <v>42</v>
      </c>
      <c r="AI56" s="1" t="s">
        <v>35</v>
      </c>
    </row>
    <row r="57" spans="1:35" ht="16.5" thickTop="1" thickBot="1" x14ac:dyDescent="0.3">
      <c r="A57" s="19" t="s">
        <v>43</v>
      </c>
      <c r="B57" s="26">
        <f>NPV($B$5,B58:B73)</f>
        <v>728.81862383642351</v>
      </c>
      <c r="C57" s="26">
        <f t="shared" ref="C57:E57" si="9">NPV($B$5,C58:C73)</f>
        <v>14.576372476728473</v>
      </c>
      <c r="D57" s="26">
        <f t="shared" si="9"/>
        <v>1.1905846726501079</v>
      </c>
      <c r="E57" s="26">
        <f t="shared" si="9"/>
        <v>744.58558098580215</v>
      </c>
      <c r="G57" s="19" t="s">
        <v>43</v>
      </c>
      <c r="H57" s="26">
        <f>NPV($B$5,H58:H73)</f>
        <v>117.17416442446569</v>
      </c>
      <c r="I57" s="26">
        <f t="shared" ref="I57:O57" si="10">NPV($B$5,I58:I73)</f>
        <v>29.698385456522281</v>
      </c>
      <c r="J57" s="26">
        <f t="shared" si="10"/>
        <v>343.87241871535406</v>
      </c>
      <c r="K57" s="26">
        <f t="shared" si="10"/>
        <v>3.3261939911847915</v>
      </c>
      <c r="L57" s="26">
        <f t="shared" si="10"/>
        <v>0</v>
      </c>
      <c r="M57" s="26">
        <f t="shared" si="10"/>
        <v>0</v>
      </c>
      <c r="N57" s="26">
        <f t="shared" si="10"/>
        <v>625.38724900386342</v>
      </c>
      <c r="O57" s="26">
        <f t="shared" si="10"/>
        <v>1119.4584115913904</v>
      </c>
      <c r="Q57" s="19" t="s">
        <v>43</v>
      </c>
      <c r="R57" s="26">
        <f>NPV($B$5,R58:R73)</f>
        <v>9.2922633148454903</v>
      </c>
      <c r="S57" s="26">
        <f t="shared" ref="S57:Y57" si="11">NPV($B$5,S58:S73)</f>
        <v>-18.472840711249138</v>
      </c>
      <c r="T57" s="26">
        <f t="shared" si="11"/>
        <v>428.45623917202596</v>
      </c>
      <c r="U57" s="26">
        <f t="shared" si="11"/>
        <v>-98.381241775719403</v>
      </c>
      <c r="V57" s="26">
        <f t="shared" si="11"/>
        <v>0</v>
      </c>
      <c r="W57" s="26">
        <f t="shared" si="11"/>
        <v>0</v>
      </c>
      <c r="X57" s="26">
        <f t="shared" si="11"/>
        <v>625.38724900386342</v>
      </c>
      <c r="Y57" s="26">
        <f t="shared" si="11"/>
        <v>946.28166900376641</v>
      </c>
      <c r="AA57" s="19" t="s">
        <v>43</v>
      </c>
      <c r="AB57" s="26">
        <f>NPV($B$5,AB58:AB73)</f>
        <v>222.39494001894786</v>
      </c>
      <c r="AC57" s="26">
        <f t="shared" ref="AC57:AI57" si="12">NPV($B$5,AC58:AC73)</f>
        <v>23.684848202362101</v>
      </c>
      <c r="AD57" s="26">
        <f t="shared" si="12"/>
        <v>594.27286634926907</v>
      </c>
      <c r="AE57" s="26">
        <f t="shared" si="12"/>
        <v>-9.5988663672838399</v>
      </c>
      <c r="AF57" s="26">
        <f t="shared" si="12"/>
        <v>0</v>
      </c>
      <c r="AG57" s="26">
        <f t="shared" si="12"/>
        <v>0</v>
      </c>
      <c r="AH57" s="26">
        <f t="shared" si="12"/>
        <v>0</v>
      </c>
      <c r="AI57" s="26">
        <f t="shared" si="12"/>
        <v>830.75378820329524</v>
      </c>
    </row>
    <row r="58" spans="1:35" ht="16.5" thickTop="1" thickBot="1" x14ac:dyDescent="0.3">
      <c r="A58" s="19">
        <v>2020</v>
      </c>
      <c r="B58" s="27">
        <v>0</v>
      </c>
      <c r="C58" s="27">
        <v>0</v>
      </c>
      <c r="D58" s="27">
        <v>0</v>
      </c>
      <c r="E58" s="27">
        <v>0</v>
      </c>
      <c r="G58" s="19">
        <v>2020</v>
      </c>
      <c r="H58" s="27">
        <v>0</v>
      </c>
      <c r="I58" s="27">
        <v>0</v>
      </c>
      <c r="J58" s="27">
        <v>0</v>
      </c>
      <c r="K58" s="27">
        <v>0</v>
      </c>
      <c r="L58" s="27">
        <v>0</v>
      </c>
      <c r="M58" s="27">
        <v>0</v>
      </c>
      <c r="N58" s="27">
        <v>0</v>
      </c>
      <c r="O58" s="27">
        <v>0</v>
      </c>
      <c r="Q58" s="19">
        <v>2020</v>
      </c>
      <c r="R58" s="27">
        <v>0</v>
      </c>
      <c r="S58" s="27">
        <v>0</v>
      </c>
      <c r="T58" s="27">
        <v>0</v>
      </c>
      <c r="U58" s="27">
        <v>0</v>
      </c>
      <c r="V58" s="27">
        <v>0</v>
      </c>
      <c r="W58" s="27">
        <v>0</v>
      </c>
      <c r="X58" s="27">
        <v>0</v>
      </c>
      <c r="Y58" s="27">
        <v>0</v>
      </c>
      <c r="AA58" s="19">
        <v>2020</v>
      </c>
      <c r="AB58" s="27">
        <v>0</v>
      </c>
      <c r="AC58" s="27">
        <v>0</v>
      </c>
      <c r="AD58" s="27">
        <v>0</v>
      </c>
      <c r="AE58" s="27">
        <v>0</v>
      </c>
      <c r="AF58" s="27">
        <v>0</v>
      </c>
      <c r="AG58" s="27">
        <v>0</v>
      </c>
      <c r="AH58" s="27">
        <v>0</v>
      </c>
      <c r="AI58" s="27">
        <v>0</v>
      </c>
    </row>
    <row r="59" spans="1:35" ht="16.5" thickTop="1" thickBot="1" x14ac:dyDescent="0.3">
      <c r="A59" s="19">
        <v>2021</v>
      </c>
      <c r="B59" s="27">
        <v>0</v>
      </c>
      <c r="C59" s="27">
        <v>0</v>
      </c>
      <c r="D59" s="27">
        <v>0</v>
      </c>
      <c r="E59" s="27">
        <v>0</v>
      </c>
      <c r="G59" s="19">
        <v>2021</v>
      </c>
      <c r="H59" s="27">
        <v>0</v>
      </c>
      <c r="I59" s="27">
        <v>0</v>
      </c>
      <c r="J59" s="27">
        <v>0</v>
      </c>
      <c r="K59" s="27">
        <v>0</v>
      </c>
      <c r="L59" s="27">
        <v>0</v>
      </c>
      <c r="M59" s="27">
        <v>0</v>
      </c>
      <c r="N59" s="27">
        <v>0</v>
      </c>
      <c r="O59" s="27">
        <v>0</v>
      </c>
      <c r="Q59" s="19">
        <v>2021</v>
      </c>
      <c r="R59" s="27">
        <v>0</v>
      </c>
      <c r="S59" s="27">
        <v>0</v>
      </c>
      <c r="T59" s="27">
        <v>0</v>
      </c>
      <c r="U59" s="27">
        <v>0</v>
      </c>
      <c r="V59" s="27">
        <v>0</v>
      </c>
      <c r="W59" s="27">
        <v>0</v>
      </c>
      <c r="X59" s="27">
        <v>0</v>
      </c>
      <c r="Y59" s="27">
        <v>0</v>
      </c>
      <c r="AA59" s="19">
        <v>2021</v>
      </c>
      <c r="AB59" s="27">
        <v>0</v>
      </c>
      <c r="AC59" s="27">
        <v>0</v>
      </c>
      <c r="AD59" s="27">
        <v>0</v>
      </c>
      <c r="AE59" s="27">
        <v>0</v>
      </c>
      <c r="AF59" s="27">
        <v>0</v>
      </c>
      <c r="AG59" s="27">
        <v>0</v>
      </c>
      <c r="AH59" s="27">
        <v>0</v>
      </c>
      <c r="AI59" s="27">
        <v>0</v>
      </c>
    </row>
    <row r="60" spans="1:35" ht="16.5" thickTop="1" thickBot="1" x14ac:dyDescent="0.3">
      <c r="A60" s="19">
        <v>2022</v>
      </c>
      <c r="B60" s="27">
        <v>0</v>
      </c>
      <c r="C60" s="27">
        <v>0</v>
      </c>
      <c r="D60" s="27">
        <v>1.2953083803561825</v>
      </c>
      <c r="E60" s="27">
        <v>1.2953083803561825</v>
      </c>
      <c r="G60" s="19">
        <v>2022</v>
      </c>
      <c r="H60" s="27">
        <v>0</v>
      </c>
      <c r="I60" s="27">
        <v>0</v>
      </c>
      <c r="J60" s="27">
        <v>0</v>
      </c>
      <c r="K60" s="27">
        <v>0</v>
      </c>
      <c r="L60" s="27">
        <v>0</v>
      </c>
      <c r="M60" s="27">
        <v>0</v>
      </c>
      <c r="N60" s="27">
        <v>0</v>
      </c>
      <c r="O60" s="27">
        <v>0</v>
      </c>
      <c r="Q60" s="19">
        <v>2022</v>
      </c>
      <c r="R60" s="27">
        <v>0</v>
      </c>
      <c r="S60" s="27">
        <v>0</v>
      </c>
      <c r="T60" s="27">
        <v>0</v>
      </c>
      <c r="U60" s="27">
        <v>0</v>
      </c>
      <c r="V60" s="27">
        <v>0</v>
      </c>
      <c r="W60" s="27">
        <v>0</v>
      </c>
      <c r="X60" s="27">
        <v>0</v>
      </c>
      <c r="Y60" s="27">
        <v>0</v>
      </c>
      <c r="AA60" s="19">
        <v>2022</v>
      </c>
      <c r="AB60" s="27">
        <v>0</v>
      </c>
      <c r="AC60" s="27">
        <v>0</v>
      </c>
      <c r="AD60" s="27">
        <v>0</v>
      </c>
      <c r="AE60" s="27">
        <v>0</v>
      </c>
      <c r="AF60" s="27">
        <v>0</v>
      </c>
      <c r="AG60" s="27">
        <v>0</v>
      </c>
      <c r="AH60" s="27">
        <v>0</v>
      </c>
      <c r="AI60" s="27">
        <v>0</v>
      </c>
    </row>
    <row r="61" spans="1:35" ht="16.5" thickTop="1" thickBot="1" x14ac:dyDescent="0.3">
      <c r="A61" s="19">
        <v>2023</v>
      </c>
      <c r="B61" s="27">
        <v>2.7662322868103089</v>
      </c>
      <c r="C61" s="27">
        <v>5.5324645736206171E-2</v>
      </c>
      <c r="D61" s="27">
        <v>0</v>
      </c>
      <c r="E61" s="27">
        <v>2.8215569325465149</v>
      </c>
      <c r="G61" s="19">
        <v>2023</v>
      </c>
      <c r="H61" s="27">
        <v>0</v>
      </c>
      <c r="I61" s="27">
        <v>0</v>
      </c>
      <c r="J61" s="27">
        <v>6.1271714506919279</v>
      </c>
      <c r="K61" s="27">
        <v>-1.2680843735532514</v>
      </c>
      <c r="L61" s="27">
        <v>0</v>
      </c>
      <c r="M61" s="27">
        <v>0</v>
      </c>
      <c r="N61" s="27">
        <v>0</v>
      </c>
      <c r="O61" s="27">
        <v>4.8590870771386765</v>
      </c>
      <c r="Q61" s="19">
        <v>2023</v>
      </c>
      <c r="R61" s="27">
        <v>-7.2139250000000033</v>
      </c>
      <c r="S61" s="27">
        <v>-2.2544800000000578</v>
      </c>
      <c r="T61" s="27">
        <v>30.552172363054467</v>
      </c>
      <c r="U61" s="27">
        <v>8.0073026888681014</v>
      </c>
      <c r="V61" s="27">
        <v>0</v>
      </c>
      <c r="W61" s="27">
        <v>0</v>
      </c>
      <c r="X61" s="27">
        <v>0</v>
      </c>
      <c r="Y61" s="27">
        <v>29.091070051922507</v>
      </c>
      <c r="AA61" s="19">
        <v>2023</v>
      </c>
      <c r="AB61" s="27">
        <v>6.2250946910619955</v>
      </c>
      <c r="AC61" s="27">
        <v>0.41667243112988217</v>
      </c>
      <c r="AD61" s="27">
        <v>15.503326058106872</v>
      </c>
      <c r="AE61" s="27">
        <v>1.1265800659681927E-2</v>
      </c>
      <c r="AF61" s="27">
        <v>0</v>
      </c>
      <c r="AG61" s="27">
        <v>0</v>
      </c>
      <c r="AH61" s="27">
        <v>0</v>
      </c>
      <c r="AI61" s="27">
        <v>22.156358980958434</v>
      </c>
    </row>
    <row r="62" spans="1:35" ht="16.5" thickTop="1" thickBot="1" x14ac:dyDescent="0.3">
      <c r="A62" s="19">
        <v>2024</v>
      </c>
      <c r="B62" s="27">
        <v>2.7662322868103089</v>
      </c>
      <c r="C62" s="27">
        <v>5.5324645736206171E-2</v>
      </c>
      <c r="D62" s="27">
        <v>0</v>
      </c>
      <c r="E62" s="27">
        <v>2.8215569325465149</v>
      </c>
      <c r="G62" s="19">
        <v>2024</v>
      </c>
      <c r="H62" s="27">
        <v>0</v>
      </c>
      <c r="I62" s="27">
        <v>0</v>
      </c>
      <c r="J62" s="27">
        <v>4.4877965053251607</v>
      </c>
      <c r="K62" s="27">
        <v>0.67462309424547484</v>
      </c>
      <c r="L62" s="27">
        <v>0</v>
      </c>
      <c r="M62" s="27">
        <v>0</v>
      </c>
      <c r="N62" s="27">
        <v>0</v>
      </c>
      <c r="O62" s="27">
        <v>5.1624195995706357</v>
      </c>
      <c r="Q62" s="19">
        <v>2024</v>
      </c>
      <c r="R62" s="27">
        <v>-0.54463999999998691</v>
      </c>
      <c r="S62" s="27">
        <v>-0.14096500000005108</v>
      </c>
      <c r="T62" s="27">
        <v>0.90282006679977966</v>
      </c>
      <c r="U62" s="27">
        <v>-0.17654869101319079</v>
      </c>
      <c r="V62" s="27">
        <v>0</v>
      </c>
      <c r="W62" s="27">
        <v>0</v>
      </c>
      <c r="X62" s="27">
        <v>0</v>
      </c>
      <c r="Y62" s="27">
        <v>4.0666375786550885E-2</v>
      </c>
      <c r="AA62" s="19">
        <v>2024</v>
      </c>
      <c r="AB62" s="27">
        <v>0.13394177703830223</v>
      </c>
      <c r="AC62" s="27">
        <v>4.8067108834857208E-2</v>
      </c>
      <c r="AD62" s="27">
        <v>7.0867675931704337</v>
      </c>
      <c r="AE62" s="27">
        <v>0.57709246704941453</v>
      </c>
      <c r="AF62" s="27">
        <v>0</v>
      </c>
      <c r="AG62" s="27">
        <v>0</v>
      </c>
      <c r="AH62" s="27">
        <v>0</v>
      </c>
      <c r="AI62" s="27">
        <v>7.8458689460930078</v>
      </c>
    </row>
    <row r="63" spans="1:35" ht="16.5" thickTop="1" thickBot="1" x14ac:dyDescent="0.3">
      <c r="A63" s="19">
        <v>2025</v>
      </c>
      <c r="B63" s="27">
        <v>30.782484211847386</v>
      </c>
      <c r="C63" s="27">
        <v>0.61564968423694777</v>
      </c>
      <c r="D63" s="27">
        <v>0</v>
      </c>
      <c r="E63" s="27">
        <v>31.398133896084335</v>
      </c>
      <c r="G63" s="19">
        <v>2025</v>
      </c>
      <c r="H63" s="27">
        <v>0</v>
      </c>
      <c r="I63" s="27">
        <v>0</v>
      </c>
      <c r="J63" s="27">
        <v>23.245186663985756</v>
      </c>
      <c r="K63" s="27">
        <v>2.5288281665403778</v>
      </c>
      <c r="L63" s="27">
        <v>0</v>
      </c>
      <c r="M63" s="27">
        <v>0</v>
      </c>
      <c r="N63" s="27">
        <v>0</v>
      </c>
      <c r="O63" s="27">
        <v>25.774014830526134</v>
      </c>
      <c r="Q63" s="19">
        <v>2025</v>
      </c>
      <c r="R63" s="27">
        <v>-2.3426399999999603</v>
      </c>
      <c r="S63" s="27">
        <v>-0.18885000000000218</v>
      </c>
      <c r="T63" s="27">
        <v>22.55041334652914</v>
      </c>
      <c r="U63" s="27">
        <v>-2.711056589698623</v>
      </c>
      <c r="V63" s="27">
        <v>0</v>
      </c>
      <c r="W63" s="27">
        <v>0</v>
      </c>
      <c r="X63" s="27">
        <v>0</v>
      </c>
      <c r="Y63" s="27">
        <v>17.307866756830556</v>
      </c>
      <c r="AA63" s="19">
        <v>2025</v>
      </c>
      <c r="AB63" s="27">
        <v>0.26788355408299935</v>
      </c>
      <c r="AC63" s="27">
        <v>4.7935777939983382E-2</v>
      </c>
      <c r="AD63" s="27">
        <v>12.58376515643708</v>
      </c>
      <c r="AE63" s="27">
        <v>0.30766089053995482</v>
      </c>
      <c r="AF63" s="27">
        <v>0</v>
      </c>
      <c r="AG63" s="27">
        <v>0</v>
      </c>
      <c r="AH63" s="27">
        <v>0</v>
      </c>
      <c r="AI63" s="27">
        <v>13.207245379000017</v>
      </c>
    </row>
    <row r="64" spans="1:35" ht="16.5" thickTop="1" thickBot="1" x14ac:dyDescent="0.3">
      <c r="A64" s="19">
        <v>2026</v>
      </c>
      <c r="B64" s="27">
        <v>30.782484211847386</v>
      </c>
      <c r="C64" s="27">
        <v>0.61564968423694777</v>
      </c>
      <c r="D64" s="27">
        <v>0</v>
      </c>
      <c r="E64" s="27">
        <v>31.398133896084335</v>
      </c>
      <c r="G64" s="19">
        <v>2026</v>
      </c>
      <c r="H64" s="27">
        <v>-1.3950969279790115E-3</v>
      </c>
      <c r="I64" s="27">
        <v>1.4004089498484973E-3</v>
      </c>
      <c r="J64" s="27">
        <v>35.37048356754228</v>
      </c>
      <c r="K64" s="27">
        <v>5.1959651079346196</v>
      </c>
      <c r="L64" s="27">
        <v>0</v>
      </c>
      <c r="M64" s="27">
        <v>0</v>
      </c>
      <c r="N64" s="27">
        <v>0</v>
      </c>
      <c r="O64" s="27">
        <v>40.566453987498768</v>
      </c>
      <c r="Q64" s="19">
        <v>2026</v>
      </c>
      <c r="R64" s="27">
        <v>-0.44297000000005937</v>
      </c>
      <c r="S64" s="27">
        <v>5.0119999999878928E-2</v>
      </c>
      <c r="T64" s="27">
        <v>10.119351824985095</v>
      </c>
      <c r="U64" s="27">
        <v>5.6032754183474704</v>
      </c>
      <c r="V64" s="27">
        <v>0</v>
      </c>
      <c r="W64" s="27">
        <v>0</v>
      </c>
      <c r="X64" s="27">
        <v>0</v>
      </c>
      <c r="Y64" s="27">
        <v>15.329777243332385</v>
      </c>
      <c r="AA64" s="19">
        <v>2026</v>
      </c>
      <c r="AB64" s="27">
        <v>0.26788355408200459</v>
      </c>
      <c r="AC64" s="27">
        <v>9.5871555879966763E-2</v>
      </c>
      <c r="AD64" s="27">
        <v>31.516722907288845</v>
      </c>
      <c r="AE64" s="27">
        <v>5.4108818637567033</v>
      </c>
      <c r="AF64" s="27">
        <v>0</v>
      </c>
      <c r="AG64" s="27">
        <v>0</v>
      </c>
      <c r="AH64" s="27">
        <v>0</v>
      </c>
      <c r="AI64" s="27">
        <v>37.291359881007523</v>
      </c>
    </row>
    <row r="65" spans="1:35" ht="16.5" thickTop="1" thickBot="1" x14ac:dyDescent="0.3">
      <c r="A65" s="19">
        <v>2027</v>
      </c>
      <c r="B65" s="27">
        <v>30.782484211847386</v>
      </c>
      <c r="C65" s="27">
        <v>0.61564968423694777</v>
      </c>
      <c r="D65" s="27">
        <v>0</v>
      </c>
      <c r="E65" s="27">
        <v>31.398133896084335</v>
      </c>
      <c r="G65" s="19">
        <v>2027</v>
      </c>
      <c r="H65" s="27">
        <v>5.075118029402006</v>
      </c>
      <c r="I65" s="27">
        <v>1.0935449024800619</v>
      </c>
      <c r="J65" s="27">
        <v>17.859866608040271</v>
      </c>
      <c r="K65" s="27">
        <v>-0.38569442159229156</v>
      </c>
      <c r="L65" s="27">
        <v>0</v>
      </c>
      <c r="M65" s="27">
        <v>0</v>
      </c>
      <c r="N65" s="27">
        <v>28.016251925037079</v>
      </c>
      <c r="O65" s="27">
        <v>51.659087043367123</v>
      </c>
      <c r="Q65" s="19">
        <v>2027</v>
      </c>
      <c r="R65" s="27">
        <v>1.8599400000000514</v>
      </c>
      <c r="S65" s="27">
        <v>0.64633999999978187</v>
      </c>
      <c r="T65" s="27">
        <v>22.058645882042054</v>
      </c>
      <c r="U65" s="27">
        <v>0.59841193396757053</v>
      </c>
      <c r="V65" s="27">
        <v>0</v>
      </c>
      <c r="W65" s="27">
        <v>0</v>
      </c>
      <c r="X65" s="27">
        <v>28.016251925037079</v>
      </c>
      <c r="Y65" s="27">
        <v>53.179589741046541</v>
      </c>
      <c r="AA65" s="19">
        <v>2027</v>
      </c>
      <c r="AB65" s="27">
        <v>0.18290367326500245</v>
      </c>
      <c r="AC65" s="27">
        <v>0.15926881142968341</v>
      </c>
      <c r="AD65" s="27">
        <v>22.818852655752679</v>
      </c>
      <c r="AE65" s="27">
        <v>-0.61427314970756941</v>
      </c>
      <c r="AF65" s="27">
        <v>0</v>
      </c>
      <c r="AG65" s="27">
        <v>0</v>
      </c>
      <c r="AH65" s="27">
        <v>0</v>
      </c>
      <c r="AI65" s="27">
        <v>22.546751990739796</v>
      </c>
    </row>
    <row r="66" spans="1:35" ht="16.5" thickTop="1" thickBot="1" x14ac:dyDescent="0.3">
      <c r="A66" s="19">
        <v>2028</v>
      </c>
      <c r="B66" s="27">
        <v>30.782484211847386</v>
      </c>
      <c r="C66" s="27">
        <v>0.61564968423694777</v>
      </c>
      <c r="D66" s="27">
        <v>0</v>
      </c>
      <c r="E66" s="27">
        <v>31.398133896084335</v>
      </c>
      <c r="G66" s="19">
        <v>2028</v>
      </c>
      <c r="H66" s="27">
        <v>10.035512428024049</v>
      </c>
      <c r="I66" s="27">
        <v>2.2499836779797988</v>
      </c>
      <c r="J66" s="27">
        <v>15.24042536542651</v>
      </c>
      <c r="K66" s="27">
        <v>-0.69988833181000054</v>
      </c>
      <c r="L66" s="27">
        <v>0</v>
      </c>
      <c r="M66" s="27">
        <v>0</v>
      </c>
      <c r="N66" s="27">
        <v>28.016251925037079</v>
      </c>
      <c r="O66" s="27">
        <v>54.842285064657432</v>
      </c>
      <c r="Q66" s="19">
        <v>2028</v>
      </c>
      <c r="R66" s="27">
        <v>20.984051066249776</v>
      </c>
      <c r="S66" s="27">
        <v>1.6843199999998433</v>
      </c>
      <c r="T66" s="27">
        <v>2.9891609350867672</v>
      </c>
      <c r="U66" s="27">
        <v>-0.1767831561604748</v>
      </c>
      <c r="V66" s="27">
        <v>0</v>
      </c>
      <c r="W66" s="27">
        <v>0</v>
      </c>
      <c r="X66" s="27">
        <v>28.016251925037079</v>
      </c>
      <c r="Y66" s="27">
        <v>53.497000770212992</v>
      </c>
      <c r="AA66" s="19">
        <v>2028</v>
      </c>
      <c r="AB66" s="27">
        <v>12.439042717415987</v>
      </c>
      <c r="AC66" s="27">
        <v>2.8324692475603115</v>
      </c>
      <c r="AD66" s="27">
        <v>14.705265129001454</v>
      </c>
      <c r="AE66" s="27">
        <v>-1.7288984713320721</v>
      </c>
      <c r="AF66" s="27">
        <v>0</v>
      </c>
      <c r="AG66" s="27">
        <v>0</v>
      </c>
      <c r="AH66" s="27">
        <v>0</v>
      </c>
      <c r="AI66" s="27">
        <v>28.247878622645679</v>
      </c>
    </row>
    <row r="67" spans="1:35" ht="16.5" thickTop="1" thickBot="1" x14ac:dyDescent="0.3">
      <c r="A67" s="19">
        <v>2029</v>
      </c>
      <c r="B67" s="27">
        <v>30.782484211847386</v>
      </c>
      <c r="C67" s="27">
        <v>0.61564968423694777</v>
      </c>
      <c r="D67" s="27">
        <v>0</v>
      </c>
      <c r="E67" s="27">
        <v>31.398133896084335</v>
      </c>
      <c r="G67" s="19">
        <v>2029</v>
      </c>
      <c r="H67" s="27">
        <v>13.008471491989894</v>
      </c>
      <c r="I67" s="27">
        <v>2.7858491341703484</v>
      </c>
      <c r="J67" s="27">
        <v>14.546824000614842</v>
      </c>
      <c r="K67" s="27">
        <v>-1.4526454023820325</v>
      </c>
      <c r="L67" s="27">
        <v>0</v>
      </c>
      <c r="M67" s="27">
        <v>0</v>
      </c>
      <c r="N67" s="27">
        <v>28.016251925037079</v>
      </c>
      <c r="O67" s="27">
        <v>56.904751149430126</v>
      </c>
      <c r="Q67" s="19">
        <v>2029</v>
      </c>
      <c r="R67" s="27">
        <v>2.6504928898398248</v>
      </c>
      <c r="S67" s="27">
        <v>1.0213300000000345</v>
      </c>
      <c r="T67" s="27">
        <v>15.766291236133473</v>
      </c>
      <c r="U67" s="27">
        <v>0.89130078018943804</v>
      </c>
      <c r="V67" s="27">
        <v>0</v>
      </c>
      <c r="W67" s="27">
        <v>0</v>
      </c>
      <c r="X67" s="27">
        <v>28.016251925037079</v>
      </c>
      <c r="Y67" s="27">
        <v>48.34566683119985</v>
      </c>
      <c r="AA67" s="19">
        <v>2029</v>
      </c>
      <c r="AB67" s="27">
        <v>12.439042717419964</v>
      </c>
      <c r="AC67" s="27">
        <v>2.8247302605500408</v>
      </c>
      <c r="AD67" s="27">
        <v>18.460548589247402</v>
      </c>
      <c r="AE67" s="27">
        <v>-1.2801794528203414</v>
      </c>
      <c r="AF67" s="27">
        <v>0</v>
      </c>
      <c r="AG67" s="27">
        <v>0</v>
      </c>
      <c r="AH67" s="27">
        <v>0</v>
      </c>
      <c r="AI67" s="27">
        <v>32.444142114397067</v>
      </c>
    </row>
    <row r="68" spans="1:35" ht="16.5" thickTop="1" thickBot="1" x14ac:dyDescent="0.3">
      <c r="A68" s="19">
        <v>2030</v>
      </c>
      <c r="B68" s="27">
        <v>30.782484211847386</v>
      </c>
      <c r="C68" s="27">
        <v>0.61564968423694777</v>
      </c>
      <c r="D68" s="27">
        <v>0</v>
      </c>
      <c r="E68" s="27">
        <v>31.398133896084335</v>
      </c>
      <c r="G68" s="19">
        <v>2030</v>
      </c>
      <c r="H68" s="27">
        <v>15.177658022430023</v>
      </c>
      <c r="I68" s="27">
        <v>3.3302668250598799</v>
      </c>
      <c r="J68" s="27">
        <v>5.7315604048694988</v>
      </c>
      <c r="K68" s="27">
        <v>-1.899068086371303</v>
      </c>
      <c r="L68" s="27">
        <v>0</v>
      </c>
      <c r="M68" s="27">
        <v>0</v>
      </c>
      <c r="N68" s="27">
        <v>28.016251925037079</v>
      </c>
      <c r="O68" s="27">
        <v>50.356669091025175</v>
      </c>
      <c r="Q68" s="19">
        <v>2030</v>
      </c>
      <c r="R68" s="27">
        <v>-2.5611748884198278</v>
      </c>
      <c r="S68" s="27">
        <v>-0.73806000000013228</v>
      </c>
      <c r="T68" s="27">
        <v>7.313545434075678</v>
      </c>
      <c r="U68" s="27">
        <v>2.6101908776354059</v>
      </c>
      <c r="V68" s="27">
        <v>0</v>
      </c>
      <c r="W68" s="27">
        <v>0</v>
      </c>
      <c r="X68" s="27">
        <v>28.016251925037079</v>
      </c>
      <c r="Y68" s="27">
        <v>34.640753348328204</v>
      </c>
      <c r="AA68" s="19">
        <v>2030</v>
      </c>
      <c r="AB68" s="27">
        <v>12.450019877442971</v>
      </c>
      <c r="AC68" s="27">
        <v>2.8272175174597578</v>
      </c>
      <c r="AD68" s="27">
        <v>25.802253468929671</v>
      </c>
      <c r="AE68" s="27">
        <v>-0.78226894959873028</v>
      </c>
      <c r="AF68" s="27">
        <v>0</v>
      </c>
      <c r="AG68" s="27">
        <v>0</v>
      </c>
      <c r="AH68" s="27">
        <v>0</v>
      </c>
      <c r="AI68" s="27">
        <v>40.297221914233667</v>
      </c>
    </row>
    <row r="69" spans="1:35" ht="16.5" thickTop="1" thickBot="1" x14ac:dyDescent="0.3">
      <c r="A69" s="19">
        <v>2031</v>
      </c>
      <c r="B69" s="27">
        <v>30.782484211847386</v>
      </c>
      <c r="C69" s="27">
        <v>0.61564968423694777</v>
      </c>
      <c r="D69" s="27">
        <v>0</v>
      </c>
      <c r="E69" s="27">
        <v>31.398133896084335</v>
      </c>
      <c r="G69" s="19">
        <v>2031</v>
      </c>
      <c r="H69" s="27">
        <v>11.665195477350153</v>
      </c>
      <c r="I69" s="27">
        <v>2.9510362550099671</v>
      </c>
      <c r="J69" s="27">
        <v>13.535655782890466</v>
      </c>
      <c r="K69" s="27">
        <v>-0.86109138640087712</v>
      </c>
      <c r="L69" s="27">
        <v>0</v>
      </c>
      <c r="M69" s="27">
        <v>0</v>
      </c>
      <c r="N69" s="27">
        <v>28.016251925037079</v>
      </c>
      <c r="O69" s="27">
        <v>55.307048053886788</v>
      </c>
      <c r="Q69" s="19">
        <v>2031</v>
      </c>
      <c r="R69" s="27">
        <v>1.173566795790066</v>
      </c>
      <c r="S69" s="27">
        <v>-2.7108399999997346</v>
      </c>
      <c r="T69" s="27">
        <v>3.6162314637278246</v>
      </c>
      <c r="U69" s="27">
        <v>-4.3242834551127434</v>
      </c>
      <c r="V69" s="27">
        <v>0</v>
      </c>
      <c r="W69" s="27">
        <v>0</v>
      </c>
      <c r="X69" s="27">
        <v>28.016251925037079</v>
      </c>
      <c r="Y69" s="27">
        <v>25.77092672944249</v>
      </c>
      <c r="AA69" s="19">
        <v>2031</v>
      </c>
      <c r="AB69" s="27">
        <v>12.450019877442971</v>
      </c>
      <c r="AC69" s="27">
        <v>2.8272175174602125</v>
      </c>
      <c r="AD69" s="27">
        <v>24.12353454442318</v>
      </c>
      <c r="AE69" s="27">
        <v>-1.9127144200531803</v>
      </c>
      <c r="AF69" s="27">
        <v>0</v>
      </c>
      <c r="AG69" s="27">
        <v>0</v>
      </c>
      <c r="AH69" s="27">
        <v>0</v>
      </c>
      <c r="AI69" s="27">
        <v>37.488057519273184</v>
      </c>
    </row>
    <row r="70" spans="1:35" ht="16.5" thickTop="1" thickBot="1" x14ac:dyDescent="0.3">
      <c r="A70" s="19">
        <v>2032</v>
      </c>
      <c r="B70" s="27">
        <v>30.782484211847386</v>
      </c>
      <c r="C70" s="27">
        <v>0.61564968423694777</v>
      </c>
      <c r="D70" s="27">
        <v>0</v>
      </c>
      <c r="E70" s="27">
        <v>31.398133896084335</v>
      </c>
      <c r="G70" s="19">
        <v>2032</v>
      </c>
      <c r="H70" s="27">
        <v>8.7156591978798588</v>
      </c>
      <c r="I70" s="27">
        <v>2.1041826225900877</v>
      </c>
      <c r="J70" s="27">
        <v>46.245578033918164</v>
      </c>
      <c r="K70" s="27">
        <v>-3.8931723557132578E-2</v>
      </c>
      <c r="L70" s="27">
        <v>0</v>
      </c>
      <c r="M70" s="27">
        <v>0</v>
      </c>
      <c r="N70" s="27">
        <v>28.016251925037079</v>
      </c>
      <c r="O70" s="27">
        <v>85.042740055868052</v>
      </c>
      <c r="Q70" s="19">
        <v>2032</v>
      </c>
      <c r="R70" s="27">
        <v>0.27831605934989057</v>
      </c>
      <c r="S70" s="27">
        <v>-2.4697200000000521</v>
      </c>
      <c r="T70" s="27">
        <v>-19.785481123319592</v>
      </c>
      <c r="U70" s="27">
        <v>-4.4005448440924289</v>
      </c>
      <c r="V70" s="27">
        <v>0</v>
      </c>
      <c r="W70" s="27">
        <v>0</v>
      </c>
      <c r="X70" s="27">
        <v>28.016251925037079</v>
      </c>
      <c r="Y70" s="27">
        <v>1.6388220169748955</v>
      </c>
      <c r="AA70" s="19">
        <v>2032</v>
      </c>
      <c r="AB70" s="27">
        <v>12.45001987743899</v>
      </c>
      <c r="AC70" s="27">
        <v>2.8349633188799999</v>
      </c>
      <c r="AD70" s="27">
        <v>22.557739855144639</v>
      </c>
      <c r="AE70" s="27">
        <v>-1.3317705954432038</v>
      </c>
      <c r="AF70" s="27">
        <v>0</v>
      </c>
      <c r="AG70" s="27">
        <v>0</v>
      </c>
      <c r="AH70" s="27">
        <v>0</v>
      </c>
      <c r="AI70" s="27">
        <v>36.510952456020426</v>
      </c>
    </row>
    <row r="71" spans="1:35" ht="16.5" thickTop="1" thickBot="1" x14ac:dyDescent="0.3">
      <c r="A71" s="19">
        <v>2033</v>
      </c>
      <c r="B71" s="27">
        <v>30.782484211847386</v>
      </c>
      <c r="C71" s="27">
        <v>0.61564968423694777</v>
      </c>
      <c r="D71" s="27">
        <v>0</v>
      </c>
      <c r="E71" s="27">
        <v>31.398133896084335</v>
      </c>
      <c r="G71" s="19">
        <v>2033</v>
      </c>
      <c r="H71" s="27">
        <v>7.1445502861702153</v>
      </c>
      <c r="I71" s="27">
        <v>1.7364190779403543</v>
      </c>
      <c r="J71" s="27">
        <v>45.069158924911171</v>
      </c>
      <c r="K71" s="27">
        <v>7.7720892140640385E-3</v>
      </c>
      <c r="L71" s="27">
        <v>0</v>
      </c>
      <c r="M71" s="27">
        <v>0</v>
      </c>
      <c r="N71" s="27">
        <v>28.016251925037079</v>
      </c>
      <c r="O71" s="27">
        <v>81.974152303272888</v>
      </c>
      <c r="Q71" s="19">
        <v>2033</v>
      </c>
      <c r="R71" s="27">
        <v>-6.5978225713506617</v>
      </c>
      <c r="S71" s="27">
        <v>-2.7442700000001423</v>
      </c>
      <c r="T71" s="27">
        <v>20.405029202676751</v>
      </c>
      <c r="U71" s="27">
        <v>-2.1847677837372643</v>
      </c>
      <c r="V71" s="27">
        <v>0</v>
      </c>
      <c r="W71" s="27">
        <v>0</v>
      </c>
      <c r="X71" s="27">
        <v>28.016251925037079</v>
      </c>
      <c r="Y71" s="27">
        <v>36.894420772625764</v>
      </c>
      <c r="AA71" s="19">
        <v>2033</v>
      </c>
      <c r="AB71" s="27">
        <v>24.762563133759045</v>
      </c>
      <c r="AC71" s="27">
        <v>3.6193375507100427</v>
      </c>
      <c r="AD71" s="27">
        <v>14.223972559997797</v>
      </c>
      <c r="AE71" s="27">
        <v>-0.99315934346830581</v>
      </c>
      <c r="AF71" s="27">
        <v>0</v>
      </c>
      <c r="AG71" s="27">
        <v>0</v>
      </c>
      <c r="AH71" s="27">
        <v>0</v>
      </c>
      <c r="AI71" s="27">
        <v>41.612713900998578</v>
      </c>
    </row>
    <row r="72" spans="1:35" ht="16.5" thickTop="1" thickBot="1" x14ac:dyDescent="0.3">
      <c r="A72" s="19">
        <v>2034</v>
      </c>
      <c r="B72" s="27">
        <v>30.782484211847386</v>
      </c>
      <c r="C72" s="27">
        <v>0.61564968423694777</v>
      </c>
      <c r="D72" s="27">
        <v>0</v>
      </c>
      <c r="E72" s="27">
        <v>31.398133896084335</v>
      </c>
      <c r="G72" s="19">
        <v>2034</v>
      </c>
      <c r="H72" s="27">
        <v>6.1223542681400431</v>
      </c>
      <c r="I72" s="27">
        <v>1.6712966825298281</v>
      </c>
      <c r="J72" s="27">
        <v>13.553053166508521</v>
      </c>
      <c r="K72" s="27">
        <v>0.10852352305284138</v>
      </c>
      <c r="L72" s="27">
        <v>0</v>
      </c>
      <c r="M72" s="27">
        <v>0</v>
      </c>
      <c r="N72" s="27">
        <v>28.016251925037079</v>
      </c>
      <c r="O72" s="27">
        <v>49.471479565268311</v>
      </c>
      <c r="Q72" s="19">
        <v>2034</v>
      </c>
      <c r="R72" s="27">
        <v>0.38284024567019515</v>
      </c>
      <c r="S72" s="27">
        <v>-1.1996799999997165</v>
      </c>
      <c r="T72" s="27">
        <v>26.199693750478698</v>
      </c>
      <c r="U72" s="27">
        <v>-7.7231960433382456</v>
      </c>
      <c r="V72" s="27">
        <v>0</v>
      </c>
      <c r="W72" s="27">
        <v>0</v>
      </c>
      <c r="X72" s="27">
        <v>28.016251925037079</v>
      </c>
      <c r="Y72" s="27">
        <v>45.675909877848014</v>
      </c>
      <c r="AA72" s="19">
        <v>2034</v>
      </c>
      <c r="AB72" s="27">
        <v>14.438961265517037</v>
      </c>
      <c r="AC72" s="27">
        <v>0.9572053557799336</v>
      </c>
      <c r="AD72" s="27">
        <v>34.029740124596451</v>
      </c>
      <c r="AE72" s="27">
        <v>-0.63588927838844178</v>
      </c>
      <c r="AF72" s="27">
        <v>0</v>
      </c>
      <c r="AG72" s="27">
        <v>0</v>
      </c>
      <c r="AH72" s="27">
        <v>0</v>
      </c>
      <c r="AI72" s="27">
        <v>48.790017467504981</v>
      </c>
    </row>
    <row r="73" spans="1:35" ht="16.5" thickTop="1" thickBot="1" x14ac:dyDescent="0.3">
      <c r="A73" s="19" t="s">
        <v>44</v>
      </c>
      <c r="B73" s="27">
        <v>774.49362745946848</v>
      </c>
      <c r="C73" s="27">
        <v>15.48987254918937</v>
      </c>
      <c r="D73" s="27">
        <v>0</v>
      </c>
      <c r="E73" s="27">
        <v>789.98350000865787</v>
      </c>
      <c r="G73" s="19" t="s">
        <v>45</v>
      </c>
      <c r="H73" s="27">
        <v>95.87197727597021</v>
      </c>
      <c r="I73" s="27">
        <v>26.171389395534234</v>
      </c>
      <c r="J73" s="27">
        <v>256.2578505720345</v>
      </c>
      <c r="K73" s="27">
        <v>2.1576240793920132</v>
      </c>
      <c r="L73" s="27">
        <v>0</v>
      </c>
      <c r="M73" s="27">
        <v>0</v>
      </c>
      <c r="N73" s="27">
        <v>725.56233253263554</v>
      </c>
      <c r="O73" s="27">
        <v>1106.0211738555665</v>
      </c>
      <c r="Q73" s="19" t="s">
        <v>45</v>
      </c>
      <c r="R73" s="27">
        <v>5.9950224579817215</v>
      </c>
      <c r="S73" s="27">
        <v>-18.786187251027908</v>
      </c>
      <c r="T73" s="27">
        <v>495.37747130913351</v>
      </c>
      <c r="U73" s="27">
        <v>-153.54969396688259</v>
      </c>
      <c r="V73" s="27">
        <v>0</v>
      </c>
      <c r="W73" s="27">
        <v>0</v>
      </c>
      <c r="X73" s="27">
        <v>725.56233253263554</v>
      </c>
      <c r="Y73" s="27">
        <v>1054.5989450818402</v>
      </c>
      <c r="AA73" s="19" t="s">
        <v>45</v>
      </c>
      <c r="AB73" s="27">
        <v>226.10448623333392</v>
      </c>
      <c r="AC73" s="27">
        <v>14.989196328498323</v>
      </c>
      <c r="AD73" s="27">
        <v>643.42609393751172</v>
      </c>
      <c r="AE73" s="27">
        <v>-12.642512703997507</v>
      </c>
      <c r="AF73" s="27">
        <v>0</v>
      </c>
      <c r="AG73" s="27">
        <v>0</v>
      </c>
      <c r="AH73" s="27">
        <v>0</v>
      </c>
      <c r="AI73" s="27">
        <v>871.87726379534649</v>
      </c>
    </row>
    <row r="74" spans="1:35" ht="16.5" thickTop="1" thickBot="1" x14ac:dyDescent="0.3"/>
    <row r="75" spans="1:35" ht="16.5" thickTop="1" thickBot="1" x14ac:dyDescent="0.3">
      <c r="A75" s="1" t="str">
        <f>A6</f>
        <v>High Cost</v>
      </c>
    </row>
    <row r="76" spans="1:35" ht="46.5" thickTop="1" thickBot="1" x14ac:dyDescent="0.3">
      <c r="C76" s="14"/>
      <c r="G76" s="1" t="s">
        <v>29</v>
      </c>
      <c r="H76" s="18" t="s">
        <v>84</v>
      </c>
      <c r="J76" s="12"/>
      <c r="K76" s="12"/>
      <c r="Q76" s="1" t="s">
        <v>29</v>
      </c>
      <c r="R76" s="18" t="s">
        <v>85</v>
      </c>
      <c r="T76" s="12"/>
      <c r="U76" s="12"/>
      <c r="AA76" s="1" t="s">
        <v>29</v>
      </c>
      <c r="AB76" s="18" t="s">
        <v>86</v>
      </c>
      <c r="AD76" s="12"/>
      <c r="AE76" s="12"/>
    </row>
    <row r="77" spans="1:35" ht="51" customHeight="1" thickTop="1" thickBot="1" x14ac:dyDescent="0.3">
      <c r="A77" s="1" t="s">
        <v>32</v>
      </c>
      <c r="B77" s="25" t="s">
        <v>33</v>
      </c>
      <c r="C77" s="25" t="s">
        <v>15</v>
      </c>
      <c r="D77" s="25" t="s">
        <v>34</v>
      </c>
      <c r="E77" s="25" t="s">
        <v>35</v>
      </c>
      <c r="G77" s="1" t="s">
        <v>29</v>
      </c>
      <c r="H77" s="1" t="s">
        <v>36</v>
      </c>
      <c r="I77" s="1" t="s">
        <v>37</v>
      </c>
      <c r="J77" s="1" t="s">
        <v>38</v>
      </c>
      <c r="K77" s="1" t="s">
        <v>39</v>
      </c>
      <c r="L77" s="1" t="s">
        <v>40</v>
      </c>
      <c r="M77" s="1" t="s">
        <v>41</v>
      </c>
      <c r="N77" s="1" t="s">
        <v>42</v>
      </c>
      <c r="O77" s="1" t="s">
        <v>35</v>
      </c>
      <c r="Q77" s="1" t="s">
        <v>29</v>
      </c>
      <c r="R77" s="1" t="s">
        <v>36</v>
      </c>
      <c r="S77" s="1" t="s">
        <v>37</v>
      </c>
      <c r="T77" s="1" t="s">
        <v>38</v>
      </c>
      <c r="U77" s="1" t="s">
        <v>39</v>
      </c>
      <c r="V77" s="1" t="s">
        <v>40</v>
      </c>
      <c r="W77" s="1" t="s">
        <v>41</v>
      </c>
      <c r="X77" s="1" t="s">
        <v>42</v>
      </c>
      <c r="Y77" s="1" t="s">
        <v>35</v>
      </c>
      <c r="AA77" s="1" t="s">
        <v>29</v>
      </c>
      <c r="AB77" s="1" t="s">
        <v>36</v>
      </c>
      <c r="AC77" s="1" t="s">
        <v>37</v>
      </c>
      <c r="AD77" s="1" t="s">
        <v>38</v>
      </c>
      <c r="AE77" s="1" t="s">
        <v>39</v>
      </c>
      <c r="AF77" s="1" t="s">
        <v>40</v>
      </c>
      <c r="AG77" s="1" t="s">
        <v>41</v>
      </c>
      <c r="AH77" s="1" t="s">
        <v>42</v>
      </c>
      <c r="AI77" s="1" t="s">
        <v>35</v>
      </c>
    </row>
    <row r="78" spans="1:35" ht="16.5" thickTop="1" thickBot="1" x14ac:dyDescent="0.3">
      <c r="A78" s="19" t="s">
        <v>43</v>
      </c>
      <c r="B78" s="26">
        <f>NPV($B$6,B79:B94)</f>
        <v>798.80987533347616</v>
      </c>
      <c r="C78" s="26">
        <f t="shared" ref="C78:E78" si="13">NPV($B$6,C79:C94)</f>
        <v>15.976197506669523</v>
      </c>
      <c r="D78" s="26">
        <f t="shared" si="13"/>
        <v>1.0906497270234414</v>
      </c>
      <c r="E78" s="26">
        <f t="shared" si="13"/>
        <v>815.87672256716894</v>
      </c>
      <c r="G78" s="19" t="s">
        <v>43</v>
      </c>
      <c r="H78" s="26">
        <f>NPV($B$6,H79:H94)</f>
        <v>70.376731347357165</v>
      </c>
      <c r="I78" s="26">
        <f t="shared" ref="I78:O78" si="14">NPV($B$6,I79:I94)</f>
        <v>17.528278526551816</v>
      </c>
      <c r="J78" s="26">
        <f t="shared" si="14"/>
        <v>210.29080043289375</v>
      </c>
      <c r="K78" s="26">
        <f t="shared" si="14"/>
        <v>2.5036158624836329</v>
      </c>
      <c r="L78" s="26">
        <f t="shared" si="14"/>
        <v>0</v>
      </c>
      <c r="M78" s="26">
        <f t="shared" si="14"/>
        <v>0</v>
      </c>
      <c r="N78" s="26">
        <f t="shared" si="14"/>
        <v>650.21129127528161</v>
      </c>
      <c r="O78" s="26">
        <f t="shared" si="14"/>
        <v>950.91071744456804</v>
      </c>
      <c r="Q78" s="19" t="s">
        <v>43</v>
      </c>
      <c r="R78" s="26">
        <f>NPV($B$6,R79:R94)</f>
        <v>5.5321955520347785</v>
      </c>
      <c r="S78" s="26">
        <f t="shared" ref="S78:Y78" si="15">NPV($B$6,S79:S94)</f>
        <v>-10.547609261075248</v>
      </c>
      <c r="T78" s="26">
        <f t="shared" si="15"/>
        <v>234.97458622270361</v>
      </c>
      <c r="U78" s="26">
        <f t="shared" si="15"/>
        <v>-42.915490242039752</v>
      </c>
      <c r="V78" s="26">
        <f t="shared" si="15"/>
        <v>0</v>
      </c>
      <c r="W78" s="26">
        <f t="shared" si="15"/>
        <v>0</v>
      </c>
      <c r="X78" s="26">
        <f t="shared" si="15"/>
        <v>650.21129127528161</v>
      </c>
      <c r="Y78" s="26">
        <f t="shared" si="15"/>
        <v>837.25497354690503</v>
      </c>
      <c r="AA78" s="19" t="s">
        <v>43</v>
      </c>
      <c r="AB78" s="26">
        <f>NPV($B$6,AB79:AB94)</f>
        <v>126.66557903755074</v>
      </c>
      <c r="AC78" s="26">
        <f t="shared" ref="AC78:AI78" si="16">NPV($B$6,AC79:AC94)</f>
        <v>14.834363486015921</v>
      </c>
      <c r="AD78" s="26">
        <f t="shared" si="16"/>
        <v>328.34947536044155</v>
      </c>
      <c r="AE78" s="26">
        <f t="shared" si="16"/>
        <v>-4.2582461040333008</v>
      </c>
      <c r="AF78" s="26">
        <f t="shared" si="16"/>
        <v>0</v>
      </c>
      <c r="AG78" s="26">
        <f t="shared" si="16"/>
        <v>0</v>
      </c>
      <c r="AH78" s="26">
        <f t="shared" si="16"/>
        <v>0</v>
      </c>
      <c r="AI78" s="26">
        <f t="shared" si="16"/>
        <v>465.5911717799749</v>
      </c>
    </row>
    <row r="79" spans="1:35" ht="16.5" thickTop="1" thickBot="1" x14ac:dyDescent="0.3">
      <c r="A79" s="19">
        <v>2020</v>
      </c>
      <c r="B79" s="27">
        <v>0</v>
      </c>
      <c r="C79" s="27">
        <v>0</v>
      </c>
      <c r="D79" s="27">
        <v>0</v>
      </c>
      <c r="E79" s="27">
        <v>0</v>
      </c>
      <c r="G79" s="19">
        <v>2020</v>
      </c>
      <c r="H79" s="27">
        <v>0</v>
      </c>
      <c r="I79" s="27">
        <v>0</v>
      </c>
      <c r="J79" s="27">
        <v>0</v>
      </c>
      <c r="K79" s="27">
        <v>0</v>
      </c>
      <c r="L79" s="27">
        <v>0</v>
      </c>
      <c r="M79" s="27">
        <v>0</v>
      </c>
      <c r="N79" s="27">
        <v>0</v>
      </c>
      <c r="O79" s="27">
        <v>0</v>
      </c>
      <c r="Q79" s="19">
        <v>2020</v>
      </c>
      <c r="R79" s="27">
        <v>0</v>
      </c>
      <c r="S79" s="27">
        <v>0</v>
      </c>
      <c r="T79" s="27">
        <v>0</v>
      </c>
      <c r="U79" s="27">
        <v>0</v>
      </c>
      <c r="V79" s="27">
        <v>0</v>
      </c>
      <c r="W79" s="27">
        <v>0</v>
      </c>
      <c r="X79" s="27">
        <v>0</v>
      </c>
      <c r="Y79" s="27">
        <v>0</v>
      </c>
      <c r="AA79" s="19">
        <v>2020</v>
      </c>
      <c r="AB79" s="27">
        <v>0</v>
      </c>
      <c r="AC79" s="27">
        <v>0</v>
      </c>
      <c r="AD79" s="27">
        <v>0</v>
      </c>
      <c r="AE79" s="27">
        <v>0</v>
      </c>
      <c r="AF79" s="27">
        <v>0</v>
      </c>
      <c r="AG79" s="27">
        <v>0</v>
      </c>
      <c r="AH79" s="27">
        <v>0</v>
      </c>
      <c r="AI79" s="27">
        <v>0</v>
      </c>
    </row>
    <row r="80" spans="1:35" ht="16.5" thickTop="1" thickBot="1" x14ac:dyDescent="0.3">
      <c r="A80" s="19">
        <v>2021</v>
      </c>
      <c r="B80" s="27">
        <v>0</v>
      </c>
      <c r="C80" s="27">
        <v>0</v>
      </c>
      <c r="D80" s="27">
        <v>0</v>
      </c>
      <c r="E80" s="27">
        <v>0</v>
      </c>
      <c r="G80" s="19">
        <v>2021</v>
      </c>
      <c r="H80" s="27">
        <v>0</v>
      </c>
      <c r="I80" s="27">
        <v>0</v>
      </c>
      <c r="J80" s="27">
        <v>0</v>
      </c>
      <c r="K80" s="27">
        <v>0</v>
      </c>
      <c r="L80" s="27">
        <v>0</v>
      </c>
      <c r="M80" s="27">
        <v>0</v>
      </c>
      <c r="N80" s="27">
        <v>0</v>
      </c>
      <c r="O80" s="27">
        <v>0</v>
      </c>
      <c r="Q80" s="19">
        <v>2021</v>
      </c>
      <c r="R80" s="27">
        <v>0</v>
      </c>
      <c r="S80" s="27">
        <v>0</v>
      </c>
      <c r="T80" s="27">
        <v>0</v>
      </c>
      <c r="U80" s="27">
        <v>0</v>
      </c>
      <c r="V80" s="27">
        <v>0</v>
      </c>
      <c r="W80" s="27">
        <v>0</v>
      </c>
      <c r="X80" s="27">
        <v>0</v>
      </c>
      <c r="Y80" s="27">
        <v>0</v>
      </c>
      <c r="AA80" s="19">
        <v>2021</v>
      </c>
      <c r="AB80" s="27">
        <v>0</v>
      </c>
      <c r="AC80" s="27">
        <v>0</v>
      </c>
      <c r="AD80" s="27">
        <v>0</v>
      </c>
      <c r="AE80" s="27">
        <v>0</v>
      </c>
      <c r="AF80" s="27">
        <v>0</v>
      </c>
      <c r="AG80" s="27">
        <v>0</v>
      </c>
      <c r="AH80" s="27">
        <v>0</v>
      </c>
      <c r="AI80" s="27">
        <v>0</v>
      </c>
    </row>
    <row r="81" spans="1:35" ht="16.5" thickTop="1" thickBot="1" x14ac:dyDescent="0.3">
      <c r="A81" s="19">
        <v>2022</v>
      </c>
      <c r="B81" s="27">
        <v>0</v>
      </c>
      <c r="C81" s="27">
        <v>0</v>
      </c>
      <c r="D81" s="27">
        <v>1.2953083803561825</v>
      </c>
      <c r="E81" s="27">
        <v>1.2953083803561825</v>
      </c>
      <c r="G81" s="19">
        <v>2022</v>
      </c>
      <c r="H81" s="27">
        <v>0</v>
      </c>
      <c r="I81" s="27">
        <v>0</v>
      </c>
      <c r="J81" s="27">
        <v>0</v>
      </c>
      <c r="K81" s="27">
        <v>0</v>
      </c>
      <c r="L81" s="27">
        <v>0</v>
      </c>
      <c r="M81" s="27">
        <v>0</v>
      </c>
      <c r="N81" s="27">
        <v>0</v>
      </c>
      <c r="O81" s="27">
        <v>0</v>
      </c>
      <c r="Q81" s="19">
        <v>2022</v>
      </c>
      <c r="R81" s="27">
        <v>0</v>
      </c>
      <c r="S81" s="27">
        <v>0</v>
      </c>
      <c r="T81" s="27">
        <v>0</v>
      </c>
      <c r="U81" s="27">
        <v>0</v>
      </c>
      <c r="V81" s="27">
        <v>0</v>
      </c>
      <c r="W81" s="27">
        <v>0</v>
      </c>
      <c r="X81" s="27">
        <v>0</v>
      </c>
      <c r="Y81" s="27">
        <v>0</v>
      </c>
      <c r="AA81" s="19">
        <v>2022</v>
      </c>
      <c r="AB81" s="27">
        <v>0</v>
      </c>
      <c r="AC81" s="27">
        <v>0</v>
      </c>
      <c r="AD81" s="27">
        <v>0</v>
      </c>
      <c r="AE81" s="27">
        <v>0</v>
      </c>
      <c r="AF81" s="27">
        <v>0</v>
      </c>
      <c r="AG81" s="27">
        <v>0</v>
      </c>
      <c r="AH81" s="27">
        <v>0</v>
      </c>
      <c r="AI81" s="27">
        <v>0</v>
      </c>
    </row>
    <row r="82" spans="1:35" ht="16.5" thickTop="1" thickBot="1" x14ac:dyDescent="0.3">
      <c r="A82" s="19">
        <v>2023</v>
      </c>
      <c r="B82" s="27">
        <v>5.2766416088626746</v>
      </c>
      <c r="C82" s="27">
        <v>0.10553283217725351</v>
      </c>
      <c r="D82" s="27">
        <v>0</v>
      </c>
      <c r="E82" s="27">
        <v>5.3821744410399281</v>
      </c>
      <c r="G82" s="19">
        <v>2023</v>
      </c>
      <c r="H82" s="27">
        <v>0</v>
      </c>
      <c r="I82" s="27">
        <v>0</v>
      </c>
      <c r="J82" s="27">
        <v>6.1271714506919279</v>
      </c>
      <c r="K82" s="27">
        <v>-1.2680843735532514</v>
      </c>
      <c r="L82" s="27">
        <v>0</v>
      </c>
      <c r="M82" s="27">
        <v>0</v>
      </c>
      <c r="N82" s="27">
        <v>0</v>
      </c>
      <c r="O82" s="27">
        <v>4.8590870771386765</v>
      </c>
      <c r="Q82" s="19">
        <v>2023</v>
      </c>
      <c r="R82" s="27">
        <v>-7.2139250000000033</v>
      </c>
      <c r="S82" s="27">
        <v>-2.2544800000000578</v>
      </c>
      <c r="T82" s="27">
        <v>30.552172363054467</v>
      </c>
      <c r="U82" s="27">
        <v>8.0073026888681014</v>
      </c>
      <c r="V82" s="27">
        <v>0</v>
      </c>
      <c r="W82" s="27">
        <v>0</v>
      </c>
      <c r="X82" s="27">
        <v>0</v>
      </c>
      <c r="Y82" s="27">
        <v>29.091070051922507</v>
      </c>
      <c r="AA82" s="19">
        <v>2023</v>
      </c>
      <c r="AB82" s="27">
        <v>6.2250946910619955</v>
      </c>
      <c r="AC82" s="27">
        <v>0.41667243112988217</v>
      </c>
      <c r="AD82" s="27">
        <v>15.503326058106872</v>
      </c>
      <c r="AE82" s="27">
        <v>1.1265800659681927E-2</v>
      </c>
      <c r="AF82" s="27">
        <v>0</v>
      </c>
      <c r="AG82" s="27">
        <v>0</v>
      </c>
      <c r="AH82" s="27">
        <v>0</v>
      </c>
      <c r="AI82" s="27">
        <v>22.156358980958434</v>
      </c>
    </row>
    <row r="83" spans="1:35" ht="16.5" thickTop="1" thickBot="1" x14ac:dyDescent="0.3">
      <c r="A83" s="19">
        <v>2024</v>
      </c>
      <c r="B83" s="27">
        <v>5.2766416088626746</v>
      </c>
      <c r="C83" s="27">
        <v>0.10553283217725351</v>
      </c>
      <c r="D83" s="27">
        <v>0</v>
      </c>
      <c r="E83" s="27">
        <v>5.3821744410399281</v>
      </c>
      <c r="G83" s="19">
        <v>2024</v>
      </c>
      <c r="H83" s="27">
        <v>0</v>
      </c>
      <c r="I83" s="27">
        <v>0</v>
      </c>
      <c r="J83" s="27">
        <v>4.4877965053251607</v>
      </c>
      <c r="K83" s="27">
        <v>0.67462309424547484</v>
      </c>
      <c r="L83" s="27">
        <v>0</v>
      </c>
      <c r="M83" s="27">
        <v>0</v>
      </c>
      <c r="N83" s="27">
        <v>0</v>
      </c>
      <c r="O83" s="27">
        <v>5.1624195995706357</v>
      </c>
      <c r="Q83" s="19">
        <v>2024</v>
      </c>
      <c r="R83" s="27">
        <v>-0.54463999999998691</v>
      </c>
      <c r="S83" s="27">
        <v>-0.14096500000005108</v>
      </c>
      <c r="T83" s="27">
        <v>0.90282006679977966</v>
      </c>
      <c r="U83" s="27">
        <v>-0.17654869101319079</v>
      </c>
      <c r="V83" s="27">
        <v>0</v>
      </c>
      <c r="W83" s="27">
        <v>0</v>
      </c>
      <c r="X83" s="27">
        <v>0</v>
      </c>
      <c r="Y83" s="27">
        <v>4.0666375786550885E-2</v>
      </c>
      <c r="AA83" s="19">
        <v>2024</v>
      </c>
      <c r="AB83" s="27">
        <v>0.13394177703830223</v>
      </c>
      <c r="AC83" s="27">
        <v>4.8067108834857208E-2</v>
      </c>
      <c r="AD83" s="27">
        <v>7.0867675931704337</v>
      </c>
      <c r="AE83" s="27">
        <v>0.57709246704941453</v>
      </c>
      <c r="AF83" s="27">
        <v>0</v>
      </c>
      <c r="AG83" s="27">
        <v>0</v>
      </c>
      <c r="AH83" s="27">
        <v>0</v>
      </c>
      <c r="AI83" s="27">
        <v>7.8458689460930078</v>
      </c>
    </row>
    <row r="84" spans="1:35" ht="16.5" thickTop="1" thickBot="1" x14ac:dyDescent="0.3">
      <c r="A84" s="19">
        <v>2025</v>
      </c>
      <c r="B84" s="27">
        <v>65.463913922118437</v>
      </c>
      <c r="C84" s="27">
        <v>1.3092782784423687</v>
      </c>
      <c r="D84" s="27">
        <v>0</v>
      </c>
      <c r="E84" s="27">
        <v>66.7731922005608</v>
      </c>
      <c r="G84" s="19">
        <v>2025</v>
      </c>
      <c r="H84" s="27">
        <v>0</v>
      </c>
      <c r="I84" s="27">
        <v>0</v>
      </c>
      <c r="J84" s="27">
        <v>23.245186663985756</v>
      </c>
      <c r="K84" s="27">
        <v>2.5288281665403778</v>
      </c>
      <c r="L84" s="27">
        <v>0</v>
      </c>
      <c r="M84" s="27">
        <v>0</v>
      </c>
      <c r="N84" s="27">
        <v>0</v>
      </c>
      <c r="O84" s="27">
        <v>25.774014830526134</v>
      </c>
      <c r="Q84" s="19">
        <v>2025</v>
      </c>
      <c r="R84" s="27">
        <v>-2.3426399999999603</v>
      </c>
      <c r="S84" s="27">
        <v>-0.18885000000000218</v>
      </c>
      <c r="T84" s="27">
        <v>22.55041334652914</v>
      </c>
      <c r="U84" s="27">
        <v>-2.711056589698623</v>
      </c>
      <c r="V84" s="27">
        <v>0</v>
      </c>
      <c r="W84" s="27">
        <v>0</v>
      </c>
      <c r="X84" s="27">
        <v>0</v>
      </c>
      <c r="Y84" s="27">
        <v>17.307866756830556</v>
      </c>
      <c r="AA84" s="19">
        <v>2025</v>
      </c>
      <c r="AB84" s="27">
        <v>0.26788355408299935</v>
      </c>
      <c r="AC84" s="27">
        <v>4.7935777939983382E-2</v>
      </c>
      <c r="AD84" s="27">
        <v>12.58376515643708</v>
      </c>
      <c r="AE84" s="27">
        <v>0.30766089053995482</v>
      </c>
      <c r="AF84" s="27">
        <v>0</v>
      </c>
      <c r="AG84" s="27">
        <v>0</v>
      </c>
      <c r="AH84" s="27">
        <v>0</v>
      </c>
      <c r="AI84" s="27">
        <v>13.207245379000017</v>
      </c>
    </row>
    <row r="85" spans="1:35" ht="16.5" thickTop="1" thickBot="1" x14ac:dyDescent="0.3">
      <c r="A85" s="19">
        <v>2026</v>
      </c>
      <c r="B85" s="27">
        <v>65.463913922118437</v>
      </c>
      <c r="C85" s="27">
        <v>1.3092782784423687</v>
      </c>
      <c r="D85" s="27">
        <v>0</v>
      </c>
      <c r="E85" s="27">
        <v>66.7731922005608</v>
      </c>
      <c r="G85" s="19">
        <v>2026</v>
      </c>
      <c r="H85" s="27">
        <v>-1.3950969279790115E-3</v>
      </c>
      <c r="I85" s="27">
        <v>1.4004089498484973E-3</v>
      </c>
      <c r="J85" s="27">
        <v>35.37048356754228</v>
      </c>
      <c r="K85" s="27">
        <v>5.1959651079346196</v>
      </c>
      <c r="L85" s="27">
        <v>0</v>
      </c>
      <c r="M85" s="27">
        <v>0</v>
      </c>
      <c r="N85" s="27">
        <v>0</v>
      </c>
      <c r="O85" s="27">
        <v>40.566453987498768</v>
      </c>
      <c r="Q85" s="19">
        <v>2026</v>
      </c>
      <c r="R85" s="27">
        <v>-0.44297000000005937</v>
      </c>
      <c r="S85" s="27">
        <v>5.0119999999878928E-2</v>
      </c>
      <c r="T85" s="27">
        <v>10.119351824985095</v>
      </c>
      <c r="U85" s="27">
        <v>5.6032754183474704</v>
      </c>
      <c r="V85" s="27">
        <v>0</v>
      </c>
      <c r="W85" s="27">
        <v>0</v>
      </c>
      <c r="X85" s="27">
        <v>0</v>
      </c>
      <c r="Y85" s="27">
        <v>15.329777243332385</v>
      </c>
      <c r="AA85" s="19">
        <v>2026</v>
      </c>
      <c r="AB85" s="27">
        <v>0.26788355408200459</v>
      </c>
      <c r="AC85" s="27">
        <v>9.5871555879966763E-2</v>
      </c>
      <c r="AD85" s="27">
        <v>31.516722907288845</v>
      </c>
      <c r="AE85" s="27">
        <v>5.4108818637567033</v>
      </c>
      <c r="AF85" s="27">
        <v>0</v>
      </c>
      <c r="AG85" s="27">
        <v>0</v>
      </c>
      <c r="AH85" s="27">
        <v>0</v>
      </c>
      <c r="AI85" s="27">
        <v>37.291359881007523</v>
      </c>
    </row>
    <row r="86" spans="1:35" ht="16.5" thickTop="1" thickBot="1" x14ac:dyDescent="0.3">
      <c r="A86" s="19">
        <v>2027</v>
      </c>
      <c r="B86" s="27">
        <v>65.463913922118437</v>
      </c>
      <c r="C86" s="27">
        <v>1.3092782784423687</v>
      </c>
      <c r="D86" s="27">
        <v>0</v>
      </c>
      <c r="E86" s="27">
        <v>66.7731922005608</v>
      </c>
      <c r="G86" s="19">
        <v>2027</v>
      </c>
      <c r="H86" s="27">
        <v>5.075118029402006</v>
      </c>
      <c r="I86" s="27">
        <v>1.0935449024800619</v>
      </c>
      <c r="J86" s="27">
        <v>17.859866608040271</v>
      </c>
      <c r="K86" s="27">
        <v>-0.38569442159229156</v>
      </c>
      <c r="L86" s="27">
        <v>0</v>
      </c>
      <c r="M86" s="27">
        <v>0</v>
      </c>
      <c r="N86" s="27">
        <v>60.187272313255761</v>
      </c>
      <c r="O86" s="27">
        <v>83.830107431585816</v>
      </c>
      <c r="Q86" s="19">
        <v>2027</v>
      </c>
      <c r="R86" s="27">
        <v>1.8599400000000514</v>
      </c>
      <c r="S86" s="27">
        <v>0.64633999999978187</v>
      </c>
      <c r="T86" s="27">
        <v>22.058645882042054</v>
      </c>
      <c r="U86" s="27">
        <v>0.59841193396757053</v>
      </c>
      <c r="V86" s="27">
        <v>0</v>
      </c>
      <c r="W86" s="27">
        <v>0</v>
      </c>
      <c r="X86" s="27">
        <v>60.187272313255761</v>
      </c>
      <c r="Y86" s="27">
        <v>85.35061012926522</v>
      </c>
      <c r="AA86" s="19">
        <v>2027</v>
      </c>
      <c r="AB86" s="27">
        <v>0.18290367326500245</v>
      </c>
      <c r="AC86" s="27">
        <v>0.15926881142968341</v>
      </c>
      <c r="AD86" s="27">
        <v>22.818852655752679</v>
      </c>
      <c r="AE86" s="27">
        <v>-0.61427314970756941</v>
      </c>
      <c r="AF86" s="27">
        <v>0</v>
      </c>
      <c r="AG86" s="27">
        <v>0</v>
      </c>
      <c r="AH86" s="27">
        <v>0</v>
      </c>
      <c r="AI86" s="27">
        <v>22.546751990739796</v>
      </c>
    </row>
    <row r="87" spans="1:35" ht="16.5" thickTop="1" thickBot="1" x14ac:dyDescent="0.3">
      <c r="A87" s="19">
        <v>2028</v>
      </c>
      <c r="B87" s="27">
        <v>65.463913922118437</v>
      </c>
      <c r="C87" s="27">
        <v>1.3092782784423687</v>
      </c>
      <c r="D87" s="27">
        <v>0</v>
      </c>
      <c r="E87" s="27">
        <v>66.7731922005608</v>
      </c>
      <c r="G87" s="19">
        <v>2028</v>
      </c>
      <c r="H87" s="27">
        <v>10.035512428024049</v>
      </c>
      <c r="I87" s="27">
        <v>2.2499836779797988</v>
      </c>
      <c r="J87" s="27">
        <v>15.24042536542651</v>
      </c>
      <c r="K87" s="27">
        <v>-0.69988833181000054</v>
      </c>
      <c r="L87" s="27">
        <v>0</v>
      </c>
      <c r="M87" s="27">
        <v>0</v>
      </c>
      <c r="N87" s="27">
        <v>60.187272313255761</v>
      </c>
      <c r="O87" s="27">
        <v>87.013305452876125</v>
      </c>
      <c r="Q87" s="19">
        <v>2028</v>
      </c>
      <c r="R87" s="27">
        <v>20.984051066249776</v>
      </c>
      <c r="S87" s="27">
        <v>1.6843199999998433</v>
      </c>
      <c r="T87" s="27">
        <v>2.9891609350867672</v>
      </c>
      <c r="U87" s="27">
        <v>-0.1767831561604748</v>
      </c>
      <c r="V87" s="27">
        <v>0</v>
      </c>
      <c r="W87" s="27">
        <v>0</v>
      </c>
      <c r="X87" s="27">
        <v>60.187272313255761</v>
      </c>
      <c r="Y87" s="27">
        <v>85.668021158431671</v>
      </c>
      <c r="AA87" s="19">
        <v>2028</v>
      </c>
      <c r="AB87" s="27">
        <v>12.439042717415987</v>
      </c>
      <c r="AC87" s="27">
        <v>2.8324692475603115</v>
      </c>
      <c r="AD87" s="27">
        <v>14.705265129001454</v>
      </c>
      <c r="AE87" s="27">
        <v>-1.7288984713320721</v>
      </c>
      <c r="AF87" s="27">
        <v>0</v>
      </c>
      <c r="AG87" s="27">
        <v>0</v>
      </c>
      <c r="AH87" s="27">
        <v>0</v>
      </c>
      <c r="AI87" s="27">
        <v>28.247878622645679</v>
      </c>
    </row>
    <row r="88" spans="1:35" ht="16.5" thickTop="1" thickBot="1" x14ac:dyDescent="0.3">
      <c r="A88" s="19">
        <v>2029</v>
      </c>
      <c r="B88" s="27">
        <v>65.463913922118437</v>
      </c>
      <c r="C88" s="27">
        <v>1.3092782784423687</v>
      </c>
      <c r="D88" s="27">
        <v>0</v>
      </c>
      <c r="E88" s="27">
        <v>66.7731922005608</v>
      </c>
      <c r="G88" s="19">
        <v>2029</v>
      </c>
      <c r="H88" s="27">
        <v>13.008471491989894</v>
      </c>
      <c r="I88" s="27">
        <v>2.7858491341703484</v>
      </c>
      <c r="J88" s="27">
        <v>14.546824000614842</v>
      </c>
      <c r="K88" s="27">
        <v>-1.4526454023820325</v>
      </c>
      <c r="L88" s="27">
        <v>0</v>
      </c>
      <c r="M88" s="27">
        <v>0</v>
      </c>
      <c r="N88" s="27">
        <v>60.187272313255761</v>
      </c>
      <c r="O88" s="27">
        <v>89.075771537648819</v>
      </c>
      <c r="Q88" s="19">
        <v>2029</v>
      </c>
      <c r="R88" s="27">
        <v>2.6504928898398248</v>
      </c>
      <c r="S88" s="27">
        <v>1.0213300000000345</v>
      </c>
      <c r="T88" s="27">
        <v>15.766291236133473</v>
      </c>
      <c r="U88" s="27">
        <v>0.89130078018943804</v>
      </c>
      <c r="V88" s="27">
        <v>0</v>
      </c>
      <c r="W88" s="27">
        <v>0</v>
      </c>
      <c r="X88" s="27">
        <v>60.187272313255761</v>
      </c>
      <c r="Y88" s="27">
        <v>80.516687219418529</v>
      </c>
      <c r="AA88" s="19">
        <v>2029</v>
      </c>
      <c r="AB88" s="27">
        <v>12.439042717419964</v>
      </c>
      <c r="AC88" s="27">
        <v>2.8247302605500408</v>
      </c>
      <c r="AD88" s="27">
        <v>18.460548589247402</v>
      </c>
      <c r="AE88" s="27">
        <v>-1.2801794528203414</v>
      </c>
      <c r="AF88" s="27">
        <v>0</v>
      </c>
      <c r="AG88" s="27">
        <v>0</v>
      </c>
      <c r="AH88" s="27">
        <v>0</v>
      </c>
      <c r="AI88" s="27">
        <v>32.444142114397067</v>
      </c>
    </row>
    <row r="89" spans="1:35" ht="16.5" thickTop="1" thickBot="1" x14ac:dyDescent="0.3">
      <c r="A89" s="19">
        <v>2030</v>
      </c>
      <c r="B89" s="27">
        <v>65.463913922118437</v>
      </c>
      <c r="C89" s="27">
        <v>1.3092782784423687</v>
      </c>
      <c r="D89" s="27">
        <v>0</v>
      </c>
      <c r="E89" s="27">
        <v>66.7731922005608</v>
      </c>
      <c r="G89" s="19">
        <v>2030</v>
      </c>
      <c r="H89" s="27">
        <v>15.177658022430023</v>
      </c>
      <c r="I89" s="27">
        <v>3.3302668250598799</v>
      </c>
      <c r="J89" s="27">
        <v>5.7315604048694988</v>
      </c>
      <c r="K89" s="27">
        <v>-1.899068086371303</v>
      </c>
      <c r="L89" s="27">
        <v>0</v>
      </c>
      <c r="M89" s="27">
        <v>0</v>
      </c>
      <c r="N89" s="27">
        <v>60.187272313255761</v>
      </c>
      <c r="O89" s="27">
        <v>82.527689479243861</v>
      </c>
      <c r="Q89" s="19">
        <v>2030</v>
      </c>
      <c r="R89" s="27">
        <v>-2.5611748884198278</v>
      </c>
      <c r="S89" s="27">
        <v>-0.73806000000013228</v>
      </c>
      <c r="T89" s="27">
        <v>7.313545434075678</v>
      </c>
      <c r="U89" s="27">
        <v>2.6101908776354059</v>
      </c>
      <c r="V89" s="27">
        <v>0</v>
      </c>
      <c r="W89" s="27">
        <v>0</v>
      </c>
      <c r="X89" s="27">
        <v>60.187272313255761</v>
      </c>
      <c r="Y89" s="27">
        <v>66.811773736546883</v>
      </c>
      <c r="AA89" s="19">
        <v>2030</v>
      </c>
      <c r="AB89" s="27">
        <v>12.450019877442971</v>
      </c>
      <c r="AC89" s="27">
        <v>2.8272175174597578</v>
      </c>
      <c r="AD89" s="27">
        <v>25.802253468929671</v>
      </c>
      <c r="AE89" s="27">
        <v>-0.78226894959873028</v>
      </c>
      <c r="AF89" s="27">
        <v>0</v>
      </c>
      <c r="AG89" s="27">
        <v>0</v>
      </c>
      <c r="AH89" s="27">
        <v>0</v>
      </c>
      <c r="AI89" s="27">
        <v>40.297221914233667</v>
      </c>
    </row>
    <row r="90" spans="1:35" ht="16.5" thickTop="1" thickBot="1" x14ac:dyDescent="0.3">
      <c r="A90" s="19">
        <v>2031</v>
      </c>
      <c r="B90" s="27">
        <v>65.463913922118437</v>
      </c>
      <c r="C90" s="27">
        <v>1.3092782784423687</v>
      </c>
      <c r="D90" s="27">
        <v>0</v>
      </c>
      <c r="E90" s="27">
        <v>66.7731922005608</v>
      </c>
      <c r="G90" s="19">
        <v>2031</v>
      </c>
      <c r="H90" s="27">
        <v>11.665195477350153</v>
      </c>
      <c r="I90" s="27">
        <v>2.9510362550099671</v>
      </c>
      <c r="J90" s="27">
        <v>13.535655782890466</v>
      </c>
      <c r="K90" s="27">
        <v>-0.86109138640087712</v>
      </c>
      <c r="L90" s="27">
        <v>0</v>
      </c>
      <c r="M90" s="27">
        <v>0</v>
      </c>
      <c r="N90" s="27">
        <v>60.187272313255761</v>
      </c>
      <c r="O90" s="27">
        <v>87.478068442105467</v>
      </c>
      <c r="Q90" s="19">
        <v>2031</v>
      </c>
      <c r="R90" s="27">
        <v>1.173566795790066</v>
      </c>
      <c r="S90" s="27">
        <v>-2.7108399999997346</v>
      </c>
      <c r="T90" s="27">
        <v>3.6162314637278246</v>
      </c>
      <c r="U90" s="27">
        <v>-4.3242834551127434</v>
      </c>
      <c r="V90" s="27">
        <v>0</v>
      </c>
      <c r="W90" s="27">
        <v>0</v>
      </c>
      <c r="X90" s="27">
        <v>60.187272313255761</v>
      </c>
      <c r="Y90" s="27">
        <v>57.941947117661172</v>
      </c>
      <c r="AA90" s="19">
        <v>2031</v>
      </c>
      <c r="AB90" s="27">
        <v>12.450019877442971</v>
      </c>
      <c r="AC90" s="27">
        <v>2.8272175174602125</v>
      </c>
      <c r="AD90" s="27">
        <v>24.12353454442318</v>
      </c>
      <c r="AE90" s="27">
        <v>-1.9127144200531803</v>
      </c>
      <c r="AF90" s="27">
        <v>0</v>
      </c>
      <c r="AG90" s="27">
        <v>0</v>
      </c>
      <c r="AH90" s="27">
        <v>0</v>
      </c>
      <c r="AI90" s="27">
        <v>37.488057519273184</v>
      </c>
    </row>
    <row r="91" spans="1:35" ht="16.5" thickTop="1" thickBot="1" x14ac:dyDescent="0.3">
      <c r="A91" s="19">
        <v>2032</v>
      </c>
      <c r="B91" s="27">
        <v>65.463913922118437</v>
      </c>
      <c r="C91" s="27">
        <v>1.3092782784423687</v>
      </c>
      <c r="D91" s="27">
        <v>0</v>
      </c>
      <c r="E91" s="27">
        <v>66.7731922005608</v>
      </c>
      <c r="G91" s="19">
        <v>2032</v>
      </c>
      <c r="H91" s="27">
        <v>8.7156591978798588</v>
      </c>
      <c r="I91" s="27">
        <v>2.1041826225900877</v>
      </c>
      <c r="J91" s="27">
        <v>46.245578033918164</v>
      </c>
      <c r="K91" s="27">
        <v>-3.8931723557132578E-2</v>
      </c>
      <c r="L91" s="27">
        <v>0</v>
      </c>
      <c r="M91" s="27">
        <v>0</v>
      </c>
      <c r="N91" s="27">
        <v>60.187272313255761</v>
      </c>
      <c r="O91" s="27">
        <v>117.21376044408674</v>
      </c>
      <c r="Q91" s="19">
        <v>2032</v>
      </c>
      <c r="R91" s="27">
        <v>0.27831605934989057</v>
      </c>
      <c r="S91" s="27">
        <v>-2.4697200000000521</v>
      </c>
      <c r="T91" s="27">
        <v>-19.785481123319592</v>
      </c>
      <c r="U91" s="27">
        <v>-4.4005448440924289</v>
      </c>
      <c r="V91" s="27">
        <v>0</v>
      </c>
      <c r="W91" s="27">
        <v>0</v>
      </c>
      <c r="X91" s="27">
        <v>60.187272313255761</v>
      </c>
      <c r="Y91" s="27">
        <v>33.809842405193578</v>
      </c>
      <c r="AA91" s="19">
        <v>2032</v>
      </c>
      <c r="AB91" s="27">
        <v>12.45001987743899</v>
      </c>
      <c r="AC91" s="27">
        <v>2.8349633188799999</v>
      </c>
      <c r="AD91" s="27">
        <v>22.557739855144639</v>
      </c>
      <c r="AE91" s="27">
        <v>-1.3317705954432038</v>
      </c>
      <c r="AF91" s="27">
        <v>0</v>
      </c>
      <c r="AG91" s="27">
        <v>0</v>
      </c>
      <c r="AH91" s="27">
        <v>0</v>
      </c>
      <c r="AI91" s="27">
        <v>36.510952456020426</v>
      </c>
    </row>
    <row r="92" spans="1:35" ht="16.5" thickTop="1" thickBot="1" x14ac:dyDescent="0.3">
      <c r="A92" s="19">
        <v>2033</v>
      </c>
      <c r="B92" s="27">
        <v>65.463913922118437</v>
      </c>
      <c r="C92" s="27">
        <v>1.3092782784423687</v>
      </c>
      <c r="D92" s="27">
        <v>0</v>
      </c>
      <c r="E92" s="27">
        <v>66.7731922005608</v>
      </c>
      <c r="G92" s="19">
        <v>2033</v>
      </c>
      <c r="H92" s="27">
        <v>7.1445502861702153</v>
      </c>
      <c r="I92" s="27">
        <v>1.7364190779403543</v>
      </c>
      <c r="J92" s="27">
        <v>45.069158924911171</v>
      </c>
      <c r="K92" s="27">
        <v>7.7720892140640385E-3</v>
      </c>
      <c r="L92" s="27">
        <v>0</v>
      </c>
      <c r="M92" s="27">
        <v>0</v>
      </c>
      <c r="N92" s="27">
        <v>60.187272313255761</v>
      </c>
      <c r="O92" s="27">
        <v>114.14517269149157</v>
      </c>
      <c r="Q92" s="19">
        <v>2033</v>
      </c>
      <c r="R92" s="27">
        <v>-6.5978225713506617</v>
      </c>
      <c r="S92" s="27">
        <v>-2.7442700000001423</v>
      </c>
      <c r="T92" s="27">
        <v>20.405029202676751</v>
      </c>
      <c r="U92" s="27">
        <v>-2.1847677837372643</v>
      </c>
      <c r="V92" s="27">
        <v>0</v>
      </c>
      <c r="W92" s="27">
        <v>0</v>
      </c>
      <c r="X92" s="27">
        <v>60.187272313255761</v>
      </c>
      <c r="Y92" s="27">
        <v>69.065441160844443</v>
      </c>
      <c r="AA92" s="19">
        <v>2033</v>
      </c>
      <c r="AB92" s="27">
        <v>24.762563133759045</v>
      </c>
      <c r="AC92" s="27">
        <v>3.6193375507100427</v>
      </c>
      <c r="AD92" s="27">
        <v>14.223972559997797</v>
      </c>
      <c r="AE92" s="27">
        <v>-0.99315934346830581</v>
      </c>
      <c r="AF92" s="27">
        <v>0</v>
      </c>
      <c r="AG92" s="27">
        <v>0</v>
      </c>
      <c r="AH92" s="27">
        <v>0</v>
      </c>
      <c r="AI92" s="27">
        <v>41.612713900998578</v>
      </c>
    </row>
    <row r="93" spans="1:35" ht="16.5" thickTop="1" thickBot="1" x14ac:dyDescent="0.3">
      <c r="A93" s="19">
        <v>2034</v>
      </c>
      <c r="B93" s="27">
        <v>65.463913922118437</v>
      </c>
      <c r="C93" s="27">
        <v>1.3092782784423687</v>
      </c>
      <c r="D93" s="27">
        <v>0</v>
      </c>
      <c r="E93" s="27">
        <v>66.7731922005608</v>
      </c>
      <c r="G93" s="19">
        <v>2034</v>
      </c>
      <c r="H93" s="27">
        <v>6.1223542681400431</v>
      </c>
      <c r="I93" s="27">
        <v>1.6712966825298281</v>
      </c>
      <c r="J93" s="27">
        <v>13.553053166508521</v>
      </c>
      <c r="K93" s="27">
        <v>0.10852352305284138</v>
      </c>
      <c r="L93" s="27">
        <v>0</v>
      </c>
      <c r="M93" s="27">
        <v>0</v>
      </c>
      <c r="N93" s="27">
        <v>60.187272313255761</v>
      </c>
      <c r="O93" s="27">
        <v>81.64249995348699</v>
      </c>
      <c r="Q93" s="19">
        <v>2034</v>
      </c>
      <c r="R93" s="27">
        <v>0.38284024567019515</v>
      </c>
      <c r="S93" s="27">
        <v>-1.1996799999997165</v>
      </c>
      <c r="T93" s="27">
        <v>26.199693750478698</v>
      </c>
      <c r="U93" s="27">
        <v>-7.7231960433382456</v>
      </c>
      <c r="V93" s="27">
        <v>0</v>
      </c>
      <c r="W93" s="27">
        <v>0</v>
      </c>
      <c r="X93" s="27">
        <v>60.187272313255761</v>
      </c>
      <c r="Y93" s="27">
        <v>77.846930266066693</v>
      </c>
      <c r="AA93" s="19">
        <v>2034</v>
      </c>
      <c r="AB93" s="27">
        <v>14.438961265517037</v>
      </c>
      <c r="AC93" s="27">
        <v>0.9572053557799336</v>
      </c>
      <c r="AD93" s="27">
        <v>34.029740124596451</v>
      </c>
      <c r="AE93" s="27">
        <v>-0.63588927838844178</v>
      </c>
      <c r="AF93" s="27">
        <v>0</v>
      </c>
      <c r="AG93" s="27">
        <v>0</v>
      </c>
      <c r="AH93" s="27">
        <v>0</v>
      </c>
      <c r="AI93" s="27">
        <v>48.790017467504981</v>
      </c>
    </row>
    <row r="94" spans="1:35" ht="16.5" thickTop="1" thickBot="1" x14ac:dyDescent="0.3">
      <c r="A94" s="19" t="s">
        <v>44</v>
      </c>
      <c r="B94" s="27">
        <v>1068.9366454738256</v>
      </c>
      <c r="C94" s="27">
        <v>21.378732909476511</v>
      </c>
      <c r="D94" s="27">
        <v>0</v>
      </c>
      <c r="E94" s="27">
        <v>1090.315378383302</v>
      </c>
      <c r="G94" s="19" t="s">
        <v>45</v>
      </c>
      <c r="H94" s="27">
        <v>75.003152048527312</v>
      </c>
      <c r="I94" s="27">
        <v>20.474561534327183</v>
      </c>
      <c r="J94" s="27">
        <v>189.08093735391068</v>
      </c>
      <c r="K94" s="27">
        <v>1.5693546568585783</v>
      </c>
      <c r="L94" s="27">
        <v>0</v>
      </c>
      <c r="M94" s="27">
        <v>0</v>
      </c>
      <c r="N94" s="27">
        <v>998.42061971639498</v>
      </c>
      <c r="O94" s="27">
        <v>1284.5486253100187</v>
      </c>
      <c r="Q94" s="19" t="s">
        <v>45</v>
      </c>
      <c r="R94" s="27">
        <v>4.6900626619603489</v>
      </c>
      <c r="S94" s="27">
        <v>-14.696924991387608</v>
      </c>
      <c r="T94" s="27">
        <v>365.5163594405127</v>
      </c>
      <c r="U94" s="27">
        <v>-111.6848526060386</v>
      </c>
      <c r="V94" s="27">
        <v>0</v>
      </c>
      <c r="W94" s="27">
        <v>0</v>
      </c>
      <c r="X94" s="27">
        <v>998.42061971639498</v>
      </c>
      <c r="Y94" s="27">
        <v>1242.2452642214419</v>
      </c>
      <c r="AA94" s="19" t="s">
        <v>45</v>
      </c>
      <c r="AB94" s="27">
        <v>176.88744554623327</v>
      </c>
      <c r="AC94" s="27">
        <v>11.726439813329801</v>
      </c>
      <c r="AD94" s="27">
        <v>474.75466093270535</v>
      </c>
      <c r="AE94" s="27">
        <v>-9.1955713582891665</v>
      </c>
      <c r="AF94" s="27">
        <v>0</v>
      </c>
      <c r="AG94" s="27">
        <v>0</v>
      </c>
      <c r="AH94" s="27">
        <v>0</v>
      </c>
      <c r="AI94" s="27">
        <v>654.17297493397928</v>
      </c>
    </row>
    <row r="95" spans="1:35" ht="16.5" thickTop="1" thickBot="1" x14ac:dyDescent="0.3">
      <c r="E95" s="12"/>
    </row>
    <row r="96" spans="1:35" ht="16.5" thickTop="1" thickBot="1" x14ac:dyDescent="0.3">
      <c r="A96" s="1" t="str">
        <f>A7</f>
        <v>Low Cost</v>
      </c>
    </row>
    <row r="97" spans="1:35" ht="46.5" thickTop="1" thickBot="1" x14ac:dyDescent="0.3">
      <c r="C97" s="14"/>
      <c r="G97" s="1" t="s">
        <v>29</v>
      </c>
      <c r="H97" s="18" t="s">
        <v>84</v>
      </c>
      <c r="J97" s="12"/>
      <c r="K97" s="12"/>
      <c r="Q97" s="1" t="s">
        <v>29</v>
      </c>
      <c r="R97" s="18" t="s">
        <v>85</v>
      </c>
      <c r="T97" s="12"/>
      <c r="U97" s="12"/>
      <c r="AA97" s="1" t="s">
        <v>29</v>
      </c>
      <c r="AB97" s="18" t="s">
        <v>86</v>
      </c>
      <c r="AD97" s="12"/>
      <c r="AE97" s="12"/>
    </row>
    <row r="98" spans="1:35" ht="51" customHeight="1" thickTop="1" thickBot="1" x14ac:dyDescent="0.3">
      <c r="A98" s="1" t="s">
        <v>32</v>
      </c>
      <c r="B98" s="25" t="s">
        <v>33</v>
      </c>
      <c r="C98" s="25" t="s">
        <v>15</v>
      </c>
      <c r="D98" s="25" t="s">
        <v>34</v>
      </c>
      <c r="E98" s="25" t="s">
        <v>35</v>
      </c>
      <c r="G98" s="1" t="s">
        <v>29</v>
      </c>
      <c r="H98" s="1" t="s">
        <v>36</v>
      </c>
      <c r="I98" s="1" t="s">
        <v>37</v>
      </c>
      <c r="J98" s="1" t="s">
        <v>38</v>
      </c>
      <c r="K98" s="1" t="s">
        <v>39</v>
      </c>
      <c r="L98" s="1" t="s">
        <v>40</v>
      </c>
      <c r="M98" s="1" t="s">
        <v>41</v>
      </c>
      <c r="N98" s="1" t="s">
        <v>42</v>
      </c>
      <c r="O98" s="1" t="s">
        <v>35</v>
      </c>
      <c r="Q98" s="1" t="s">
        <v>29</v>
      </c>
      <c r="R98" s="1" t="s">
        <v>36</v>
      </c>
      <c r="S98" s="1" t="s">
        <v>37</v>
      </c>
      <c r="T98" s="1" t="s">
        <v>38</v>
      </c>
      <c r="U98" s="1" t="s">
        <v>39</v>
      </c>
      <c r="V98" s="1" t="s">
        <v>40</v>
      </c>
      <c r="W98" s="1" t="s">
        <v>41</v>
      </c>
      <c r="X98" s="1" t="s">
        <v>42</v>
      </c>
      <c r="Y98" s="1" t="s">
        <v>35</v>
      </c>
      <c r="AA98" s="1" t="s">
        <v>29</v>
      </c>
      <c r="AB98" s="1" t="s">
        <v>36</v>
      </c>
      <c r="AC98" s="1" t="s">
        <v>37</v>
      </c>
      <c r="AD98" s="1" t="s">
        <v>38</v>
      </c>
      <c r="AE98" s="1" t="s">
        <v>39</v>
      </c>
      <c r="AF98" s="1" t="s">
        <v>40</v>
      </c>
      <c r="AG98" s="1" t="s">
        <v>41</v>
      </c>
      <c r="AH98" s="1" t="s">
        <v>42</v>
      </c>
      <c r="AI98" s="1" t="s">
        <v>35</v>
      </c>
    </row>
    <row r="99" spans="1:35" ht="16.5" thickTop="1" thickBot="1" x14ac:dyDescent="0.3">
      <c r="A99" s="19" t="s">
        <v>43</v>
      </c>
      <c r="B99" s="26">
        <f>NPV($B$7,B100:B115)</f>
        <v>430.12839441033316</v>
      </c>
      <c r="C99" s="26">
        <f t="shared" ref="C99:E99" si="17">NPV($B$7,C100:C115)</f>
        <v>8.6025678882066661</v>
      </c>
      <c r="D99" s="26">
        <f t="shared" si="17"/>
        <v>1.0906497270234414</v>
      </c>
      <c r="E99" s="26">
        <f t="shared" si="17"/>
        <v>439.8216120255633</v>
      </c>
      <c r="G99" s="19" t="s">
        <v>43</v>
      </c>
      <c r="H99" s="26">
        <f>NPV($B$7,H100:H115)</f>
        <v>70.376731347357165</v>
      </c>
      <c r="I99" s="26">
        <f t="shared" ref="I99:O99" si="18">NPV($B$7,I100:I115)</f>
        <v>17.528278526551816</v>
      </c>
      <c r="J99" s="26">
        <f t="shared" si="18"/>
        <v>210.29080043289375</v>
      </c>
      <c r="K99" s="26">
        <f t="shared" si="18"/>
        <v>2.5036158624836329</v>
      </c>
      <c r="L99" s="26">
        <f t="shared" si="18"/>
        <v>0</v>
      </c>
      <c r="M99" s="26">
        <f t="shared" si="18"/>
        <v>0</v>
      </c>
      <c r="N99" s="26">
        <f t="shared" si="18"/>
        <v>350.11377222515159</v>
      </c>
      <c r="O99" s="26">
        <f t="shared" si="18"/>
        <v>650.81319839443779</v>
      </c>
      <c r="Q99" s="19" t="s">
        <v>43</v>
      </c>
      <c r="R99" s="26">
        <f>NPV($B$7,R100:R115)</f>
        <v>5.5321955520347785</v>
      </c>
      <c r="S99" s="26">
        <f t="shared" ref="S99:Y99" si="19">NPV($B$7,S100:S115)</f>
        <v>-10.547609261075248</v>
      </c>
      <c r="T99" s="26">
        <f t="shared" si="19"/>
        <v>234.97458622270361</v>
      </c>
      <c r="U99" s="26">
        <f t="shared" si="19"/>
        <v>-42.915490242039752</v>
      </c>
      <c r="V99" s="26">
        <f t="shared" si="19"/>
        <v>0</v>
      </c>
      <c r="W99" s="26">
        <f t="shared" si="19"/>
        <v>0</v>
      </c>
      <c r="X99" s="26">
        <f t="shared" si="19"/>
        <v>350.11377222515159</v>
      </c>
      <c r="Y99" s="26">
        <f t="shared" si="19"/>
        <v>537.15745449677502</v>
      </c>
      <c r="AA99" s="19" t="s">
        <v>43</v>
      </c>
      <c r="AB99" s="26">
        <f>NPV($B$7,AB100:AB115)</f>
        <v>126.66557903755074</v>
      </c>
      <c r="AC99" s="26">
        <f t="shared" ref="AC99:AI99" si="20">NPV($B$7,AC100:AC115)</f>
        <v>14.834363486015921</v>
      </c>
      <c r="AD99" s="26">
        <f t="shared" si="20"/>
        <v>328.34947536044155</v>
      </c>
      <c r="AE99" s="26">
        <f t="shared" si="20"/>
        <v>-4.2582461040333008</v>
      </c>
      <c r="AF99" s="26">
        <f t="shared" si="20"/>
        <v>0</v>
      </c>
      <c r="AG99" s="26">
        <f t="shared" si="20"/>
        <v>0</v>
      </c>
      <c r="AH99" s="26">
        <f t="shared" si="20"/>
        <v>0</v>
      </c>
      <c r="AI99" s="26">
        <f t="shared" si="20"/>
        <v>465.5911717799749</v>
      </c>
    </row>
    <row r="100" spans="1:35" ht="16.5" thickTop="1" thickBot="1" x14ac:dyDescent="0.3">
      <c r="A100" s="19">
        <v>2020</v>
      </c>
      <c r="B100" s="27">
        <v>0</v>
      </c>
      <c r="C100" s="27">
        <v>0</v>
      </c>
      <c r="D100" s="27">
        <v>0</v>
      </c>
      <c r="E100" s="27">
        <v>0</v>
      </c>
      <c r="G100" s="19">
        <v>2020</v>
      </c>
      <c r="H100" s="27">
        <v>0</v>
      </c>
      <c r="I100" s="27">
        <v>0</v>
      </c>
      <c r="J100" s="27">
        <v>0</v>
      </c>
      <c r="K100" s="27">
        <v>0</v>
      </c>
      <c r="L100" s="27">
        <v>0</v>
      </c>
      <c r="M100" s="27">
        <v>0</v>
      </c>
      <c r="N100" s="27">
        <v>0</v>
      </c>
      <c r="O100" s="27">
        <v>0</v>
      </c>
      <c r="Q100" s="19">
        <v>2020</v>
      </c>
      <c r="R100" s="27">
        <v>0</v>
      </c>
      <c r="S100" s="27">
        <v>0</v>
      </c>
      <c r="T100" s="27">
        <v>0</v>
      </c>
      <c r="U100" s="27">
        <v>0</v>
      </c>
      <c r="V100" s="27">
        <v>0</v>
      </c>
      <c r="W100" s="27">
        <v>0</v>
      </c>
      <c r="X100" s="27">
        <v>0</v>
      </c>
      <c r="Y100" s="27">
        <v>0</v>
      </c>
      <c r="AA100" s="19">
        <v>2020</v>
      </c>
      <c r="AB100" s="27">
        <v>0</v>
      </c>
      <c r="AC100" s="27">
        <v>0</v>
      </c>
      <c r="AD100" s="27">
        <v>0</v>
      </c>
      <c r="AE100" s="27">
        <v>0</v>
      </c>
      <c r="AF100" s="27">
        <v>0</v>
      </c>
      <c r="AG100" s="27">
        <v>0</v>
      </c>
      <c r="AH100" s="27">
        <v>0</v>
      </c>
      <c r="AI100" s="27">
        <v>0</v>
      </c>
    </row>
    <row r="101" spans="1:35" ht="16.5" thickTop="1" thickBot="1" x14ac:dyDescent="0.3">
      <c r="A101" s="19">
        <v>2021</v>
      </c>
      <c r="B101" s="27">
        <v>0</v>
      </c>
      <c r="C101" s="27">
        <v>0</v>
      </c>
      <c r="D101" s="27">
        <v>0</v>
      </c>
      <c r="E101" s="27">
        <v>0</v>
      </c>
      <c r="G101" s="19">
        <v>2021</v>
      </c>
      <c r="H101" s="27">
        <v>0</v>
      </c>
      <c r="I101" s="27">
        <v>0</v>
      </c>
      <c r="J101" s="27">
        <v>0</v>
      </c>
      <c r="K101" s="27">
        <v>0</v>
      </c>
      <c r="L101" s="27">
        <v>0</v>
      </c>
      <c r="M101" s="27">
        <v>0</v>
      </c>
      <c r="N101" s="27">
        <v>0</v>
      </c>
      <c r="O101" s="27">
        <v>0</v>
      </c>
      <c r="Q101" s="19">
        <v>2021</v>
      </c>
      <c r="R101" s="27">
        <v>0</v>
      </c>
      <c r="S101" s="27">
        <v>0</v>
      </c>
      <c r="T101" s="27">
        <v>0</v>
      </c>
      <c r="U101" s="27">
        <v>0</v>
      </c>
      <c r="V101" s="27">
        <v>0</v>
      </c>
      <c r="W101" s="27">
        <v>0</v>
      </c>
      <c r="X101" s="27">
        <v>0</v>
      </c>
      <c r="Y101" s="27">
        <v>0</v>
      </c>
      <c r="AA101" s="19">
        <v>2021</v>
      </c>
      <c r="AB101" s="27">
        <v>0</v>
      </c>
      <c r="AC101" s="27">
        <v>0</v>
      </c>
      <c r="AD101" s="27">
        <v>0</v>
      </c>
      <c r="AE101" s="27">
        <v>0</v>
      </c>
      <c r="AF101" s="27">
        <v>0</v>
      </c>
      <c r="AG101" s="27">
        <v>0</v>
      </c>
      <c r="AH101" s="27">
        <v>0</v>
      </c>
      <c r="AI101" s="27">
        <v>0</v>
      </c>
    </row>
    <row r="102" spans="1:35" ht="16.5" thickTop="1" thickBot="1" x14ac:dyDescent="0.3">
      <c r="A102" s="19">
        <v>2022</v>
      </c>
      <c r="B102" s="27">
        <v>0</v>
      </c>
      <c r="C102" s="27">
        <v>0</v>
      </c>
      <c r="D102" s="27">
        <v>1.2953083803561825</v>
      </c>
      <c r="E102" s="27">
        <v>1.2953083803561825</v>
      </c>
      <c r="G102" s="19">
        <v>2022</v>
      </c>
      <c r="H102" s="27">
        <v>0</v>
      </c>
      <c r="I102" s="27">
        <v>0</v>
      </c>
      <c r="J102" s="27">
        <v>0</v>
      </c>
      <c r="K102" s="27">
        <v>0</v>
      </c>
      <c r="L102" s="27">
        <v>0</v>
      </c>
      <c r="M102" s="27">
        <v>0</v>
      </c>
      <c r="N102" s="27">
        <v>0</v>
      </c>
      <c r="O102" s="27">
        <v>0</v>
      </c>
      <c r="Q102" s="19">
        <v>2022</v>
      </c>
      <c r="R102" s="27">
        <v>0</v>
      </c>
      <c r="S102" s="27">
        <v>0</v>
      </c>
      <c r="T102" s="27">
        <v>0</v>
      </c>
      <c r="U102" s="27">
        <v>0</v>
      </c>
      <c r="V102" s="27">
        <v>0</v>
      </c>
      <c r="W102" s="27">
        <v>0</v>
      </c>
      <c r="X102" s="27">
        <v>0</v>
      </c>
      <c r="Y102" s="27">
        <v>0</v>
      </c>
      <c r="AA102" s="19">
        <v>2022</v>
      </c>
      <c r="AB102" s="27">
        <v>0</v>
      </c>
      <c r="AC102" s="27">
        <v>0</v>
      </c>
      <c r="AD102" s="27">
        <v>0</v>
      </c>
      <c r="AE102" s="27">
        <v>0</v>
      </c>
      <c r="AF102" s="27">
        <v>0</v>
      </c>
      <c r="AG102" s="27">
        <v>0</v>
      </c>
      <c r="AH102" s="27">
        <v>0</v>
      </c>
      <c r="AI102" s="27">
        <v>0</v>
      </c>
    </row>
    <row r="103" spans="1:35" ht="16.5" thickTop="1" thickBot="1" x14ac:dyDescent="0.3">
      <c r="A103" s="19">
        <v>2023</v>
      </c>
      <c r="B103" s="27">
        <v>2.841268558618363</v>
      </c>
      <c r="C103" s="27">
        <v>5.6825371172367273E-2</v>
      </c>
      <c r="D103" s="27">
        <v>0</v>
      </c>
      <c r="E103" s="27">
        <v>2.8980939297907304</v>
      </c>
      <c r="G103" s="19">
        <v>2023</v>
      </c>
      <c r="H103" s="27">
        <v>0</v>
      </c>
      <c r="I103" s="27">
        <v>0</v>
      </c>
      <c r="J103" s="27">
        <v>6.1271714506919279</v>
      </c>
      <c r="K103" s="27">
        <v>-1.2680843735532514</v>
      </c>
      <c r="L103" s="27">
        <v>0</v>
      </c>
      <c r="M103" s="27">
        <v>0</v>
      </c>
      <c r="N103" s="27">
        <v>0</v>
      </c>
      <c r="O103" s="27">
        <v>4.8590870771386765</v>
      </c>
      <c r="Q103" s="19">
        <v>2023</v>
      </c>
      <c r="R103" s="27">
        <v>-7.2139250000000033</v>
      </c>
      <c r="S103" s="27">
        <v>-2.2544800000000578</v>
      </c>
      <c r="T103" s="27">
        <v>30.552172363054467</v>
      </c>
      <c r="U103" s="27">
        <v>8.0073026888681014</v>
      </c>
      <c r="V103" s="27">
        <v>0</v>
      </c>
      <c r="W103" s="27">
        <v>0</v>
      </c>
      <c r="X103" s="27">
        <v>0</v>
      </c>
      <c r="Y103" s="27">
        <v>29.091070051922507</v>
      </c>
      <c r="AA103" s="19">
        <v>2023</v>
      </c>
      <c r="AB103" s="27">
        <v>6.2250946910619955</v>
      </c>
      <c r="AC103" s="27">
        <v>0.41667243112988217</v>
      </c>
      <c r="AD103" s="27">
        <v>15.503326058106872</v>
      </c>
      <c r="AE103" s="27">
        <v>1.1265800659681927E-2</v>
      </c>
      <c r="AF103" s="27">
        <v>0</v>
      </c>
      <c r="AG103" s="27">
        <v>0</v>
      </c>
      <c r="AH103" s="27">
        <v>0</v>
      </c>
      <c r="AI103" s="27">
        <v>22.156358980958434</v>
      </c>
    </row>
    <row r="104" spans="1:35" ht="16.5" thickTop="1" thickBot="1" x14ac:dyDescent="0.3">
      <c r="A104" s="19">
        <v>2024</v>
      </c>
      <c r="B104" s="27">
        <v>2.841268558618363</v>
      </c>
      <c r="C104" s="27">
        <v>5.6825371172367273E-2</v>
      </c>
      <c r="D104" s="27">
        <v>0</v>
      </c>
      <c r="E104" s="27">
        <v>2.8980939297907304</v>
      </c>
      <c r="G104" s="19">
        <v>2024</v>
      </c>
      <c r="H104" s="27">
        <v>0</v>
      </c>
      <c r="I104" s="27">
        <v>0</v>
      </c>
      <c r="J104" s="27">
        <v>4.4877965053251607</v>
      </c>
      <c r="K104" s="27">
        <v>0.67462309424547484</v>
      </c>
      <c r="L104" s="27">
        <v>0</v>
      </c>
      <c r="M104" s="27">
        <v>0</v>
      </c>
      <c r="N104" s="27">
        <v>0</v>
      </c>
      <c r="O104" s="27">
        <v>5.1624195995706357</v>
      </c>
      <c r="Q104" s="19">
        <v>2024</v>
      </c>
      <c r="R104" s="27">
        <v>-0.54463999999998691</v>
      </c>
      <c r="S104" s="27">
        <v>-0.14096500000005108</v>
      </c>
      <c r="T104" s="27">
        <v>0.90282006679977966</v>
      </c>
      <c r="U104" s="27">
        <v>-0.17654869101319079</v>
      </c>
      <c r="V104" s="27">
        <v>0</v>
      </c>
      <c r="W104" s="27">
        <v>0</v>
      </c>
      <c r="X104" s="27">
        <v>0</v>
      </c>
      <c r="Y104" s="27">
        <v>4.0666375786550885E-2</v>
      </c>
      <c r="AA104" s="19">
        <v>2024</v>
      </c>
      <c r="AB104" s="27">
        <v>0.13394177703830223</v>
      </c>
      <c r="AC104" s="27">
        <v>4.8067108834857208E-2</v>
      </c>
      <c r="AD104" s="27">
        <v>7.0867675931704337</v>
      </c>
      <c r="AE104" s="27">
        <v>0.57709246704941453</v>
      </c>
      <c r="AF104" s="27">
        <v>0</v>
      </c>
      <c r="AG104" s="27">
        <v>0</v>
      </c>
      <c r="AH104" s="27">
        <v>0</v>
      </c>
      <c r="AI104" s="27">
        <v>7.8458689460930078</v>
      </c>
    </row>
    <row r="105" spans="1:35" ht="16.5" thickTop="1" thickBot="1" x14ac:dyDescent="0.3">
      <c r="A105" s="19">
        <v>2025</v>
      </c>
      <c r="B105" s="27">
        <v>35.249799804217609</v>
      </c>
      <c r="C105" s="27">
        <v>0.70499599608435226</v>
      </c>
      <c r="D105" s="27">
        <v>0</v>
      </c>
      <c r="E105" s="27">
        <v>35.954795800301959</v>
      </c>
      <c r="G105" s="19">
        <v>2025</v>
      </c>
      <c r="H105" s="27">
        <v>0</v>
      </c>
      <c r="I105" s="27">
        <v>0</v>
      </c>
      <c r="J105" s="27">
        <v>23.245186663985756</v>
      </c>
      <c r="K105" s="27">
        <v>2.5288281665403778</v>
      </c>
      <c r="L105" s="27">
        <v>0</v>
      </c>
      <c r="M105" s="27">
        <v>0</v>
      </c>
      <c r="N105" s="27">
        <v>0</v>
      </c>
      <c r="O105" s="27">
        <v>25.774014830526134</v>
      </c>
      <c r="Q105" s="19">
        <v>2025</v>
      </c>
      <c r="R105" s="27">
        <v>-2.3426399999999603</v>
      </c>
      <c r="S105" s="27">
        <v>-0.18885000000000218</v>
      </c>
      <c r="T105" s="27">
        <v>22.55041334652914</v>
      </c>
      <c r="U105" s="27">
        <v>-2.711056589698623</v>
      </c>
      <c r="V105" s="27">
        <v>0</v>
      </c>
      <c r="W105" s="27">
        <v>0</v>
      </c>
      <c r="X105" s="27">
        <v>0</v>
      </c>
      <c r="Y105" s="27">
        <v>17.307866756830556</v>
      </c>
      <c r="AA105" s="19">
        <v>2025</v>
      </c>
      <c r="AB105" s="27">
        <v>0.26788355408299935</v>
      </c>
      <c r="AC105" s="27">
        <v>4.7935777939983382E-2</v>
      </c>
      <c r="AD105" s="27">
        <v>12.58376515643708</v>
      </c>
      <c r="AE105" s="27">
        <v>0.30766089053995482</v>
      </c>
      <c r="AF105" s="27">
        <v>0</v>
      </c>
      <c r="AG105" s="27">
        <v>0</v>
      </c>
      <c r="AH105" s="27">
        <v>0</v>
      </c>
      <c r="AI105" s="27">
        <v>13.207245379000017</v>
      </c>
    </row>
    <row r="106" spans="1:35" ht="16.5" thickTop="1" thickBot="1" x14ac:dyDescent="0.3">
      <c r="A106" s="19">
        <v>2026</v>
      </c>
      <c r="B106" s="27">
        <v>35.249799804217609</v>
      </c>
      <c r="C106" s="27">
        <v>0.70499599608435226</v>
      </c>
      <c r="D106" s="27">
        <v>0</v>
      </c>
      <c r="E106" s="27">
        <v>35.954795800301959</v>
      </c>
      <c r="G106" s="19">
        <v>2026</v>
      </c>
      <c r="H106" s="27">
        <v>-1.3950969279790115E-3</v>
      </c>
      <c r="I106" s="27">
        <v>1.4004089498484973E-3</v>
      </c>
      <c r="J106" s="27">
        <v>35.37048356754228</v>
      </c>
      <c r="K106" s="27">
        <v>5.1959651079346196</v>
      </c>
      <c r="L106" s="27">
        <v>0</v>
      </c>
      <c r="M106" s="27">
        <v>0</v>
      </c>
      <c r="N106" s="27">
        <v>0</v>
      </c>
      <c r="O106" s="27">
        <v>40.566453987498768</v>
      </c>
      <c r="Q106" s="19">
        <v>2026</v>
      </c>
      <c r="R106" s="27">
        <v>-0.44297000000005937</v>
      </c>
      <c r="S106" s="27">
        <v>5.0119999999878928E-2</v>
      </c>
      <c r="T106" s="27">
        <v>10.119351824985095</v>
      </c>
      <c r="U106" s="27">
        <v>5.6032754183474704</v>
      </c>
      <c r="V106" s="27">
        <v>0</v>
      </c>
      <c r="W106" s="27">
        <v>0</v>
      </c>
      <c r="X106" s="27">
        <v>0</v>
      </c>
      <c r="Y106" s="27">
        <v>15.329777243332385</v>
      </c>
      <c r="AA106" s="19">
        <v>2026</v>
      </c>
      <c r="AB106" s="27">
        <v>0.26788355408200459</v>
      </c>
      <c r="AC106" s="27">
        <v>9.5871555879966763E-2</v>
      </c>
      <c r="AD106" s="27">
        <v>31.516722907288845</v>
      </c>
      <c r="AE106" s="27">
        <v>5.4108818637567033</v>
      </c>
      <c r="AF106" s="27">
        <v>0</v>
      </c>
      <c r="AG106" s="27">
        <v>0</v>
      </c>
      <c r="AH106" s="27">
        <v>0</v>
      </c>
      <c r="AI106" s="27">
        <v>37.291359881007523</v>
      </c>
    </row>
    <row r="107" spans="1:35" ht="16.5" thickTop="1" thickBot="1" x14ac:dyDescent="0.3">
      <c r="A107" s="19">
        <v>2027</v>
      </c>
      <c r="B107" s="27">
        <v>35.249799804217609</v>
      </c>
      <c r="C107" s="27">
        <v>0.70499599608435226</v>
      </c>
      <c r="D107" s="27">
        <v>0</v>
      </c>
      <c r="E107" s="27">
        <v>35.954795800301959</v>
      </c>
      <c r="G107" s="19">
        <v>2027</v>
      </c>
      <c r="H107" s="27">
        <v>5.075118029402006</v>
      </c>
      <c r="I107" s="27">
        <v>1.0935449024800619</v>
      </c>
      <c r="J107" s="27">
        <v>17.859866608040271</v>
      </c>
      <c r="K107" s="27">
        <v>-0.38569442159229156</v>
      </c>
      <c r="L107" s="27">
        <v>0</v>
      </c>
      <c r="M107" s="27">
        <v>0</v>
      </c>
      <c r="N107" s="27">
        <v>32.408531245599249</v>
      </c>
      <c r="O107" s="27">
        <v>56.051366363929297</v>
      </c>
      <c r="Q107" s="19">
        <v>2027</v>
      </c>
      <c r="R107" s="27">
        <v>1.8599400000000514</v>
      </c>
      <c r="S107" s="27">
        <v>0.64633999999978187</v>
      </c>
      <c r="T107" s="27">
        <v>22.058645882042054</v>
      </c>
      <c r="U107" s="27">
        <v>0.59841193396757053</v>
      </c>
      <c r="V107" s="27">
        <v>0</v>
      </c>
      <c r="W107" s="27">
        <v>0</v>
      </c>
      <c r="X107" s="27">
        <v>32.408531245599249</v>
      </c>
      <c r="Y107" s="27">
        <v>57.571869061608709</v>
      </c>
      <c r="AA107" s="19">
        <v>2027</v>
      </c>
      <c r="AB107" s="27">
        <v>0.18290367326500245</v>
      </c>
      <c r="AC107" s="27">
        <v>0.15926881142968341</v>
      </c>
      <c r="AD107" s="27">
        <v>22.818852655752679</v>
      </c>
      <c r="AE107" s="27">
        <v>-0.61427314970756941</v>
      </c>
      <c r="AF107" s="27">
        <v>0</v>
      </c>
      <c r="AG107" s="27">
        <v>0</v>
      </c>
      <c r="AH107" s="27">
        <v>0</v>
      </c>
      <c r="AI107" s="27">
        <v>22.546751990739796</v>
      </c>
    </row>
    <row r="108" spans="1:35" ht="16.5" thickTop="1" thickBot="1" x14ac:dyDescent="0.3">
      <c r="A108" s="19">
        <v>2028</v>
      </c>
      <c r="B108" s="27">
        <v>35.249799804217609</v>
      </c>
      <c r="C108" s="27">
        <v>0.70499599608435226</v>
      </c>
      <c r="D108" s="27">
        <v>0</v>
      </c>
      <c r="E108" s="27">
        <v>35.954795800301959</v>
      </c>
      <c r="G108" s="19">
        <v>2028</v>
      </c>
      <c r="H108" s="27">
        <v>10.035512428024049</v>
      </c>
      <c r="I108" s="27">
        <v>2.2499836779797988</v>
      </c>
      <c r="J108" s="27">
        <v>15.24042536542651</v>
      </c>
      <c r="K108" s="27">
        <v>-0.69988833181000054</v>
      </c>
      <c r="L108" s="27">
        <v>0</v>
      </c>
      <c r="M108" s="27">
        <v>0</v>
      </c>
      <c r="N108" s="27">
        <v>32.408531245599249</v>
      </c>
      <c r="O108" s="27">
        <v>59.234564385219606</v>
      </c>
      <c r="Q108" s="19">
        <v>2028</v>
      </c>
      <c r="R108" s="27">
        <v>20.984051066249776</v>
      </c>
      <c r="S108" s="27">
        <v>1.6843199999998433</v>
      </c>
      <c r="T108" s="27">
        <v>2.9891609350867672</v>
      </c>
      <c r="U108" s="27">
        <v>-0.1767831561604748</v>
      </c>
      <c r="V108" s="27">
        <v>0</v>
      </c>
      <c r="W108" s="27">
        <v>0</v>
      </c>
      <c r="X108" s="27">
        <v>32.408531245599249</v>
      </c>
      <c r="Y108" s="27">
        <v>57.889280090775159</v>
      </c>
      <c r="AA108" s="19">
        <v>2028</v>
      </c>
      <c r="AB108" s="27">
        <v>12.439042717415987</v>
      </c>
      <c r="AC108" s="27">
        <v>2.8324692475603115</v>
      </c>
      <c r="AD108" s="27">
        <v>14.705265129001454</v>
      </c>
      <c r="AE108" s="27">
        <v>-1.7288984713320721</v>
      </c>
      <c r="AF108" s="27">
        <v>0</v>
      </c>
      <c r="AG108" s="27">
        <v>0</v>
      </c>
      <c r="AH108" s="27">
        <v>0</v>
      </c>
      <c r="AI108" s="27">
        <v>28.247878622645679</v>
      </c>
    </row>
    <row r="109" spans="1:35" ht="16.5" thickTop="1" thickBot="1" x14ac:dyDescent="0.3">
      <c r="A109" s="19">
        <v>2029</v>
      </c>
      <c r="B109" s="27">
        <v>35.249799804217609</v>
      </c>
      <c r="C109" s="27">
        <v>0.70499599608435226</v>
      </c>
      <c r="D109" s="27">
        <v>0</v>
      </c>
      <c r="E109" s="27">
        <v>35.954795800301959</v>
      </c>
      <c r="G109" s="19">
        <v>2029</v>
      </c>
      <c r="H109" s="27">
        <v>13.008471491989894</v>
      </c>
      <c r="I109" s="27">
        <v>2.7858491341703484</v>
      </c>
      <c r="J109" s="27">
        <v>14.546824000614842</v>
      </c>
      <c r="K109" s="27">
        <v>-1.4526454023820325</v>
      </c>
      <c r="L109" s="27">
        <v>0</v>
      </c>
      <c r="M109" s="27">
        <v>0</v>
      </c>
      <c r="N109" s="27">
        <v>32.408531245599249</v>
      </c>
      <c r="O109" s="27">
        <v>61.297030469992301</v>
      </c>
      <c r="Q109" s="19">
        <v>2029</v>
      </c>
      <c r="R109" s="27">
        <v>2.6504928898398248</v>
      </c>
      <c r="S109" s="27">
        <v>1.0213300000000345</v>
      </c>
      <c r="T109" s="27">
        <v>15.766291236133473</v>
      </c>
      <c r="U109" s="27">
        <v>0.89130078018943804</v>
      </c>
      <c r="V109" s="27">
        <v>0</v>
      </c>
      <c r="W109" s="27">
        <v>0</v>
      </c>
      <c r="X109" s="27">
        <v>32.408531245599249</v>
      </c>
      <c r="Y109" s="27">
        <v>52.737946151762017</v>
      </c>
      <c r="AA109" s="19">
        <v>2029</v>
      </c>
      <c r="AB109" s="27">
        <v>12.439042717419964</v>
      </c>
      <c r="AC109" s="27">
        <v>2.8247302605500408</v>
      </c>
      <c r="AD109" s="27">
        <v>18.460548589247402</v>
      </c>
      <c r="AE109" s="27">
        <v>-1.2801794528203414</v>
      </c>
      <c r="AF109" s="27">
        <v>0</v>
      </c>
      <c r="AG109" s="27">
        <v>0</v>
      </c>
      <c r="AH109" s="27">
        <v>0</v>
      </c>
      <c r="AI109" s="27">
        <v>32.444142114397067</v>
      </c>
    </row>
    <row r="110" spans="1:35" ht="16.5" thickTop="1" thickBot="1" x14ac:dyDescent="0.3">
      <c r="A110" s="19">
        <v>2030</v>
      </c>
      <c r="B110" s="27">
        <v>35.249799804217609</v>
      </c>
      <c r="C110" s="27">
        <v>0.70499599608435226</v>
      </c>
      <c r="D110" s="27">
        <v>0</v>
      </c>
      <c r="E110" s="27">
        <v>35.954795800301959</v>
      </c>
      <c r="G110" s="19">
        <v>2030</v>
      </c>
      <c r="H110" s="27">
        <v>15.177658022430023</v>
      </c>
      <c r="I110" s="27">
        <v>3.3302668250598799</v>
      </c>
      <c r="J110" s="27">
        <v>5.7315604048694988</v>
      </c>
      <c r="K110" s="27">
        <v>-1.899068086371303</v>
      </c>
      <c r="L110" s="27">
        <v>0</v>
      </c>
      <c r="M110" s="27">
        <v>0</v>
      </c>
      <c r="N110" s="27">
        <v>32.408531245599249</v>
      </c>
      <c r="O110" s="27">
        <v>54.748948411587349</v>
      </c>
      <c r="Q110" s="19">
        <v>2030</v>
      </c>
      <c r="R110" s="27">
        <v>-2.5611748884198278</v>
      </c>
      <c r="S110" s="27">
        <v>-0.73806000000013228</v>
      </c>
      <c r="T110" s="27">
        <v>7.313545434075678</v>
      </c>
      <c r="U110" s="27">
        <v>2.6101908776354059</v>
      </c>
      <c r="V110" s="27">
        <v>0</v>
      </c>
      <c r="W110" s="27">
        <v>0</v>
      </c>
      <c r="X110" s="27">
        <v>32.408531245599249</v>
      </c>
      <c r="Y110" s="27">
        <v>39.033032668890371</v>
      </c>
      <c r="AA110" s="19">
        <v>2030</v>
      </c>
      <c r="AB110" s="27">
        <v>12.450019877442971</v>
      </c>
      <c r="AC110" s="27">
        <v>2.8272175174597578</v>
      </c>
      <c r="AD110" s="27">
        <v>25.802253468929671</v>
      </c>
      <c r="AE110" s="27">
        <v>-0.78226894959873028</v>
      </c>
      <c r="AF110" s="27">
        <v>0</v>
      </c>
      <c r="AG110" s="27">
        <v>0</v>
      </c>
      <c r="AH110" s="27">
        <v>0</v>
      </c>
      <c r="AI110" s="27">
        <v>40.297221914233667</v>
      </c>
    </row>
    <row r="111" spans="1:35" ht="16.5" thickTop="1" thickBot="1" x14ac:dyDescent="0.3">
      <c r="A111" s="19">
        <v>2031</v>
      </c>
      <c r="B111" s="27">
        <v>35.249799804217609</v>
      </c>
      <c r="C111" s="27">
        <v>0.70499599608435226</v>
      </c>
      <c r="D111" s="27">
        <v>0</v>
      </c>
      <c r="E111" s="27">
        <v>35.954795800301959</v>
      </c>
      <c r="G111" s="19">
        <v>2031</v>
      </c>
      <c r="H111" s="27">
        <v>11.665195477350153</v>
      </c>
      <c r="I111" s="27">
        <v>2.9510362550099671</v>
      </c>
      <c r="J111" s="27">
        <v>13.535655782890466</v>
      </c>
      <c r="K111" s="27">
        <v>-0.86109138640087712</v>
      </c>
      <c r="L111" s="27">
        <v>0</v>
      </c>
      <c r="M111" s="27">
        <v>0</v>
      </c>
      <c r="N111" s="27">
        <v>32.408531245599249</v>
      </c>
      <c r="O111" s="27">
        <v>59.699327374448956</v>
      </c>
      <c r="Q111" s="19">
        <v>2031</v>
      </c>
      <c r="R111" s="27">
        <v>1.173566795790066</v>
      </c>
      <c r="S111" s="27">
        <v>-2.7108399999997346</v>
      </c>
      <c r="T111" s="27">
        <v>3.6162314637278246</v>
      </c>
      <c r="U111" s="27">
        <v>-4.3242834551127434</v>
      </c>
      <c r="V111" s="27">
        <v>0</v>
      </c>
      <c r="W111" s="27">
        <v>0</v>
      </c>
      <c r="X111" s="27">
        <v>32.408531245599249</v>
      </c>
      <c r="Y111" s="27">
        <v>30.163206050004661</v>
      </c>
      <c r="AA111" s="19">
        <v>2031</v>
      </c>
      <c r="AB111" s="27">
        <v>12.450019877442971</v>
      </c>
      <c r="AC111" s="27">
        <v>2.8272175174602125</v>
      </c>
      <c r="AD111" s="27">
        <v>24.12353454442318</v>
      </c>
      <c r="AE111" s="27">
        <v>-1.9127144200531803</v>
      </c>
      <c r="AF111" s="27">
        <v>0</v>
      </c>
      <c r="AG111" s="27">
        <v>0</v>
      </c>
      <c r="AH111" s="27">
        <v>0</v>
      </c>
      <c r="AI111" s="27">
        <v>37.488057519273184</v>
      </c>
    </row>
    <row r="112" spans="1:35" ht="16.5" thickTop="1" thickBot="1" x14ac:dyDescent="0.3">
      <c r="A112" s="19">
        <v>2032</v>
      </c>
      <c r="B112" s="27">
        <v>35.249799804217609</v>
      </c>
      <c r="C112" s="27">
        <v>0.70499599608435226</v>
      </c>
      <c r="D112" s="27">
        <v>0</v>
      </c>
      <c r="E112" s="27">
        <v>35.954795800301959</v>
      </c>
      <c r="G112" s="19">
        <v>2032</v>
      </c>
      <c r="H112" s="27">
        <v>8.7156591978798588</v>
      </c>
      <c r="I112" s="27">
        <v>2.1041826225900877</v>
      </c>
      <c r="J112" s="27">
        <v>46.245578033918164</v>
      </c>
      <c r="K112" s="27">
        <v>-3.8931723557132578E-2</v>
      </c>
      <c r="L112" s="27">
        <v>0</v>
      </c>
      <c r="M112" s="27">
        <v>0</v>
      </c>
      <c r="N112" s="27">
        <v>32.408531245599249</v>
      </c>
      <c r="O112" s="27">
        <v>89.435019376430233</v>
      </c>
      <c r="Q112" s="19">
        <v>2032</v>
      </c>
      <c r="R112" s="27">
        <v>0.27831605934989057</v>
      </c>
      <c r="S112" s="27">
        <v>-2.4697200000000521</v>
      </c>
      <c r="T112" s="27">
        <v>-19.785481123319592</v>
      </c>
      <c r="U112" s="27">
        <v>-4.4005448440924289</v>
      </c>
      <c r="V112" s="27">
        <v>0</v>
      </c>
      <c r="W112" s="27">
        <v>0</v>
      </c>
      <c r="X112" s="27">
        <v>32.408531245599249</v>
      </c>
      <c r="Y112" s="27">
        <v>6.0311013375370663</v>
      </c>
      <c r="AA112" s="19">
        <v>2032</v>
      </c>
      <c r="AB112" s="27">
        <v>12.45001987743899</v>
      </c>
      <c r="AC112" s="27">
        <v>2.8349633188799999</v>
      </c>
      <c r="AD112" s="27">
        <v>22.557739855144639</v>
      </c>
      <c r="AE112" s="27">
        <v>-1.3317705954432038</v>
      </c>
      <c r="AF112" s="27">
        <v>0</v>
      </c>
      <c r="AG112" s="27">
        <v>0</v>
      </c>
      <c r="AH112" s="27">
        <v>0</v>
      </c>
      <c r="AI112" s="27">
        <v>36.510952456020426</v>
      </c>
    </row>
    <row r="113" spans="1:35" ht="16.5" thickTop="1" thickBot="1" x14ac:dyDescent="0.3">
      <c r="A113" s="19">
        <v>2033</v>
      </c>
      <c r="B113" s="27">
        <v>35.249799804217609</v>
      </c>
      <c r="C113" s="27">
        <v>0.70499599608435226</v>
      </c>
      <c r="D113" s="27">
        <v>0</v>
      </c>
      <c r="E113" s="27">
        <v>35.954795800301959</v>
      </c>
      <c r="G113" s="19">
        <v>2033</v>
      </c>
      <c r="H113" s="27">
        <v>7.1445502861702153</v>
      </c>
      <c r="I113" s="27">
        <v>1.7364190779403543</v>
      </c>
      <c r="J113" s="27">
        <v>45.069158924911171</v>
      </c>
      <c r="K113" s="27">
        <v>7.7720892140640385E-3</v>
      </c>
      <c r="L113" s="27">
        <v>0</v>
      </c>
      <c r="M113" s="27">
        <v>0</v>
      </c>
      <c r="N113" s="27">
        <v>32.408531245599249</v>
      </c>
      <c r="O113" s="27">
        <v>86.366431623835055</v>
      </c>
      <c r="Q113" s="19">
        <v>2033</v>
      </c>
      <c r="R113" s="27">
        <v>-6.5978225713506617</v>
      </c>
      <c r="S113" s="27">
        <v>-2.7442700000001423</v>
      </c>
      <c r="T113" s="27">
        <v>20.405029202676751</v>
      </c>
      <c r="U113" s="27">
        <v>-2.1847677837372643</v>
      </c>
      <c r="V113" s="27">
        <v>0</v>
      </c>
      <c r="W113" s="27">
        <v>0</v>
      </c>
      <c r="X113" s="27">
        <v>32.408531245599249</v>
      </c>
      <c r="Y113" s="27">
        <v>41.286700093187932</v>
      </c>
      <c r="AA113" s="19">
        <v>2033</v>
      </c>
      <c r="AB113" s="27">
        <v>24.762563133759045</v>
      </c>
      <c r="AC113" s="27">
        <v>3.6193375507100427</v>
      </c>
      <c r="AD113" s="27">
        <v>14.223972559997797</v>
      </c>
      <c r="AE113" s="27">
        <v>-0.99315934346830581</v>
      </c>
      <c r="AF113" s="27">
        <v>0</v>
      </c>
      <c r="AG113" s="27">
        <v>0</v>
      </c>
      <c r="AH113" s="27">
        <v>0</v>
      </c>
      <c r="AI113" s="27">
        <v>41.612713900998578</v>
      </c>
    </row>
    <row r="114" spans="1:35" ht="16.5" thickTop="1" thickBot="1" x14ac:dyDescent="0.3">
      <c r="A114" s="19">
        <v>2034</v>
      </c>
      <c r="B114" s="27">
        <v>35.249799804217609</v>
      </c>
      <c r="C114" s="27">
        <v>0.70499599608435226</v>
      </c>
      <c r="D114" s="27">
        <v>0</v>
      </c>
      <c r="E114" s="27">
        <v>35.954795800301959</v>
      </c>
      <c r="G114" s="19">
        <v>2034</v>
      </c>
      <c r="H114" s="27">
        <v>6.1223542681400431</v>
      </c>
      <c r="I114" s="27">
        <v>1.6712966825298281</v>
      </c>
      <c r="J114" s="27">
        <v>13.553053166508521</v>
      </c>
      <c r="K114" s="27">
        <v>0.10852352305284138</v>
      </c>
      <c r="L114" s="27">
        <v>0</v>
      </c>
      <c r="M114" s="27">
        <v>0</v>
      </c>
      <c r="N114" s="27">
        <v>32.408531245599249</v>
      </c>
      <c r="O114" s="27">
        <v>53.863758885830478</v>
      </c>
      <c r="Q114" s="19">
        <v>2034</v>
      </c>
      <c r="R114" s="27">
        <v>0.38284024567019515</v>
      </c>
      <c r="S114" s="27">
        <v>-1.1996799999997165</v>
      </c>
      <c r="T114" s="27">
        <v>26.199693750478698</v>
      </c>
      <c r="U114" s="27">
        <v>-7.7231960433382456</v>
      </c>
      <c r="V114" s="27">
        <v>0</v>
      </c>
      <c r="W114" s="27">
        <v>0</v>
      </c>
      <c r="X114" s="27">
        <v>32.408531245599249</v>
      </c>
      <c r="Y114" s="27">
        <v>50.068189198410181</v>
      </c>
      <c r="AA114" s="19">
        <v>2034</v>
      </c>
      <c r="AB114" s="27">
        <v>14.438961265517037</v>
      </c>
      <c r="AC114" s="27">
        <v>0.9572053557799336</v>
      </c>
      <c r="AD114" s="27">
        <v>34.029740124596451</v>
      </c>
      <c r="AE114" s="27">
        <v>-0.63588927838844178</v>
      </c>
      <c r="AF114" s="27">
        <v>0</v>
      </c>
      <c r="AG114" s="27">
        <v>0</v>
      </c>
      <c r="AH114" s="27">
        <v>0</v>
      </c>
      <c r="AI114" s="27">
        <v>48.790017467504981</v>
      </c>
    </row>
    <row r="115" spans="1:35" ht="16.5" thickTop="1" thickBot="1" x14ac:dyDescent="0.3">
      <c r="A115" s="19" t="s">
        <v>44</v>
      </c>
      <c r="B115" s="27">
        <v>575.58127063975212</v>
      </c>
      <c r="C115" s="27">
        <v>11.511625412795045</v>
      </c>
      <c r="D115" s="27">
        <v>0</v>
      </c>
      <c r="E115" s="27">
        <v>587.09289605254719</v>
      </c>
      <c r="G115" s="19" t="s">
        <v>45</v>
      </c>
      <c r="H115" s="27">
        <v>75.003152048527312</v>
      </c>
      <c r="I115" s="27">
        <v>20.474561534327183</v>
      </c>
      <c r="J115" s="27">
        <v>189.08093735391068</v>
      </c>
      <c r="K115" s="27">
        <v>1.5693546568585783</v>
      </c>
      <c r="L115" s="27">
        <v>0</v>
      </c>
      <c r="M115" s="27">
        <v>0</v>
      </c>
      <c r="N115" s="27">
        <v>537.61110292421256</v>
      </c>
      <c r="O115" s="27">
        <v>823.73910851783626</v>
      </c>
      <c r="Q115" s="19" t="s">
        <v>45</v>
      </c>
      <c r="R115" s="27">
        <v>4.6900626619603489</v>
      </c>
      <c r="S115" s="27">
        <v>-14.696924991387608</v>
      </c>
      <c r="T115" s="27">
        <v>365.5163594405127</v>
      </c>
      <c r="U115" s="27">
        <v>-111.6848526060386</v>
      </c>
      <c r="V115" s="27">
        <v>0</v>
      </c>
      <c r="W115" s="27">
        <v>0</v>
      </c>
      <c r="X115" s="27">
        <v>537.61110292421256</v>
      </c>
      <c r="Y115" s="27">
        <v>781.43574742925944</v>
      </c>
      <c r="AA115" s="19" t="s">
        <v>45</v>
      </c>
      <c r="AB115" s="27">
        <v>176.88744554623327</v>
      </c>
      <c r="AC115" s="27">
        <v>11.726439813329801</v>
      </c>
      <c r="AD115" s="27">
        <v>474.75466093270535</v>
      </c>
      <c r="AE115" s="27">
        <v>-9.1955713582891665</v>
      </c>
      <c r="AF115" s="27">
        <v>0</v>
      </c>
      <c r="AG115" s="27">
        <v>0</v>
      </c>
      <c r="AH115" s="27">
        <v>0</v>
      </c>
      <c r="AI115" s="27">
        <v>654.17297493397928</v>
      </c>
    </row>
    <row r="116" spans="1:35" ht="16.5" thickTop="1" thickBot="1" x14ac:dyDescent="0.3"/>
    <row r="117" spans="1:35" ht="16.5" thickTop="1" thickBot="1" x14ac:dyDescent="0.3">
      <c r="A117" s="28" t="str">
        <f>A8</f>
        <v>High Cost and High Discount rate</v>
      </c>
    </row>
    <row r="118" spans="1:35" ht="46.5" thickTop="1" thickBot="1" x14ac:dyDescent="0.3">
      <c r="C118" s="14"/>
      <c r="G118" s="1" t="s">
        <v>29</v>
      </c>
      <c r="H118" s="18" t="s">
        <v>84</v>
      </c>
      <c r="J118" s="12"/>
      <c r="K118" s="12"/>
      <c r="Q118" s="1" t="s">
        <v>29</v>
      </c>
      <c r="R118" s="18" t="s">
        <v>85</v>
      </c>
      <c r="T118" s="12"/>
      <c r="U118" s="12"/>
      <c r="AA118" s="1" t="s">
        <v>29</v>
      </c>
      <c r="AB118" s="18" t="s">
        <v>86</v>
      </c>
      <c r="AD118" s="12"/>
      <c r="AE118" s="12"/>
    </row>
    <row r="119" spans="1:35" ht="51" customHeight="1" thickTop="1" thickBot="1" x14ac:dyDescent="0.3">
      <c r="A119" s="1" t="s">
        <v>32</v>
      </c>
      <c r="B119" s="25" t="s">
        <v>33</v>
      </c>
      <c r="C119" s="25" t="s">
        <v>15</v>
      </c>
      <c r="D119" s="25" t="s">
        <v>34</v>
      </c>
      <c r="E119" s="25" t="s">
        <v>35</v>
      </c>
      <c r="G119" s="1" t="s">
        <v>29</v>
      </c>
      <c r="H119" s="1" t="s">
        <v>36</v>
      </c>
      <c r="I119" s="1" t="s">
        <v>37</v>
      </c>
      <c r="J119" s="1" t="s">
        <v>38</v>
      </c>
      <c r="K119" s="1" t="s">
        <v>39</v>
      </c>
      <c r="L119" s="1" t="s">
        <v>40</v>
      </c>
      <c r="M119" s="1" t="s">
        <v>41</v>
      </c>
      <c r="N119" s="1" t="s">
        <v>42</v>
      </c>
      <c r="O119" s="1" t="s">
        <v>35</v>
      </c>
      <c r="Q119" s="1" t="s">
        <v>29</v>
      </c>
      <c r="R119" s="1" t="s">
        <v>36</v>
      </c>
      <c r="S119" s="1" t="s">
        <v>37</v>
      </c>
      <c r="T119" s="1" t="s">
        <v>38</v>
      </c>
      <c r="U119" s="1" t="s">
        <v>39</v>
      </c>
      <c r="V119" s="1" t="s">
        <v>40</v>
      </c>
      <c r="W119" s="1" t="s">
        <v>41</v>
      </c>
      <c r="X119" s="1" t="s">
        <v>42</v>
      </c>
      <c r="Y119" s="1" t="s">
        <v>35</v>
      </c>
      <c r="AA119" s="1" t="s">
        <v>29</v>
      </c>
      <c r="AB119" s="1" t="s">
        <v>36</v>
      </c>
      <c r="AC119" s="1" t="s">
        <v>37</v>
      </c>
      <c r="AD119" s="1" t="s">
        <v>38</v>
      </c>
      <c r="AE119" s="1" t="s">
        <v>39</v>
      </c>
      <c r="AF119" s="1" t="s">
        <v>40</v>
      </c>
      <c r="AG119" s="1" t="s">
        <v>41</v>
      </c>
      <c r="AH119" s="1" t="s">
        <v>42</v>
      </c>
      <c r="AI119" s="1" t="s">
        <v>35</v>
      </c>
    </row>
    <row r="120" spans="1:35" ht="16.5" thickTop="1" thickBot="1" x14ac:dyDescent="0.3">
      <c r="A120" s="19" t="s">
        <v>43</v>
      </c>
      <c r="B120" s="26">
        <f>NPV($B$8,B121:B136)</f>
        <v>676.91765861084218</v>
      </c>
      <c r="C120" s="26">
        <f t="shared" ref="C120:E120" si="21">NPV($B$8,C121:C136)</f>
        <v>13.538353172216846</v>
      </c>
      <c r="D120" s="26">
        <f t="shared" si="21"/>
        <v>1.0015934403232798</v>
      </c>
      <c r="E120" s="26">
        <f t="shared" si="21"/>
        <v>691.4576052233823</v>
      </c>
      <c r="G120" s="19" t="s">
        <v>43</v>
      </c>
      <c r="H120" s="26">
        <f>NPV($B$8,H121:H136)</f>
        <v>44.95099202071443</v>
      </c>
      <c r="I120" s="26">
        <f t="shared" ref="I120:O120" si="22">NPV($B$8,I121:I136)</f>
        <v>11.018989305476795</v>
      </c>
      <c r="J120" s="26">
        <f t="shared" si="22"/>
        <v>139.70232468821922</v>
      </c>
      <c r="K120" s="26">
        <f t="shared" si="22"/>
        <v>2.0472784281016421</v>
      </c>
      <c r="L120" s="26">
        <f t="shared" si="22"/>
        <v>0</v>
      </c>
      <c r="M120" s="26">
        <f t="shared" si="22"/>
        <v>0</v>
      </c>
      <c r="N120" s="26">
        <f t="shared" si="22"/>
        <v>520.03241860853984</v>
      </c>
      <c r="O120" s="26">
        <f t="shared" si="22"/>
        <v>717.75200305105193</v>
      </c>
      <c r="Q120" s="19" t="s">
        <v>43</v>
      </c>
      <c r="R120" s="26">
        <f>NPV($B$8,R121:R136)</f>
        <v>3.2428647369493482</v>
      </c>
      <c r="S120" s="26">
        <f t="shared" ref="S120:Y120" si="23">NPV($B$8,S121:S136)</f>
        <v>-6.4920657321221968</v>
      </c>
      <c r="T120" s="26">
        <f t="shared" si="23"/>
        <v>143.71011202331511</v>
      </c>
      <c r="U120" s="26">
        <f t="shared" si="23"/>
        <v>-18.960004739074911</v>
      </c>
      <c r="V120" s="26">
        <f t="shared" si="23"/>
        <v>0</v>
      </c>
      <c r="W120" s="26">
        <f t="shared" si="23"/>
        <v>0</v>
      </c>
      <c r="X120" s="26">
        <f t="shared" si="23"/>
        <v>520.03241860853984</v>
      </c>
      <c r="Y120" s="26">
        <f t="shared" si="23"/>
        <v>641.53332489760714</v>
      </c>
      <c r="AA120" s="19" t="s">
        <v>43</v>
      </c>
      <c r="AB120" s="26">
        <f>NPV($B$8,AB121:AB136)</f>
        <v>77.204846655194089</v>
      </c>
      <c r="AC120" s="26">
        <f t="shared" ref="AC120:AI120" si="24">NPV($B$8,AC121:AC136)</f>
        <v>9.8090299146272759</v>
      </c>
      <c r="AD120" s="26">
        <f t="shared" si="24"/>
        <v>200.086030786935</v>
      </c>
      <c r="AE120" s="26">
        <f t="shared" si="24"/>
        <v>-1.811060953790635</v>
      </c>
      <c r="AF120" s="26">
        <f t="shared" si="24"/>
        <v>0</v>
      </c>
      <c r="AG120" s="26">
        <f t="shared" si="24"/>
        <v>0</v>
      </c>
      <c r="AH120" s="26">
        <f t="shared" si="24"/>
        <v>0</v>
      </c>
      <c r="AI120" s="26">
        <f t="shared" si="24"/>
        <v>285.28884640296576</v>
      </c>
    </row>
    <row r="121" spans="1:35" ht="16.5" thickTop="1" thickBot="1" x14ac:dyDescent="0.3">
      <c r="A121" s="19">
        <v>2020</v>
      </c>
      <c r="B121" s="27">
        <v>0</v>
      </c>
      <c r="C121" s="27">
        <v>0</v>
      </c>
      <c r="D121" s="27">
        <v>0</v>
      </c>
      <c r="E121" s="27">
        <v>0</v>
      </c>
      <c r="G121" s="19">
        <v>2020</v>
      </c>
      <c r="H121" s="27">
        <v>0</v>
      </c>
      <c r="I121" s="27">
        <v>0</v>
      </c>
      <c r="J121" s="27">
        <v>0</v>
      </c>
      <c r="K121" s="27">
        <v>0</v>
      </c>
      <c r="L121" s="27">
        <v>0</v>
      </c>
      <c r="M121" s="27">
        <v>0</v>
      </c>
      <c r="N121" s="27">
        <v>0</v>
      </c>
      <c r="O121" s="27">
        <v>0</v>
      </c>
      <c r="Q121" s="19">
        <v>2020</v>
      </c>
      <c r="R121" s="27">
        <v>0</v>
      </c>
      <c r="S121" s="27">
        <v>0</v>
      </c>
      <c r="T121" s="27">
        <v>0</v>
      </c>
      <c r="U121" s="27">
        <v>0</v>
      </c>
      <c r="V121" s="27">
        <v>0</v>
      </c>
      <c r="W121" s="27">
        <v>0</v>
      </c>
      <c r="X121" s="27">
        <v>0</v>
      </c>
      <c r="Y121" s="27">
        <v>0</v>
      </c>
      <c r="AA121" s="19">
        <v>2020</v>
      </c>
      <c r="AB121" s="27">
        <v>0</v>
      </c>
      <c r="AC121" s="27">
        <v>0</v>
      </c>
      <c r="AD121" s="27">
        <v>0</v>
      </c>
      <c r="AE121" s="27">
        <v>0</v>
      </c>
      <c r="AF121" s="27">
        <v>0</v>
      </c>
      <c r="AG121" s="27">
        <v>0</v>
      </c>
      <c r="AH121" s="27">
        <v>0</v>
      </c>
      <c r="AI121" s="27">
        <v>0</v>
      </c>
    </row>
    <row r="122" spans="1:35" ht="16.5" thickTop="1" thickBot="1" x14ac:dyDescent="0.3">
      <c r="A122" s="19">
        <v>2021</v>
      </c>
      <c r="B122" s="27">
        <v>0</v>
      </c>
      <c r="C122" s="27">
        <v>0</v>
      </c>
      <c r="D122" s="27">
        <v>0</v>
      </c>
      <c r="E122" s="27">
        <v>0</v>
      </c>
      <c r="G122" s="19">
        <v>2021</v>
      </c>
      <c r="H122" s="27">
        <v>0</v>
      </c>
      <c r="I122" s="27">
        <v>0</v>
      </c>
      <c r="J122" s="27">
        <v>0</v>
      </c>
      <c r="K122" s="27">
        <v>0</v>
      </c>
      <c r="L122" s="27">
        <v>0</v>
      </c>
      <c r="M122" s="27">
        <v>0</v>
      </c>
      <c r="N122" s="27">
        <v>0</v>
      </c>
      <c r="O122" s="27">
        <v>0</v>
      </c>
      <c r="Q122" s="19">
        <v>2021</v>
      </c>
      <c r="R122" s="27">
        <v>0</v>
      </c>
      <c r="S122" s="27">
        <v>0</v>
      </c>
      <c r="T122" s="27">
        <v>0</v>
      </c>
      <c r="U122" s="27">
        <v>0</v>
      </c>
      <c r="V122" s="27">
        <v>0</v>
      </c>
      <c r="W122" s="27">
        <v>0</v>
      </c>
      <c r="X122" s="27">
        <v>0</v>
      </c>
      <c r="Y122" s="27">
        <v>0</v>
      </c>
      <c r="AA122" s="19">
        <v>2021</v>
      </c>
      <c r="AB122" s="27">
        <v>0</v>
      </c>
      <c r="AC122" s="27">
        <v>0</v>
      </c>
      <c r="AD122" s="27">
        <v>0</v>
      </c>
      <c r="AE122" s="27">
        <v>0</v>
      </c>
      <c r="AF122" s="27">
        <v>0</v>
      </c>
      <c r="AG122" s="27">
        <v>0</v>
      </c>
      <c r="AH122" s="27">
        <v>0</v>
      </c>
      <c r="AI122" s="27">
        <v>0</v>
      </c>
    </row>
    <row r="123" spans="1:35" ht="16.5" thickTop="1" thickBot="1" x14ac:dyDescent="0.3">
      <c r="A123" s="19">
        <v>2022</v>
      </c>
      <c r="B123" s="27">
        <v>0</v>
      </c>
      <c r="C123" s="27">
        <v>0</v>
      </c>
      <c r="D123" s="27">
        <v>1.2953083803561825</v>
      </c>
      <c r="E123" s="27">
        <v>1.2953083803561825</v>
      </c>
      <c r="G123" s="19">
        <v>2022</v>
      </c>
      <c r="H123" s="27">
        <v>0</v>
      </c>
      <c r="I123" s="27">
        <v>0</v>
      </c>
      <c r="J123" s="27">
        <v>0</v>
      </c>
      <c r="K123" s="27">
        <v>0</v>
      </c>
      <c r="L123" s="27">
        <v>0</v>
      </c>
      <c r="M123" s="27">
        <v>0</v>
      </c>
      <c r="N123" s="27">
        <v>0</v>
      </c>
      <c r="O123" s="27">
        <v>0</v>
      </c>
      <c r="Q123" s="19">
        <v>2022</v>
      </c>
      <c r="R123" s="27">
        <v>0</v>
      </c>
      <c r="S123" s="27">
        <v>0</v>
      </c>
      <c r="T123" s="27">
        <v>0</v>
      </c>
      <c r="U123" s="27">
        <v>0</v>
      </c>
      <c r="V123" s="27">
        <v>0</v>
      </c>
      <c r="W123" s="27">
        <v>0</v>
      </c>
      <c r="X123" s="27">
        <v>0</v>
      </c>
      <c r="Y123" s="27">
        <v>0</v>
      </c>
      <c r="AA123" s="19">
        <v>2022</v>
      </c>
      <c r="AB123" s="27">
        <v>0</v>
      </c>
      <c r="AC123" s="27">
        <v>0</v>
      </c>
      <c r="AD123" s="27">
        <v>0</v>
      </c>
      <c r="AE123" s="27">
        <v>0</v>
      </c>
      <c r="AF123" s="27">
        <v>0</v>
      </c>
      <c r="AG123" s="27">
        <v>0</v>
      </c>
      <c r="AH123" s="27">
        <v>0</v>
      </c>
      <c r="AI123" s="27">
        <v>0</v>
      </c>
    </row>
    <row r="124" spans="1:35" ht="16.5" thickTop="1" thickBot="1" x14ac:dyDescent="0.3">
      <c r="A124" s="19">
        <v>2023</v>
      </c>
      <c r="B124" s="27">
        <v>7.1189595061817776</v>
      </c>
      <c r="C124" s="27">
        <v>0.14237919012363554</v>
      </c>
      <c r="D124" s="27">
        <v>0</v>
      </c>
      <c r="E124" s="27">
        <v>7.2613386963054136</v>
      </c>
      <c r="G124" s="19">
        <v>2023</v>
      </c>
      <c r="H124" s="27">
        <v>0</v>
      </c>
      <c r="I124" s="27">
        <v>0</v>
      </c>
      <c r="J124" s="27">
        <v>6.1271714506919279</v>
      </c>
      <c r="K124" s="27">
        <v>-1.2680843735532514</v>
      </c>
      <c r="L124" s="27">
        <v>0</v>
      </c>
      <c r="M124" s="27">
        <v>0</v>
      </c>
      <c r="N124" s="27">
        <v>0</v>
      </c>
      <c r="O124" s="27">
        <v>4.8590870771386765</v>
      </c>
      <c r="Q124" s="19">
        <v>2023</v>
      </c>
      <c r="R124" s="27">
        <v>-7.2139250000000033</v>
      </c>
      <c r="S124" s="27">
        <v>-2.2544800000000578</v>
      </c>
      <c r="T124" s="27">
        <v>30.552172363054467</v>
      </c>
      <c r="U124" s="27">
        <v>8.0073026888681014</v>
      </c>
      <c r="V124" s="27">
        <v>0</v>
      </c>
      <c r="W124" s="27">
        <v>0</v>
      </c>
      <c r="X124" s="27">
        <v>0</v>
      </c>
      <c r="Y124" s="27">
        <v>29.091070051922507</v>
      </c>
      <c r="AA124" s="19">
        <v>2023</v>
      </c>
      <c r="AB124" s="27">
        <v>6.2250946910619955</v>
      </c>
      <c r="AC124" s="27">
        <v>0.41667243112988217</v>
      </c>
      <c r="AD124" s="27">
        <v>15.503326058106872</v>
      </c>
      <c r="AE124" s="27">
        <v>1.1265800659681927E-2</v>
      </c>
      <c r="AF124" s="27">
        <v>0</v>
      </c>
      <c r="AG124" s="27">
        <v>0</v>
      </c>
      <c r="AH124" s="27">
        <v>0</v>
      </c>
      <c r="AI124" s="27">
        <v>22.156358980958434</v>
      </c>
    </row>
    <row r="125" spans="1:35" ht="16.5" thickTop="1" thickBot="1" x14ac:dyDescent="0.3">
      <c r="A125" s="19">
        <v>2024</v>
      </c>
      <c r="B125" s="27">
        <v>7.1189595061817776</v>
      </c>
      <c r="C125" s="27">
        <v>0.14237919012363554</v>
      </c>
      <c r="D125" s="27">
        <v>0</v>
      </c>
      <c r="E125" s="27">
        <v>7.2613386963054136</v>
      </c>
      <c r="G125" s="19">
        <v>2024</v>
      </c>
      <c r="H125" s="27">
        <v>0</v>
      </c>
      <c r="I125" s="27">
        <v>0</v>
      </c>
      <c r="J125" s="27">
        <v>4.4877965053251607</v>
      </c>
      <c r="K125" s="27">
        <v>0.67462309424547484</v>
      </c>
      <c r="L125" s="27">
        <v>0</v>
      </c>
      <c r="M125" s="27">
        <v>0</v>
      </c>
      <c r="N125" s="27">
        <v>0</v>
      </c>
      <c r="O125" s="27">
        <v>5.1624195995706357</v>
      </c>
      <c r="Q125" s="19">
        <v>2024</v>
      </c>
      <c r="R125" s="27">
        <v>-0.54463999999998691</v>
      </c>
      <c r="S125" s="27">
        <v>-0.14096500000005108</v>
      </c>
      <c r="T125" s="27">
        <v>0.90282006679977966</v>
      </c>
      <c r="U125" s="27">
        <v>-0.17654869101319079</v>
      </c>
      <c r="V125" s="27">
        <v>0</v>
      </c>
      <c r="W125" s="27">
        <v>0</v>
      </c>
      <c r="X125" s="27">
        <v>0</v>
      </c>
      <c r="Y125" s="27">
        <v>4.0666375786550885E-2</v>
      </c>
      <c r="AA125" s="19">
        <v>2024</v>
      </c>
      <c r="AB125" s="27">
        <v>0.13394177703830223</v>
      </c>
      <c r="AC125" s="27">
        <v>4.8067108834857208E-2</v>
      </c>
      <c r="AD125" s="27">
        <v>7.0867675931704337</v>
      </c>
      <c r="AE125" s="27">
        <v>0.57709246704941453</v>
      </c>
      <c r="AF125" s="27">
        <v>0</v>
      </c>
      <c r="AG125" s="27">
        <v>0</v>
      </c>
      <c r="AH125" s="27">
        <v>0</v>
      </c>
      <c r="AI125" s="27">
        <v>7.8458689460930078</v>
      </c>
    </row>
    <row r="126" spans="1:35" ht="16.5" thickTop="1" thickBot="1" x14ac:dyDescent="0.3">
      <c r="A126" s="19">
        <v>2025</v>
      </c>
      <c r="B126" s="27">
        <v>92.840488431565788</v>
      </c>
      <c r="C126" s="27">
        <v>1.8568097686313154</v>
      </c>
      <c r="D126" s="27">
        <v>0</v>
      </c>
      <c r="E126" s="27">
        <v>94.69729820019711</v>
      </c>
      <c r="G126" s="19">
        <v>2025</v>
      </c>
      <c r="H126" s="27">
        <v>0</v>
      </c>
      <c r="I126" s="27">
        <v>0</v>
      </c>
      <c r="J126" s="27">
        <v>23.245186663985756</v>
      </c>
      <c r="K126" s="27">
        <v>2.5288281665403778</v>
      </c>
      <c r="L126" s="27">
        <v>0</v>
      </c>
      <c r="M126" s="27">
        <v>0</v>
      </c>
      <c r="N126" s="27">
        <v>0</v>
      </c>
      <c r="O126" s="27">
        <v>25.774014830526134</v>
      </c>
      <c r="Q126" s="19">
        <v>2025</v>
      </c>
      <c r="R126" s="27">
        <v>-2.3426399999999603</v>
      </c>
      <c r="S126" s="27">
        <v>-0.18885000000000218</v>
      </c>
      <c r="T126" s="27">
        <v>22.55041334652914</v>
      </c>
      <c r="U126" s="27">
        <v>-2.711056589698623</v>
      </c>
      <c r="V126" s="27">
        <v>0</v>
      </c>
      <c r="W126" s="27">
        <v>0</v>
      </c>
      <c r="X126" s="27">
        <v>0</v>
      </c>
      <c r="Y126" s="27">
        <v>17.307866756830556</v>
      </c>
      <c r="AA126" s="19">
        <v>2025</v>
      </c>
      <c r="AB126" s="27">
        <v>0.26788355408299935</v>
      </c>
      <c r="AC126" s="27">
        <v>4.7935777939983382E-2</v>
      </c>
      <c r="AD126" s="27">
        <v>12.58376515643708</v>
      </c>
      <c r="AE126" s="27">
        <v>0.30766089053995482</v>
      </c>
      <c r="AF126" s="27">
        <v>0</v>
      </c>
      <c r="AG126" s="27">
        <v>0</v>
      </c>
      <c r="AH126" s="27">
        <v>0</v>
      </c>
      <c r="AI126" s="27">
        <v>13.207245379000017</v>
      </c>
    </row>
    <row r="127" spans="1:35" ht="16.5" thickTop="1" thickBot="1" x14ac:dyDescent="0.3">
      <c r="A127" s="19">
        <v>2026</v>
      </c>
      <c r="B127" s="27">
        <v>92.840488431565788</v>
      </c>
      <c r="C127" s="27">
        <v>1.8568097686313154</v>
      </c>
      <c r="D127" s="27">
        <v>0</v>
      </c>
      <c r="E127" s="27">
        <v>94.69729820019711</v>
      </c>
      <c r="G127" s="19">
        <v>2026</v>
      </c>
      <c r="H127" s="27">
        <v>-1.3950969279790115E-3</v>
      </c>
      <c r="I127" s="27">
        <v>1.4004089498484973E-3</v>
      </c>
      <c r="J127" s="27">
        <v>35.37048356754228</v>
      </c>
      <c r="K127" s="27">
        <v>5.1959651079346196</v>
      </c>
      <c r="L127" s="27">
        <v>0</v>
      </c>
      <c r="M127" s="27">
        <v>0</v>
      </c>
      <c r="N127" s="27">
        <v>0</v>
      </c>
      <c r="O127" s="27">
        <v>40.566453987498768</v>
      </c>
      <c r="Q127" s="19">
        <v>2026</v>
      </c>
      <c r="R127" s="27">
        <v>-0.44297000000005937</v>
      </c>
      <c r="S127" s="27">
        <v>5.0119999999878928E-2</v>
      </c>
      <c r="T127" s="27">
        <v>10.119351824985095</v>
      </c>
      <c r="U127" s="27">
        <v>5.6032754183474704</v>
      </c>
      <c r="V127" s="27">
        <v>0</v>
      </c>
      <c r="W127" s="27">
        <v>0</v>
      </c>
      <c r="X127" s="27">
        <v>0</v>
      </c>
      <c r="Y127" s="27">
        <v>15.329777243332385</v>
      </c>
      <c r="AA127" s="19">
        <v>2026</v>
      </c>
      <c r="AB127" s="27">
        <v>0.26788355408200459</v>
      </c>
      <c r="AC127" s="27">
        <v>9.5871555879966763E-2</v>
      </c>
      <c r="AD127" s="27">
        <v>31.516722907288845</v>
      </c>
      <c r="AE127" s="27">
        <v>5.4108818637567033</v>
      </c>
      <c r="AF127" s="27">
        <v>0</v>
      </c>
      <c r="AG127" s="27">
        <v>0</v>
      </c>
      <c r="AH127" s="27">
        <v>0</v>
      </c>
      <c r="AI127" s="27">
        <v>37.291359881007523</v>
      </c>
    </row>
    <row r="128" spans="1:35" ht="16.5" thickTop="1" thickBot="1" x14ac:dyDescent="0.3">
      <c r="A128" s="19">
        <v>2027</v>
      </c>
      <c r="B128" s="27">
        <v>92.840488431565788</v>
      </c>
      <c r="C128" s="27">
        <v>1.8568097686313154</v>
      </c>
      <c r="D128" s="27">
        <v>0</v>
      </c>
      <c r="E128" s="27">
        <v>94.69729820019711</v>
      </c>
      <c r="G128" s="19">
        <v>2027</v>
      </c>
      <c r="H128" s="27">
        <v>5.075118029402006</v>
      </c>
      <c r="I128" s="27">
        <v>1.0935449024800619</v>
      </c>
      <c r="J128" s="27">
        <v>17.859866608040271</v>
      </c>
      <c r="K128" s="27">
        <v>-0.38569442159229156</v>
      </c>
      <c r="L128" s="27">
        <v>0</v>
      </c>
      <c r="M128" s="27">
        <v>0</v>
      </c>
      <c r="N128" s="27">
        <v>85.721528925384007</v>
      </c>
      <c r="O128" s="27">
        <v>109.36436404371406</v>
      </c>
      <c r="Q128" s="19">
        <v>2027</v>
      </c>
      <c r="R128" s="27">
        <v>1.8599400000000514</v>
      </c>
      <c r="S128" s="27">
        <v>0.64633999999978187</v>
      </c>
      <c r="T128" s="27">
        <v>22.058645882042054</v>
      </c>
      <c r="U128" s="27">
        <v>0.59841193396757053</v>
      </c>
      <c r="V128" s="27">
        <v>0</v>
      </c>
      <c r="W128" s="27">
        <v>0</v>
      </c>
      <c r="X128" s="27">
        <v>85.721528925384007</v>
      </c>
      <c r="Y128" s="27">
        <v>110.88486674139347</v>
      </c>
      <c r="AA128" s="19">
        <v>2027</v>
      </c>
      <c r="AB128" s="27">
        <v>0.18290367326500245</v>
      </c>
      <c r="AC128" s="27">
        <v>0.15926881142968341</v>
      </c>
      <c r="AD128" s="27">
        <v>22.818852655752679</v>
      </c>
      <c r="AE128" s="27">
        <v>-0.61427314970756941</v>
      </c>
      <c r="AF128" s="27">
        <v>0</v>
      </c>
      <c r="AG128" s="27">
        <v>0</v>
      </c>
      <c r="AH128" s="27">
        <v>0</v>
      </c>
      <c r="AI128" s="27">
        <v>22.546751990739796</v>
      </c>
    </row>
    <row r="129" spans="1:35" ht="16.5" thickTop="1" thickBot="1" x14ac:dyDescent="0.3">
      <c r="A129" s="19">
        <v>2028</v>
      </c>
      <c r="B129" s="27">
        <v>92.840488431565788</v>
      </c>
      <c r="C129" s="27">
        <v>1.8568097686313154</v>
      </c>
      <c r="D129" s="27">
        <v>0</v>
      </c>
      <c r="E129" s="27">
        <v>94.69729820019711</v>
      </c>
      <c r="G129" s="19">
        <v>2028</v>
      </c>
      <c r="H129" s="27">
        <v>10.035512428024049</v>
      </c>
      <c r="I129" s="27">
        <v>2.2499836779797988</v>
      </c>
      <c r="J129" s="27">
        <v>15.24042536542651</v>
      </c>
      <c r="K129" s="27">
        <v>-0.69988833181000054</v>
      </c>
      <c r="L129" s="27">
        <v>0</v>
      </c>
      <c r="M129" s="27">
        <v>0</v>
      </c>
      <c r="N129" s="27">
        <v>85.721528925384007</v>
      </c>
      <c r="O129" s="27">
        <v>112.54756206500437</v>
      </c>
      <c r="Q129" s="19">
        <v>2028</v>
      </c>
      <c r="R129" s="27">
        <v>20.984051066249776</v>
      </c>
      <c r="S129" s="27">
        <v>1.6843199999998433</v>
      </c>
      <c r="T129" s="27">
        <v>2.9891609350867672</v>
      </c>
      <c r="U129" s="27">
        <v>-0.1767831561604748</v>
      </c>
      <c r="V129" s="27">
        <v>0</v>
      </c>
      <c r="W129" s="27">
        <v>0</v>
      </c>
      <c r="X129" s="27">
        <v>85.721528925384007</v>
      </c>
      <c r="Y129" s="27">
        <v>111.20227777055992</v>
      </c>
      <c r="AA129" s="19">
        <v>2028</v>
      </c>
      <c r="AB129" s="27">
        <v>12.439042717415987</v>
      </c>
      <c r="AC129" s="27">
        <v>2.8324692475603115</v>
      </c>
      <c r="AD129" s="27">
        <v>14.705265129001454</v>
      </c>
      <c r="AE129" s="27">
        <v>-1.7288984713320721</v>
      </c>
      <c r="AF129" s="27">
        <v>0</v>
      </c>
      <c r="AG129" s="27">
        <v>0</v>
      </c>
      <c r="AH129" s="27">
        <v>0</v>
      </c>
      <c r="AI129" s="27">
        <v>28.247878622645679</v>
      </c>
    </row>
    <row r="130" spans="1:35" ht="16.5" thickTop="1" thickBot="1" x14ac:dyDescent="0.3">
      <c r="A130" s="19">
        <v>2029</v>
      </c>
      <c r="B130" s="27">
        <v>92.840488431565788</v>
      </c>
      <c r="C130" s="27">
        <v>1.8568097686313154</v>
      </c>
      <c r="D130" s="27">
        <v>0</v>
      </c>
      <c r="E130" s="27">
        <v>94.69729820019711</v>
      </c>
      <c r="G130" s="19">
        <v>2029</v>
      </c>
      <c r="H130" s="27">
        <v>13.008471491989894</v>
      </c>
      <c r="I130" s="27">
        <v>2.7858491341703484</v>
      </c>
      <c r="J130" s="27">
        <v>14.546824000614842</v>
      </c>
      <c r="K130" s="27">
        <v>-1.4526454023820325</v>
      </c>
      <c r="L130" s="27">
        <v>0</v>
      </c>
      <c r="M130" s="27">
        <v>0</v>
      </c>
      <c r="N130" s="27">
        <v>85.721528925384007</v>
      </c>
      <c r="O130" s="27">
        <v>114.61002814977707</v>
      </c>
      <c r="Q130" s="19">
        <v>2029</v>
      </c>
      <c r="R130" s="27">
        <v>2.6504928898398248</v>
      </c>
      <c r="S130" s="27">
        <v>1.0213300000000345</v>
      </c>
      <c r="T130" s="27">
        <v>15.766291236133473</v>
      </c>
      <c r="U130" s="27">
        <v>0.89130078018943804</v>
      </c>
      <c r="V130" s="27">
        <v>0</v>
      </c>
      <c r="W130" s="27">
        <v>0</v>
      </c>
      <c r="X130" s="27">
        <v>85.721528925384007</v>
      </c>
      <c r="Y130" s="27">
        <v>106.05094383154677</v>
      </c>
      <c r="AA130" s="19">
        <v>2029</v>
      </c>
      <c r="AB130" s="27">
        <v>12.439042717419964</v>
      </c>
      <c r="AC130" s="27">
        <v>2.8247302605500408</v>
      </c>
      <c r="AD130" s="27">
        <v>18.460548589247402</v>
      </c>
      <c r="AE130" s="27">
        <v>-1.2801794528203414</v>
      </c>
      <c r="AF130" s="27">
        <v>0</v>
      </c>
      <c r="AG130" s="27">
        <v>0</v>
      </c>
      <c r="AH130" s="27">
        <v>0</v>
      </c>
      <c r="AI130" s="27">
        <v>32.444142114397067</v>
      </c>
    </row>
    <row r="131" spans="1:35" ht="16.5" thickTop="1" thickBot="1" x14ac:dyDescent="0.3">
      <c r="A131" s="19">
        <v>2030</v>
      </c>
      <c r="B131" s="27">
        <v>92.840488431565788</v>
      </c>
      <c r="C131" s="27">
        <v>1.8568097686313154</v>
      </c>
      <c r="D131" s="27">
        <v>0</v>
      </c>
      <c r="E131" s="27">
        <v>94.69729820019711</v>
      </c>
      <c r="G131" s="19">
        <v>2030</v>
      </c>
      <c r="H131" s="27">
        <v>15.177658022430023</v>
      </c>
      <c r="I131" s="27">
        <v>3.3302668250598799</v>
      </c>
      <c r="J131" s="27">
        <v>5.7315604048694988</v>
      </c>
      <c r="K131" s="27">
        <v>-1.899068086371303</v>
      </c>
      <c r="L131" s="27">
        <v>0</v>
      </c>
      <c r="M131" s="27">
        <v>0</v>
      </c>
      <c r="N131" s="27">
        <v>85.721528925384007</v>
      </c>
      <c r="O131" s="27">
        <v>108.06194609137211</v>
      </c>
      <c r="Q131" s="19">
        <v>2030</v>
      </c>
      <c r="R131" s="27">
        <v>-2.5611748884198278</v>
      </c>
      <c r="S131" s="27">
        <v>-0.73806000000013228</v>
      </c>
      <c r="T131" s="27">
        <v>7.313545434075678</v>
      </c>
      <c r="U131" s="27">
        <v>2.6101908776354059</v>
      </c>
      <c r="V131" s="27">
        <v>0</v>
      </c>
      <c r="W131" s="27">
        <v>0</v>
      </c>
      <c r="X131" s="27">
        <v>85.721528925384007</v>
      </c>
      <c r="Y131" s="27">
        <v>92.346030348675129</v>
      </c>
      <c r="AA131" s="19">
        <v>2030</v>
      </c>
      <c r="AB131" s="27">
        <v>12.450019877442971</v>
      </c>
      <c r="AC131" s="27">
        <v>2.8272175174597578</v>
      </c>
      <c r="AD131" s="27">
        <v>25.802253468929671</v>
      </c>
      <c r="AE131" s="27">
        <v>-0.78226894959873028</v>
      </c>
      <c r="AF131" s="27">
        <v>0</v>
      </c>
      <c r="AG131" s="27">
        <v>0</v>
      </c>
      <c r="AH131" s="27">
        <v>0</v>
      </c>
      <c r="AI131" s="27">
        <v>40.297221914233667</v>
      </c>
    </row>
    <row r="132" spans="1:35" ht="16.5" thickTop="1" thickBot="1" x14ac:dyDescent="0.3">
      <c r="A132" s="19">
        <v>2031</v>
      </c>
      <c r="B132" s="27">
        <v>92.840488431565788</v>
      </c>
      <c r="C132" s="27">
        <v>1.8568097686313154</v>
      </c>
      <c r="D132" s="27">
        <v>0</v>
      </c>
      <c r="E132" s="27">
        <v>94.69729820019711</v>
      </c>
      <c r="G132" s="19">
        <v>2031</v>
      </c>
      <c r="H132" s="27">
        <v>11.665195477350153</v>
      </c>
      <c r="I132" s="27">
        <v>2.9510362550099671</v>
      </c>
      <c r="J132" s="27">
        <v>13.535655782890466</v>
      </c>
      <c r="K132" s="27">
        <v>-0.86109138640087712</v>
      </c>
      <c r="L132" s="27">
        <v>0</v>
      </c>
      <c r="M132" s="27">
        <v>0</v>
      </c>
      <c r="N132" s="27">
        <v>85.721528925384007</v>
      </c>
      <c r="O132" s="27">
        <v>113.01232505423371</v>
      </c>
      <c r="Q132" s="19">
        <v>2031</v>
      </c>
      <c r="R132" s="27">
        <v>1.173566795790066</v>
      </c>
      <c r="S132" s="27">
        <v>-2.7108399999997346</v>
      </c>
      <c r="T132" s="27">
        <v>3.6162314637278246</v>
      </c>
      <c r="U132" s="27">
        <v>-4.3242834551127434</v>
      </c>
      <c r="V132" s="27">
        <v>0</v>
      </c>
      <c r="W132" s="27">
        <v>0</v>
      </c>
      <c r="X132" s="27">
        <v>85.721528925384007</v>
      </c>
      <c r="Y132" s="27">
        <v>83.476203729789418</v>
      </c>
      <c r="AA132" s="19">
        <v>2031</v>
      </c>
      <c r="AB132" s="27">
        <v>12.450019877442971</v>
      </c>
      <c r="AC132" s="27">
        <v>2.8272175174602125</v>
      </c>
      <c r="AD132" s="27">
        <v>24.12353454442318</v>
      </c>
      <c r="AE132" s="27">
        <v>-1.9127144200531803</v>
      </c>
      <c r="AF132" s="27">
        <v>0</v>
      </c>
      <c r="AG132" s="27">
        <v>0</v>
      </c>
      <c r="AH132" s="27">
        <v>0</v>
      </c>
      <c r="AI132" s="27">
        <v>37.488057519273184</v>
      </c>
    </row>
    <row r="133" spans="1:35" ht="16.5" thickTop="1" thickBot="1" x14ac:dyDescent="0.3">
      <c r="A133" s="19">
        <v>2032</v>
      </c>
      <c r="B133" s="27">
        <v>92.840488431565788</v>
      </c>
      <c r="C133" s="27">
        <v>1.8568097686313154</v>
      </c>
      <c r="D133" s="27">
        <v>0</v>
      </c>
      <c r="E133" s="27">
        <v>94.69729820019711</v>
      </c>
      <c r="G133" s="19">
        <v>2032</v>
      </c>
      <c r="H133" s="27">
        <v>8.7156591978798588</v>
      </c>
      <c r="I133" s="27">
        <v>2.1041826225900877</v>
      </c>
      <c r="J133" s="27">
        <v>46.245578033918164</v>
      </c>
      <c r="K133" s="27">
        <v>-3.8931723557132578E-2</v>
      </c>
      <c r="L133" s="27">
        <v>0</v>
      </c>
      <c r="M133" s="27">
        <v>0</v>
      </c>
      <c r="N133" s="27">
        <v>85.721528925384007</v>
      </c>
      <c r="O133" s="27">
        <v>142.74801705621499</v>
      </c>
      <c r="Q133" s="19">
        <v>2032</v>
      </c>
      <c r="R133" s="27">
        <v>0.27831605934989057</v>
      </c>
      <c r="S133" s="27">
        <v>-2.4697200000000521</v>
      </c>
      <c r="T133" s="27">
        <v>-19.785481123319592</v>
      </c>
      <c r="U133" s="27">
        <v>-4.4005448440924289</v>
      </c>
      <c r="V133" s="27">
        <v>0</v>
      </c>
      <c r="W133" s="27">
        <v>0</v>
      </c>
      <c r="X133" s="27">
        <v>85.721528925384007</v>
      </c>
      <c r="Y133" s="27">
        <v>59.344099017321824</v>
      </c>
      <c r="AA133" s="19">
        <v>2032</v>
      </c>
      <c r="AB133" s="27">
        <v>12.45001987743899</v>
      </c>
      <c r="AC133" s="27">
        <v>2.8349633188799999</v>
      </c>
      <c r="AD133" s="27">
        <v>22.557739855144639</v>
      </c>
      <c r="AE133" s="27">
        <v>-1.3317705954432038</v>
      </c>
      <c r="AF133" s="27">
        <v>0</v>
      </c>
      <c r="AG133" s="27">
        <v>0</v>
      </c>
      <c r="AH133" s="27">
        <v>0</v>
      </c>
      <c r="AI133" s="27">
        <v>36.510952456020426</v>
      </c>
    </row>
    <row r="134" spans="1:35" ht="16.5" thickTop="1" thickBot="1" x14ac:dyDescent="0.3">
      <c r="A134" s="19">
        <v>2033</v>
      </c>
      <c r="B134" s="27">
        <v>92.840488431565788</v>
      </c>
      <c r="C134" s="27">
        <v>1.8568097686313154</v>
      </c>
      <c r="D134" s="27">
        <v>0</v>
      </c>
      <c r="E134" s="27">
        <v>94.69729820019711</v>
      </c>
      <c r="G134" s="19">
        <v>2033</v>
      </c>
      <c r="H134" s="27">
        <v>7.1445502861702153</v>
      </c>
      <c r="I134" s="27">
        <v>1.7364190779403543</v>
      </c>
      <c r="J134" s="27">
        <v>45.069158924911171</v>
      </c>
      <c r="K134" s="27">
        <v>7.7720892140640385E-3</v>
      </c>
      <c r="L134" s="27">
        <v>0</v>
      </c>
      <c r="M134" s="27">
        <v>0</v>
      </c>
      <c r="N134" s="27">
        <v>85.721528925384007</v>
      </c>
      <c r="O134" s="27">
        <v>139.67942930361983</v>
      </c>
      <c r="Q134" s="19">
        <v>2033</v>
      </c>
      <c r="R134" s="27">
        <v>-6.5978225713506617</v>
      </c>
      <c r="S134" s="27">
        <v>-2.7442700000001423</v>
      </c>
      <c r="T134" s="27">
        <v>20.405029202676751</v>
      </c>
      <c r="U134" s="27">
        <v>-2.1847677837372643</v>
      </c>
      <c r="V134" s="27">
        <v>0</v>
      </c>
      <c r="W134" s="27">
        <v>0</v>
      </c>
      <c r="X134" s="27">
        <v>85.721528925384007</v>
      </c>
      <c r="Y134" s="27">
        <v>94.599697772972689</v>
      </c>
      <c r="AA134" s="19">
        <v>2033</v>
      </c>
      <c r="AB134" s="27">
        <v>24.762563133759045</v>
      </c>
      <c r="AC134" s="27">
        <v>3.6193375507100427</v>
      </c>
      <c r="AD134" s="27">
        <v>14.223972559997797</v>
      </c>
      <c r="AE134" s="27">
        <v>-0.99315934346830581</v>
      </c>
      <c r="AF134" s="27">
        <v>0</v>
      </c>
      <c r="AG134" s="27">
        <v>0</v>
      </c>
      <c r="AH134" s="27">
        <v>0</v>
      </c>
      <c r="AI134" s="27">
        <v>41.612713900998578</v>
      </c>
    </row>
    <row r="135" spans="1:35" ht="16.5" thickTop="1" thickBot="1" x14ac:dyDescent="0.3">
      <c r="A135" s="19">
        <v>2034</v>
      </c>
      <c r="B135" s="27">
        <v>92.840488431565788</v>
      </c>
      <c r="C135" s="27">
        <v>1.8568097686313154</v>
      </c>
      <c r="D135" s="27">
        <v>0</v>
      </c>
      <c r="E135" s="27">
        <v>94.69729820019711</v>
      </c>
      <c r="G135" s="19">
        <v>2034</v>
      </c>
      <c r="H135" s="27">
        <v>6.1223542681400431</v>
      </c>
      <c r="I135" s="27">
        <v>1.6712966825298281</v>
      </c>
      <c r="J135" s="27">
        <v>13.553053166508521</v>
      </c>
      <c r="K135" s="27">
        <v>0.10852352305284138</v>
      </c>
      <c r="L135" s="27">
        <v>0</v>
      </c>
      <c r="M135" s="27">
        <v>0</v>
      </c>
      <c r="N135" s="27">
        <v>85.721528925384007</v>
      </c>
      <c r="O135" s="27">
        <v>107.17675656561524</v>
      </c>
      <c r="Q135" s="19">
        <v>2034</v>
      </c>
      <c r="R135" s="27">
        <v>0.38284024567019515</v>
      </c>
      <c r="S135" s="27">
        <v>-1.1996799999997165</v>
      </c>
      <c r="T135" s="27">
        <v>26.199693750478698</v>
      </c>
      <c r="U135" s="27">
        <v>-7.7231960433382456</v>
      </c>
      <c r="V135" s="27">
        <v>0</v>
      </c>
      <c r="W135" s="27">
        <v>0</v>
      </c>
      <c r="X135" s="27">
        <v>85.721528925384007</v>
      </c>
      <c r="Y135" s="27">
        <v>103.38118687819494</v>
      </c>
      <c r="AA135" s="19">
        <v>2034</v>
      </c>
      <c r="AB135" s="27">
        <v>14.438961265517037</v>
      </c>
      <c r="AC135" s="27">
        <v>0.9572053557799336</v>
      </c>
      <c r="AD135" s="27">
        <v>34.029740124596451</v>
      </c>
      <c r="AE135" s="27">
        <v>-0.63588927838844178</v>
      </c>
      <c r="AF135" s="27">
        <v>0</v>
      </c>
      <c r="AG135" s="27">
        <v>0</v>
      </c>
      <c r="AH135" s="27">
        <v>0</v>
      </c>
      <c r="AI135" s="27">
        <v>48.790017467504981</v>
      </c>
    </row>
    <row r="136" spans="1:35" ht="16.5" thickTop="1" thickBot="1" x14ac:dyDescent="0.3">
      <c r="A136" s="19" t="s">
        <v>44</v>
      </c>
      <c r="B136" s="27">
        <v>1096.623774287129</v>
      </c>
      <c r="C136" s="27">
        <v>21.932475485742582</v>
      </c>
      <c r="D136" s="27">
        <v>0</v>
      </c>
      <c r="E136" s="27">
        <v>1118.5562497728715</v>
      </c>
      <c r="G136" s="19" t="s">
        <v>45</v>
      </c>
      <c r="H136" s="27">
        <v>60.890536843801968</v>
      </c>
      <c r="I136" s="27">
        <v>16.62206199894127</v>
      </c>
      <c r="J136" s="27">
        <v>147.16316569246817</v>
      </c>
      <c r="K136" s="27">
        <v>1.2080759060165305</v>
      </c>
      <c r="L136" s="27">
        <v>0</v>
      </c>
      <c r="M136" s="27">
        <v>0</v>
      </c>
      <c r="N136" s="27">
        <v>1021.4610840977924</v>
      </c>
      <c r="O136" s="27">
        <v>1247.3449245390204</v>
      </c>
      <c r="Q136" s="19" t="s">
        <v>45</v>
      </c>
      <c r="R136" s="27">
        <v>3.8075790885837044</v>
      </c>
      <c r="S136" s="27">
        <v>-11.931547251503179</v>
      </c>
      <c r="T136" s="27">
        <v>284.48422839669939</v>
      </c>
      <c r="U136" s="27">
        <v>-85.974052398355582</v>
      </c>
      <c r="V136" s="27">
        <v>0</v>
      </c>
      <c r="W136" s="27">
        <v>0</v>
      </c>
      <c r="X136" s="27">
        <v>1021.4610840977924</v>
      </c>
      <c r="Y136" s="27">
        <v>1211.8472919332166</v>
      </c>
      <c r="AA136" s="19" t="s">
        <v>45</v>
      </c>
      <c r="AB136" s="27">
        <v>143.60425163558727</v>
      </c>
      <c r="AC136" s="27">
        <v>9.5199894404198524</v>
      </c>
      <c r="AD136" s="27">
        <v>369.50524895769587</v>
      </c>
      <c r="AE136" s="27">
        <v>-7.0786728490307835</v>
      </c>
      <c r="AF136" s="27">
        <v>0</v>
      </c>
      <c r="AG136" s="27">
        <v>0</v>
      </c>
      <c r="AH136" s="27">
        <v>0</v>
      </c>
      <c r="AI136" s="27">
        <v>515.55081718467216</v>
      </c>
    </row>
    <row r="137" spans="1:35" ht="15.75" thickTop="1" x14ac:dyDescent="0.25"/>
  </sheetData>
  <pageMargins left="0.7" right="0.7" top="0.75" bottom="0.75" header="0.3" footer="0.3"/>
  <pageSetup paperSize="9" orientation="portrait" verticalDpi="9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4CF9F0-F40E-4F26-9482-3EF517E2E11F}">
  <dimension ref="A1:AI137"/>
  <sheetViews>
    <sheetView zoomScale="85" zoomScaleNormal="85" workbookViewId="0"/>
  </sheetViews>
  <sheetFormatPr defaultRowHeight="15" x14ac:dyDescent="0.25"/>
  <cols>
    <col min="1" max="1" width="23.5703125" customWidth="1"/>
    <col min="2" max="2" width="10.28515625" customWidth="1"/>
    <col min="3" max="3" width="12.5703125" customWidth="1"/>
    <col min="4" max="4" width="13.140625" bestFit="1" customWidth="1"/>
    <col min="5" max="5" width="11" bestFit="1" customWidth="1"/>
    <col min="6" max="11" width="10.28515625" customWidth="1"/>
    <col min="12" max="12" width="10.42578125" bestFit="1" customWidth="1"/>
    <col min="13" max="13" width="9.7109375" customWidth="1"/>
    <col min="14" max="16" width="9.7109375" bestFit="1" customWidth="1"/>
    <col min="17" max="17" width="11.5703125" customWidth="1"/>
    <col min="18" max="20" width="9.7109375" bestFit="1" customWidth="1"/>
    <col min="22" max="22" width="13.85546875" customWidth="1"/>
    <col min="23" max="23" width="12.7109375" customWidth="1"/>
    <col min="25" max="25" width="11" bestFit="1" customWidth="1"/>
    <col min="27" max="27" width="9.7109375" customWidth="1"/>
  </cols>
  <sheetData>
    <row r="1" spans="1:35" ht="46.5" thickTop="1" thickBot="1" x14ac:dyDescent="0.3">
      <c r="A1" s="13" t="s">
        <v>22</v>
      </c>
      <c r="D1" s="18" t="s">
        <v>50</v>
      </c>
      <c r="E1" s="18" t="s">
        <v>59</v>
      </c>
      <c r="F1" s="18" t="s">
        <v>49</v>
      </c>
      <c r="G1" s="18" t="s">
        <v>49</v>
      </c>
      <c r="H1" s="18" t="s">
        <v>49</v>
      </c>
      <c r="I1" s="18" t="s">
        <v>49</v>
      </c>
      <c r="J1" s="18" t="s">
        <v>49</v>
      </c>
      <c r="K1" s="18" t="s">
        <v>49</v>
      </c>
      <c r="L1" s="18" t="s">
        <v>49</v>
      </c>
      <c r="N1" s="18" t="s">
        <v>48</v>
      </c>
      <c r="O1" s="18" t="s">
        <v>48</v>
      </c>
      <c r="P1" s="18" t="s">
        <v>48</v>
      </c>
      <c r="Q1" s="18" t="s">
        <v>48</v>
      </c>
      <c r="R1" s="18" t="s">
        <v>48</v>
      </c>
      <c r="S1" s="18" t="s">
        <v>48</v>
      </c>
      <c r="T1" s="18" t="s">
        <v>48</v>
      </c>
    </row>
    <row r="2" spans="1:35" ht="46.5" thickTop="1" thickBot="1" x14ac:dyDescent="0.3">
      <c r="A2" s="18" t="s">
        <v>23</v>
      </c>
      <c r="B2" s="18" t="s">
        <v>0</v>
      </c>
      <c r="C2" s="18" t="s">
        <v>4</v>
      </c>
      <c r="D2" s="18" t="s">
        <v>51</v>
      </c>
      <c r="E2" s="18" t="s">
        <v>60</v>
      </c>
      <c r="F2" s="18" t="s">
        <v>84</v>
      </c>
      <c r="G2" s="18" t="s">
        <v>85</v>
      </c>
      <c r="H2" s="18" t="s">
        <v>86</v>
      </c>
      <c r="I2" s="18" t="s">
        <v>7</v>
      </c>
      <c r="J2" s="18" t="s">
        <v>8</v>
      </c>
      <c r="K2" s="18" t="s">
        <v>9</v>
      </c>
      <c r="L2" s="18" t="s">
        <v>47</v>
      </c>
      <c r="M2" s="16"/>
      <c r="N2" s="18" t="s">
        <v>84</v>
      </c>
      <c r="O2" s="18" t="s">
        <v>85</v>
      </c>
      <c r="P2" s="18" t="s">
        <v>86</v>
      </c>
      <c r="Q2" s="18" t="s">
        <v>7</v>
      </c>
      <c r="R2" s="18" t="s">
        <v>8</v>
      </c>
      <c r="S2" s="18" t="s">
        <v>9</v>
      </c>
      <c r="T2" s="18" t="s">
        <v>47</v>
      </c>
    </row>
    <row r="3" spans="1:35" ht="31.5" customHeight="1" thickTop="1" thickBot="1" x14ac:dyDescent="0.3">
      <c r="A3" s="19" t="s">
        <v>20</v>
      </c>
      <c r="B3" s="20">
        <f>DiscountRate</f>
        <v>5.8999999999999997E-2</v>
      </c>
      <c r="C3" s="21">
        <v>1</v>
      </c>
      <c r="D3" s="32">
        <f>SUM(Inputs!F25:F27)</f>
        <v>1295.5</v>
      </c>
      <c r="E3" s="37">
        <f>E15</f>
        <v>947.05280990725907</v>
      </c>
      <c r="F3" s="22">
        <f>O15-E15</f>
        <v>-71.562649430941633</v>
      </c>
      <c r="G3" s="22">
        <f>Y15-E15</f>
        <v>-158.38981880008396</v>
      </c>
      <c r="H3" s="22">
        <f>AI15-E15</f>
        <v>-418.966921349784</v>
      </c>
      <c r="I3" s="23">
        <f>$F3*Inputs!$C$10+$G3*Inputs!$C$11+$H3*Inputs!$C$12</f>
        <v>-180.12050975293781</v>
      </c>
      <c r="J3" s="22">
        <f>$F3*Inputs!$D$10+$G3*Inputs!$D$11+$H3*Inputs!$D$12</f>
        <v>-216.30646319360318</v>
      </c>
      <c r="K3" s="22">
        <f>$F3*Inputs!$E$10+$G3*Inputs!$E$11+$H3*Inputs!$E$12</f>
        <v>-266.97157773264837</v>
      </c>
      <c r="L3" s="22">
        <f>$F3*Inputs!$F$10+$G3*Inputs!$F$11+$H3*Inputs!$F$12</f>
        <v>-201.82730209522339</v>
      </c>
      <c r="M3" s="24"/>
      <c r="N3" s="22">
        <f>O15</f>
        <v>875.49016047631744</v>
      </c>
      <c r="O3" s="22">
        <f>Y15</f>
        <v>788.66299110717512</v>
      </c>
      <c r="P3" s="22">
        <f>AI15</f>
        <v>528.08588855747507</v>
      </c>
      <c r="Q3" s="23">
        <f>$N3*Inputs!$C$10+$O3*Inputs!$C$11+$P3*Inputs!$C$12</f>
        <v>766.93230015432118</v>
      </c>
      <c r="R3" s="22">
        <f>$N3*Inputs!$D$10+$O3*Inputs!$D$11+$P3*Inputs!$D$12</f>
        <v>730.74634671365584</v>
      </c>
      <c r="S3" s="22">
        <f>$N3*Inputs!$E$10+$O3*Inputs!$E$11+$P3*Inputs!$E$12</f>
        <v>680.0812321746107</v>
      </c>
      <c r="T3" s="22">
        <f>$N3*Inputs!$F$10+$O3*Inputs!$F$11+$P3*Inputs!$F$12</f>
        <v>745.22550781203563</v>
      </c>
    </row>
    <row r="4" spans="1:35" ht="31.5" customHeight="1" thickTop="1" thickBot="1" x14ac:dyDescent="0.3">
      <c r="A4" s="19" t="s">
        <v>24</v>
      </c>
      <c r="B4" s="20">
        <f>Inputs!D6</f>
        <v>8.9499999999999996E-2</v>
      </c>
      <c r="C4" s="21">
        <f>C3</f>
        <v>1</v>
      </c>
      <c r="D4" s="32">
        <f>D3</f>
        <v>1295.5</v>
      </c>
      <c r="E4" s="37">
        <f>E36</f>
        <v>800.40375200503229</v>
      </c>
      <c r="F4" s="22">
        <f>O36-E36</f>
        <v>-165.12523217136561</v>
      </c>
      <c r="G4" s="22">
        <f>Y36-E36</f>
        <v>-227.08086781121688</v>
      </c>
      <c r="H4" s="22">
        <f>AI36-E36</f>
        <v>-484.00242443163796</v>
      </c>
      <c r="I4" s="22">
        <f>$F4*Inputs!$C$10+$G4*Inputs!$C$11+$H4*Inputs!$C$12</f>
        <v>-260.33343914639653</v>
      </c>
      <c r="J4" s="22">
        <f>$F4*Inputs!$D$10+$G4*Inputs!$D$11+$H4*Inputs!$D$12</f>
        <v>-292.0695081380735</v>
      </c>
      <c r="K4" s="22">
        <f>$F4*Inputs!$E$10+$G4*Inputs!$E$11+$H4*Inputs!$E$12</f>
        <v>-340.0527372114646</v>
      </c>
      <c r="L4" s="22">
        <f>$F4*Inputs!$F$10+$G4*Inputs!$F$11+$H4*Inputs!$F$12</f>
        <v>-275.82234805635932</v>
      </c>
      <c r="N4" s="22">
        <f>O36</f>
        <v>635.27851983366668</v>
      </c>
      <c r="O4" s="22">
        <f>Y36</f>
        <v>573.32288419381541</v>
      </c>
      <c r="P4" s="22">
        <f>AI36</f>
        <v>316.40132757339433</v>
      </c>
      <c r="Q4" s="22">
        <f>$N4*Inputs!$C$10+$O4*Inputs!$C$11+$P4*Inputs!$C$12</f>
        <v>540.0703128586357</v>
      </c>
      <c r="R4" s="22">
        <f>$N4*Inputs!$D$10+$O4*Inputs!$D$11+$P4*Inputs!$D$12</f>
        <v>508.33424386695879</v>
      </c>
      <c r="S4" s="22">
        <f>$N4*Inputs!$E$10+$O4*Inputs!$E$11+$P4*Inputs!$E$12</f>
        <v>460.35101479356774</v>
      </c>
      <c r="T4" s="22">
        <f>$N4*Inputs!$F$10+$O4*Inputs!$F$11+$P4*Inputs!$F$12</f>
        <v>524.58140394867291</v>
      </c>
    </row>
    <row r="5" spans="1:35" ht="31.5" customHeight="1" thickTop="1" thickBot="1" x14ac:dyDescent="0.3">
      <c r="A5" s="19" t="s">
        <v>25</v>
      </c>
      <c r="B5" s="20">
        <f>Inputs!C6</f>
        <v>2.8500000000000001E-2</v>
      </c>
      <c r="C5" s="21">
        <f>C4</f>
        <v>1</v>
      </c>
      <c r="D5" s="32">
        <f t="shared" ref="D5:D8" si="0">D4</f>
        <v>1295.5</v>
      </c>
      <c r="E5" s="37">
        <f>E57</f>
        <v>1126.226982552246</v>
      </c>
      <c r="F5" s="22">
        <f>O57-E57</f>
        <v>165.58728633544047</v>
      </c>
      <c r="G5" s="22">
        <f>Y57-E57</f>
        <v>53.879291784534871</v>
      </c>
      <c r="H5" s="22">
        <f>AI57-E57</f>
        <v>-147.46676230961475</v>
      </c>
      <c r="I5" s="22">
        <f>$F5*Inputs!$C$10+$G5*Inputs!$C$11+$H5*Inputs!$C$12</f>
        <v>59.396775536450264</v>
      </c>
      <c r="J5" s="22">
        <f>$F5*Inputs!$D$10+$G5*Inputs!$D$11+$H5*Inputs!$D$12</f>
        <v>23.999938603453522</v>
      </c>
      <c r="K5" s="22">
        <f>$F5*Inputs!$E$10+$G5*Inputs!$E$11+$H5*Inputs!$E$12</f>
        <v>-18.866736624813541</v>
      </c>
      <c r="L5" s="22">
        <f>$F5*Inputs!$F$10+$G5*Inputs!$F$11+$H5*Inputs!$F$12</f>
        <v>31.469776898723865</v>
      </c>
      <c r="N5" s="22">
        <f>O57</f>
        <v>1291.8142688876865</v>
      </c>
      <c r="O5" s="22">
        <f>Y57</f>
        <v>1180.1062743367809</v>
      </c>
      <c r="P5" s="22">
        <f>AI57</f>
        <v>978.76022024263125</v>
      </c>
      <c r="Q5" s="22">
        <f>$N5*Inputs!$C$10+$O5*Inputs!$C$11+$P5*Inputs!$C$12</f>
        <v>1185.6237580886964</v>
      </c>
      <c r="R5" s="22">
        <f>$N5*Inputs!$D$10+$O5*Inputs!$D$11+$P5*Inputs!$D$12</f>
        <v>1150.2269211556995</v>
      </c>
      <c r="S5" s="22">
        <f>$N5*Inputs!$E$10+$O5*Inputs!$E$11+$P5*Inputs!$E$12</f>
        <v>1107.3602459274325</v>
      </c>
      <c r="T5" s="22">
        <f>$N5*Inputs!$F$10+$O5*Inputs!$F$11+$P5*Inputs!$F$12</f>
        <v>1157.6967594509699</v>
      </c>
    </row>
    <row r="6" spans="1:35" ht="31.5" customHeight="1" thickTop="1" thickBot="1" x14ac:dyDescent="0.3">
      <c r="A6" s="19" t="s">
        <v>26</v>
      </c>
      <c r="B6" s="20">
        <f>B3</f>
        <v>5.8999999999999997E-2</v>
      </c>
      <c r="C6" s="21">
        <f>Inputs!D5</f>
        <v>1.3</v>
      </c>
      <c r="D6" s="32">
        <f t="shared" si="0"/>
        <v>1295.5</v>
      </c>
      <c r="E6" s="37">
        <f>E78</f>
        <v>1231.1686528794366</v>
      </c>
      <c r="F6" s="22">
        <f>O78-E78</f>
        <v>-205.62973287805426</v>
      </c>
      <c r="G6" s="22">
        <f>Y78-E78</f>
        <v>-292.45690224719658</v>
      </c>
      <c r="H6" s="22">
        <f>AI78-E78</f>
        <v>-703.08276432196158</v>
      </c>
      <c r="I6" s="22">
        <f>$F6*Inputs!$C$10+$G6*Inputs!$C$11+$H6*Inputs!$C$12</f>
        <v>-351.6997830813167</v>
      </c>
      <c r="J6" s="22">
        <f>$F6*Inputs!$D$10+$G6*Inputs!$D$11+$H6*Inputs!$D$12</f>
        <v>-400.38979981573743</v>
      </c>
      <c r="K6" s="22">
        <f>$F6*Inputs!$E$10+$G6*Inputs!$E$11+$H6*Inputs!$E$12</f>
        <v>-476.06304094229347</v>
      </c>
      <c r="L6" s="22">
        <f>$F6*Inputs!$F$10+$G6*Inputs!$F$11+$H6*Inputs!$F$12</f>
        <v>-373.40657542360225</v>
      </c>
      <c r="N6" s="22">
        <f>O78</f>
        <v>1025.5389200013824</v>
      </c>
      <c r="O6" s="22">
        <f>Y78</f>
        <v>938.71175063224007</v>
      </c>
      <c r="P6" s="22">
        <f>AI78</f>
        <v>528.08588855747507</v>
      </c>
      <c r="Q6" s="22">
        <f>$N6*Inputs!$C$10+$O6*Inputs!$C$11+$P6*Inputs!$C$12</f>
        <v>879.46886979812007</v>
      </c>
      <c r="R6" s="22">
        <f>$N6*Inputs!$D$10+$O6*Inputs!$D$11+$P6*Inputs!$D$12</f>
        <v>830.77885306369922</v>
      </c>
      <c r="S6" s="22">
        <f>$N6*Inputs!$E$10+$O6*Inputs!$E$11+$P6*Inputs!$E$12</f>
        <v>755.10561193714318</v>
      </c>
      <c r="T6" s="22">
        <f>$N6*Inputs!$F$10+$O6*Inputs!$F$11+$P6*Inputs!$F$12</f>
        <v>857.76207745583451</v>
      </c>
    </row>
    <row r="7" spans="1:35" ht="31.5" customHeight="1" thickTop="1" thickBot="1" x14ac:dyDescent="0.3">
      <c r="A7" s="19" t="s">
        <v>27</v>
      </c>
      <c r="B7" s="20">
        <f>B3</f>
        <v>5.8999999999999997E-2</v>
      </c>
      <c r="C7" s="21">
        <f>Inputs!C5</f>
        <v>0.7</v>
      </c>
      <c r="D7" s="32">
        <f t="shared" si="0"/>
        <v>1295.5</v>
      </c>
      <c r="E7" s="37">
        <f>E99</f>
        <v>662.93696693508127</v>
      </c>
      <c r="F7" s="22">
        <f>O99-E99</f>
        <v>62.50443401617099</v>
      </c>
      <c r="G7" s="22">
        <f>Y99-E99</f>
        <v>-24.322735352971335</v>
      </c>
      <c r="H7" s="22">
        <f>AI99-E99</f>
        <v>-134.8510783776062</v>
      </c>
      <c r="I7" s="22">
        <f>$F7*Inputs!$C$10+$G7*Inputs!$C$11+$H7*Inputs!$C$12</f>
        <v>-8.541236424558889</v>
      </c>
      <c r="J7" s="22">
        <f>$F7*Inputs!$D$10+$G7*Inputs!$D$11+$H7*Inputs!$D$12</f>
        <v>-32.223126571468846</v>
      </c>
      <c r="K7" s="22">
        <f>$F7*Inputs!$E$10+$G7*Inputs!$E$11+$H7*Inputs!$E$12</f>
        <v>-57.880114523003186</v>
      </c>
      <c r="L7" s="22">
        <f>$F7*Inputs!$F$10+$G7*Inputs!$F$11+$H7*Inputs!$F$12</f>
        <v>-30.24802876684447</v>
      </c>
      <c r="N7" s="22">
        <f>O99</f>
        <v>725.44140095125226</v>
      </c>
      <c r="O7" s="22">
        <f>Y99</f>
        <v>638.61423158210994</v>
      </c>
      <c r="P7" s="22">
        <f>AI99</f>
        <v>528.08588855747507</v>
      </c>
      <c r="Q7" s="22">
        <f>$N7*Inputs!$C$10+$O7*Inputs!$C$11+$P7*Inputs!$C$12</f>
        <v>654.3957305105223</v>
      </c>
      <c r="R7" s="22">
        <f>$N7*Inputs!$D$10+$O7*Inputs!$D$11+$P7*Inputs!$D$12</f>
        <v>630.71384036361246</v>
      </c>
      <c r="S7" s="22">
        <f>$N7*Inputs!$E$10+$O7*Inputs!$E$11+$P7*Inputs!$E$12</f>
        <v>605.05685241207811</v>
      </c>
      <c r="T7" s="22">
        <f>$N7*Inputs!$F$10+$O7*Inputs!$F$11+$P7*Inputs!$F$12</f>
        <v>632.68893816823675</v>
      </c>
    </row>
    <row r="8" spans="1:35" ht="31.5" customHeight="1" thickTop="1" thickBot="1" x14ac:dyDescent="0.3">
      <c r="A8" s="19" t="s">
        <v>28</v>
      </c>
      <c r="B8" s="20">
        <f>B4</f>
        <v>8.9499999999999996E-2</v>
      </c>
      <c r="C8" s="21">
        <f>C6</f>
        <v>1.3</v>
      </c>
      <c r="D8" s="32">
        <f t="shared" si="0"/>
        <v>1295.5</v>
      </c>
      <c r="E8" s="37">
        <f>E120</f>
        <v>1040.5248776065418</v>
      </c>
      <c r="F8" s="22">
        <f>O120-E120</f>
        <v>-285.23887655551971</v>
      </c>
      <c r="G8" s="22">
        <f>Y120-E120</f>
        <v>-347.1945121953712</v>
      </c>
      <c r="H8" s="22">
        <f>AI120-E120</f>
        <v>-724.12355003314747</v>
      </c>
      <c r="I8" s="22">
        <f>$F8*Inputs!$C$10+$G8*Inputs!$C$11+$H8*Inputs!$C$12</f>
        <v>-410.44895383488949</v>
      </c>
      <c r="J8" s="22">
        <f>$F8*Inputs!$D$10+$G8*Inputs!$D$11+$H8*Inputs!$D$12</f>
        <v>-452.18564626134611</v>
      </c>
      <c r="K8" s="22">
        <f>$F8*Inputs!$E$10+$G8*Inputs!$E$11+$H8*Inputs!$E$12</f>
        <v>-520.17012220429649</v>
      </c>
      <c r="L8" s="22">
        <f>$F8*Inputs!$F$10+$G8*Inputs!$F$11+$H8*Inputs!$F$12</f>
        <v>-425.9378627448524</v>
      </c>
      <c r="N8" s="22">
        <f>O120</f>
        <v>755.28600105102214</v>
      </c>
      <c r="O8" s="22">
        <f>Y120</f>
        <v>693.33036541117065</v>
      </c>
      <c r="P8" s="22">
        <f>AI120</f>
        <v>316.40132757339433</v>
      </c>
      <c r="Q8" s="22">
        <f>$N8*Inputs!$C$10+$O8*Inputs!$C$11+$P8*Inputs!$C$12</f>
        <v>630.07592377165224</v>
      </c>
      <c r="R8" s="22">
        <f>$N8*Inputs!$D$10+$O8*Inputs!$D$11+$P8*Inputs!$D$12</f>
        <v>588.33923134519569</v>
      </c>
      <c r="S8" s="22">
        <f>$N8*Inputs!$E$10+$O8*Inputs!$E$11+$P8*Inputs!$E$12</f>
        <v>520.35475540224536</v>
      </c>
      <c r="T8" s="22">
        <f>$N8*Inputs!$F$10+$O8*Inputs!$F$11+$P8*Inputs!$F$12</f>
        <v>614.58701486168934</v>
      </c>
    </row>
    <row r="9" spans="1:35" ht="15.75" thickTop="1" x14ac:dyDescent="0.25"/>
    <row r="11" spans="1:35" ht="15.75" thickBot="1" x14ac:dyDescent="0.3"/>
    <row r="12" spans="1:35" ht="16.5" thickTop="1" thickBot="1" x14ac:dyDescent="0.3">
      <c r="A12" s="1" t="s">
        <v>20</v>
      </c>
    </row>
    <row r="13" spans="1:35" ht="46.5" thickTop="1" thickBot="1" x14ac:dyDescent="0.3">
      <c r="G13" s="1" t="s">
        <v>29</v>
      </c>
      <c r="H13" s="18" t="s">
        <v>84</v>
      </c>
      <c r="J13" s="12"/>
      <c r="K13" s="12"/>
      <c r="Q13" s="1" t="s">
        <v>29</v>
      </c>
      <c r="R13" s="18" t="s">
        <v>85</v>
      </c>
      <c r="T13" s="12"/>
      <c r="U13" s="12"/>
      <c r="AA13" s="1" t="s">
        <v>29</v>
      </c>
      <c r="AB13" s="18" t="s">
        <v>86</v>
      </c>
      <c r="AD13" s="12"/>
      <c r="AE13" s="12"/>
    </row>
    <row r="14" spans="1:35" ht="51" customHeight="1" thickTop="1" thickBot="1" x14ac:dyDescent="0.3">
      <c r="A14" s="1" t="s">
        <v>32</v>
      </c>
      <c r="B14" s="25" t="s">
        <v>33</v>
      </c>
      <c r="C14" s="25" t="s">
        <v>15</v>
      </c>
      <c r="D14" s="25" t="s">
        <v>34</v>
      </c>
      <c r="E14" s="25" t="s">
        <v>35</v>
      </c>
      <c r="G14" s="1" t="s">
        <v>29</v>
      </c>
      <c r="H14" s="1" t="s">
        <v>36</v>
      </c>
      <c r="I14" s="1" t="s">
        <v>37</v>
      </c>
      <c r="J14" s="1" t="s">
        <v>38</v>
      </c>
      <c r="K14" s="1" t="s">
        <v>39</v>
      </c>
      <c r="L14" s="1" t="s">
        <v>40</v>
      </c>
      <c r="M14" s="1" t="s">
        <v>41</v>
      </c>
      <c r="N14" s="1" t="s">
        <v>42</v>
      </c>
      <c r="O14" s="1" t="s">
        <v>35</v>
      </c>
      <c r="Q14" s="1" t="s">
        <v>29</v>
      </c>
      <c r="R14" s="1" t="s">
        <v>36</v>
      </c>
      <c r="S14" s="1" t="s">
        <v>37</v>
      </c>
      <c r="T14" s="1" t="s">
        <v>38</v>
      </c>
      <c r="U14" s="1" t="s">
        <v>39</v>
      </c>
      <c r="V14" s="1" t="s">
        <v>40</v>
      </c>
      <c r="W14" s="1" t="s">
        <v>41</v>
      </c>
      <c r="X14" s="1" t="s">
        <v>42</v>
      </c>
      <c r="Y14" s="1" t="s">
        <v>35</v>
      </c>
      <c r="AA14" s="1" t="s">
        <v>29</v>
      </c>
      <c r="AB14" s="1" t="s">
        <v>36</v>
      </c>
      <c r="AC14" s="1" t="s">
        <v>37</v>
      </c>
      <c r="AD14" s="1" t="s">
        <v>38</v>
      </c>
      <c r="AE14" s="1" t="s">
        <v>39</v>
      </c>
      <c r="AF14" s="1" t="s">
        <v>40</v>
      </c>
      <c r="AG14" s="1" t="s">
        <v>41</v>
      </c>
      <c r="AH14" s="1" t="s">
        <v>42</v>
      </c>
      <c r="AI14" s="1" t="s">
        <v>35</v>
      </c>
    </row>
    <row r="15" spans="1:35" ht="16.5" thickTop="1" thickBot="1" x14ac:dyDescent="0.3">
      <c r="A15" s="19" t="s">
        <v>43</v>
      </c>
      <c r="B15" s="26">
        <f>NPV($B$3,B16:B31)</f>
        <v>922.12332202497771</v>
      </c>
      <c r="C15" s="26">
        <f t="shared" ref="C15:E15" si="1">NPV($B$3,C16:C31)</f>
        <v>24.929487882281386</v>
      </c>
      <c r="D15" s="26">
        <f t="shared" si="1"/>
        <v>0</v>
      </c>
      <c r="E15" s="26">
        <f t="shared" si="1"/>
        <v>947.05280990725907</v>
      </c>
      <c r="G15" s="19" t="s">
        <v>43</v>
      </c>
      <c r="H15" s="26">
        <f>NPV($B$3,H16:H31)</f>
        <v>70.376731347357165</v>
      </c>
      <c r="I15" s="26">
        <f t="shared" ref="I15:O15" si="2">NPV($B$3,I16:I31)</f>
        <v>17.528278526551816</v>
      </c>
      <c r="J15" s="26">
        <f t="shared" si="2"/>
        <v>286.73848083465771</v>
      </c>
      <c r="K15" s="26">
        <f t="shared" si="2"/>
        <v>0.68413801753401693</v>
      </c>
      <c r="L15" s="26">
        <f t="shared" si="2"/>
        <v>0</v>
      </c>
      <c r="M15" s="26">
        <f t="shared" si="2"/>
        <v>0</v>
      </c>
      <c r="N15" s="26">
        <f t="shared" si="2"/>
        <v>500.16253175021666</v>
      </c>
      <c r="O15" s="26">
        <f t="shared" si="2"/>
        <v>875.49016047631744</v>
      </c>
      <c r="Q15" s="19" t="s">
        <v>43</v>
      </c>
      <c r="R15" s="26">
        <f>NPV($B$3,R16:R31)</f>
        <v>8.6045104388930493</v>
      </c>
      <c r="S15" s="26">
        <f t="shared" ref="S15:Y15" si="3">NPV($B$3,S16:S31)</f>
        <v>-9.598434515550597</v>
      </c>
      <c r="T15" s="26">
        <f t="shared" si="3"/>
        <v>329.87162523392595</v>
      </c>
      <c r="U15" s="26">
        <f t="shared" si="3"/>
        <v>-40.377241800309932</v>
      </c>
      <c r="V15" s="26">
        <f t="shared" si="3"/>
        <v>0</v>
      </c>
      <c r="W15" s="26">
        <f t="shared" si="3"/>
        <v>0</v>
      </c>
      <c r="X15" s="26">
        <f t="shared" si="3"/>
        <v>500.16253175021666</v>
      </c>
      <c r="Y15" s="26">
        <f t="shared" si="3"/>
        <v>788.66299110717512</v>
      </c>
      <c r="AA15" s="19" t="s">
        <v>43</v>
      </c>
      <c r="AB15" s="26">
        <f>NPV($B$3,AB16:AB31)</f>
        <v>124.14054324663405</v>
      </c>
      <c r="AC15" s="26">
        <f t="shared" ref="AC15:AI15" si="4">NPV($B$3,AC16:AC31)</f>
        <v>14.650673270837943</v>
      </c>
      <c r="AD15" s="26">
        <f t="shared" si="4"/>
        <v>392.18763566395609</v>
      </c>
      <c r="AE15" s="26">
        <f t="shared" si="4"/>
        <v>-2.8929636239530256</v>
      </c>
      <c r="AF15" s="26">
        <f t="shared" si="4"/>
        <v>0</v>
      </c>
      <c r="AG15" s="26">
        <f t="shared" si="4"/>
        <v>0</v>
      </c>
      <c r="AH15" s="26">
        <f t="shared" si="4"/>
        <v>0</v>
      </c>
      <c r="AI15" s="26">
        <f t="shared" si="4"/>
        <v>528.08588855747507</v>
      </c>
    </row>
    <row r="16" spans="1:35" ht="16.5" thickTop="1" thickBot="1" x14ac:dyDescent="0.3">
      <c r="A16" s="19">
        <v>2020</v>
      </c>
      <c r="B16" s="27">
        <v>0</v>
      </c>
      <c r="C16" s="27">
        <v>0</v>
      </c>
      <c r="D16" s="27">
        <v>0</v>
      </c>
      <c r="E16" s="27">
        <v>0</v>
      </c>
      <c r="G16" s="19">
        <v>2020</v>
      </c>
      <c r="H16" s="27">
        <v>0</v>
      </c>
      <c r="I16" s="27">
        <v>0</v>
      </c>
      <c r="J16" s="27">
        <v>0</v>
      </c>
      <c r="K16" s="27">
        <v>0</v>
      </c>
      <c r="L16" s="27">
        <v>0</v>
      </c>
      <c r="M16" s="27">
        <v>0</v>
      </c>
      <c r="N16" s="27">
        <v>0</v>
      </c>
      <c r="O16" s="27">
        <v>0</v>
      </c>
      <c r="Q16" s="19">
        <v>2020</v>
      </c>
      <c r="R16" s="27">
        <v>0</v>
      </c>
      <c r="S16" s="27">
        <v>0</v>
      </c>
      <c r="T16" s="27">
        <v>0</v>
      </c>
      <c r="U16" s="27">
        <v>0</v>
      </c>
      <c r="V16" s="27">
        <v>0</v>
      </c>
      <c r="W16" s="27">
        <v>0</v>
      </c>
      <c r="X16" s="27">
        <v>0</v>
      </c>
      <c r="Y16" s="27">
        <v>0</v>
      </c>
      <c r="AA16" s="19">
        <v>2020</v>
      </c>
      <c r="AB16" s="27">
        <v>0</v>
      </c>
      <c r="AC16" s="27">
        <v>0</v>
      </c>
      <c r="AD16" s="27">
        <v>0</v>
      </c>
      <c r="AE16" s="27">
        <v>0</v>
      </c>
      <c r="AF16" s="27">
        <v>0</v>
      </c>
      <c r="AG16" s="27">
        <v>0</v>
      </c>
      <c r="AH16" s="27">
        <v>0</v>
      </c>
      <c r="AI16" s="27">
        <v>0</v>
      </c>
    </row>
    <row r="17" spans="1:35" ht="16.5" thickTop="1" thickBot="1" x14ac:dyDescent="0.3">
      <c r="A17" s="19">
        <v>2021</v>
      </c>
      <c r="B17" s="27">
        <v>0</v>
      </c>
      <c r="C17" s="27">
        <v>0</v>
      </c>
      <c r="D17" s="27">
        <v>0</v>
      </c>
      <c r="E17" s="27">
        <v>0</v>
      </c>
      <c r="G17" s="19">
        <v>2021</v>
      </c>
      <c r="H17" s="27">
        <v>0</v>
      </c>
      <c r="I17" s="27">
        <v>0</v>
      </c>
      <c r="J17" s="27">
        <v>0</v>
      </c>
      <c r="K17" s="27">
        <v>0</v>
      </c>
      <c r="L17" s="27">
        <v>0</v>
      </c>
      <c r="M17" s="27">
        <v>0</v>
      </c>
      <c r="N17" s="27">
        <v>0</v>
      </c>
      <c r="O17" s="27">
        <v>0</v>
      </c>
      <c r="Q17" s="19">
        <v>2021</v>
      </c>
      <c r="R17" s="27">
        <v>0</v>
      </c>
      <c r="S17" s="27">
        <v>0</v>
      </c>
      <c r="T17" s="27">
        <v>0</v>
      </c>
      <c r="U17" s="27">
        <v>0</v>
      </c>
      <c r="V17" s="27">
        <v>0</v>
      </c>
      <c r="W17" s="27">
        <v>0</v>
      </c>
      <c r="X17" s="27">
        <v>0</v>
      </c>
      <c r="Y17" s="27">
        <v>0</v>
      </c>
      <c r="AA17" s="19">
        <v>2021</v>
      </c>
      <c r="AB17" s="27">
        <v>0</v>
      </c>
      <c r="AC17" s="27">
        <v>0</v>
      </c>
      <c r="AD17" s="27">
        <v>0</v>
      </c>
      <c r="AE17" s="27">
        <v>0</v>
      </c>
      <c r="AF17" s="27">
        <v>0</v>
      </c>
      <c r="AG17" s="27">
        <v>0</v>
      </c>
      <c r="AH17" s="27">
        <v>0</v>
      </c>
      <c r="AI17" s="27">
        <v>0</v>
      </c>
    </row>
    <row r="18" spans="1:35" ht="16.5" thickTop="1" thickBot="1" x14ac:dyDescent="0.3">
      <c r="A18" s="19">
        <v>2022</v>
      </c>
      <c r="B18" s="27">
        <v>0</v>
      </c>
      <c r="C18" s="27">
        <v>0</v>
      </c>
      <c r="D18" s="27">
        <v>0</v>
      </c>
      <c r="E18" s="27">
        <v>0</v>
      </c>
      <c r="G18" s="19">
        <v>2022</v>
      </c>
      <c r="H18" s="27">
        <v>0</v>
      </c>
      <c r="I18" s="27">
        <v>0</v>
      </c>
      <c r="J18" s="27">
        <v>0</v>
      </c>
      <c r="K18" s="27">
        <v>0</v>
      </c>
      <c r="L18" s="27">
        <v>0</v>
      </c>
      <c r="M18" s="27">
        <v>0</v>
      </c>
      <c r="N18" s="27">
        <v>0</v>
      </c>
      <c r="O18" s="27">
        <v>0</v>
      </c>
      <c r="Q18" s="19">
        <v>2022</v>
      </c>
      <c r="R18" s="27">
        <v>0</v>
      </c>
      <c r="S18" s="27">
        <v>0</v>
      </c>
      <c r="T18" s="27">
        <v>0</v>
      </c>
      <c r="U18" s="27">
        <v>0</v>
      </c>
      <c r="V18" s="27">
        <v>0</v>
      </c>
      <c r="W18" s="27">
        <v>0</v>
      </c>
      <c r="X18" s="27">
        <v>0</v>
      </c>
      <c r="Y18" s="27">
        <v>0</v>
      </c>
      <c r="AA18" s="19">
        <v>2022</v>
      </c>
      <c r="AB18" s="27">
        <v>0</v>
      </c>
      <c r="AC18" s="27">
        <v>0</v>
      </c>
      <c r="AD18" s="27">
        <v>0</v>
      </c>
      <c r="AE18" s="27">
        <v>0</v>
      </c>
      <c r="AF18" s="27">
        <v>0</v>
      </c>
      <c r="AG18" s="27">
        <v>0</v>
      </c>
      <c r="AH18" s="27">
        <v>0</v>
      </c>
      <c r="AI18" s="27">
        <v>0</v>
      </c>
    </row>
    <row r="19" spans="1:35" ht="16.5" thickTop="1" thickBot="1" x14ac:dyDescent="0.3">
      <c r="A19" s="19">
        <v>2023</v>
      </c>
      <c r="B19" s="27">
        <v>2.6337063019439082</v>
      </c>
      <c r="C19" s="27">
        <v>5.2674126038878166E-2</v>
      </c>
      <c r="D19" s="27">
        <v>0</v>
      </c>
      <c r="E19" s="27">
        <v>2.6863804279827863</v>
      </c>
      <c r="G19" s="19">
        <v>2023</v>
      </c>
      <c r="H19" s="27">
        <v>0</v>
      </c>
      <c r="I19" s="27">
        <v>0</v>
      </c>
      <c r="J19" s="27">
        <v>5.2652909874048648</v>
      </c>
      <c r="K19" s="27">
        <v>-1.3213582149151446</v>
      </c>
      <c r="L19" s="27">
        <v>0</v>
      </c>
      <c r="M19" s="27">
        <v>0</v>
      </c>
      <c r="N19" s="27">
        <v>0</v>
      </c>
      <c r="O19" s="27">
        <v>3.9439327724897204</v>
      </c>
      <c r="Q19" s="19">
        <v>2023</v>
      </c>
      <c r="R19" s="27">
        <v>-3.6069625000000016</v>
      </c>
      <c r="S19" s="27">
        <v>-1.1272400000000289</v>
      </c>
      <c r="T19" s="27">
        <v>26.254541607557666</v>
      </c>
      <c r="U19" s="27">
        <v>8.3436996842731599</v>
      </c>
      <c r="V19" s="27">
        <v>0</v>
      </c>
      <c r="W19" s="27">
        <v>0</v>
      </c>
      <c r="X19" s="27">
        <v>0</v>
      </c>
      <c r="Y19" s="27">
        <v>29.864038791830794</v>
      </c>
      <c r="AA19" s="19">
        <v>2023</v>
      </c>
      <c r="AB19" s="27">
        <v>3.1125473455309978</v>
      </c>
      <c r="AC19" s="27">
        <v>0.20833621556494109</v>
      </c>
      <c r="AD19" s="27">
        <v>13.322545912980917</v>
      </c>
      <c r="AE19" s="27">
        <v>1.1739091309480634E-2</v>
      </c>
      <c r="AF19" s="27">
        <v>0</v>
      </c>
      <c r="AG19" s="27">
        <v>0</v>
      </c>
      <c r="AH19" s="27">
        <v>0</v>
      </c>
      <c r="AI19" s="27">
        <v>16.655168565386337</v>
      </c>
    </row>
    <row r="20" spans="1:35" ht="16.5" thickTop="1" thickBot="1" x14ac:dyDescent="0.3">
      <c r="A20" s="19">
        <v>2024</v>
      </c>
      <c r="B20" s="27">
        <v>2.6337063019439082</v>
      </c>
      <c r="C20" s="27">
        <v>5.2674126038878166E-2</v>
      </c>
      <c r="D20" s="27">
        <v>0</v>
      </c>
      <c r="E20" s="27">
        <v>2.6863804279827863</v>
      </c>
      <c r="G20" s="19">
        <v>2024</v>
      </c>
      <c r="H20" s="27">
        <v>0</v>
      </c>
      <c r="I20" s="27">
        <v>0</v>
      </c>
      <c r="J20" s="27">
        <v>3.8565192247276161</v>
      </c>
      <c r="K20" s="27">
        <v>0.70296487059052781</v>
      </c>
      <c r="L20" s="27">
        <v>0</v>
      </c>
      <c r="M20" s="27">
        <v>0</v>
      </c>
      <c r="N20" s="27">
        <v>0</v>
      </c>
      <c r="O20" s="27">
        <v>4.5594840953181439</v>
      </c>
      <c r="Q20" s="19">
        <v>2024</v>
      </c>
      <c r="R20" s="27">
        <v>-0.27231999999999346</v>
      </c>
      <c r="S20" s="27">
        <v>-7.0482500000025539E-2</v>
      </c>
      <c r="T20" s="27">
        <v>0.77582460344443649</v>
      </c>
      <c r="U20" s="27">
        <v>-0.18396572662520769</v>
      </c>
      <c r="V20" s="27">
        <v>0</v>
      </c>
      <c r="W20" s="27">
        <v>0</v>
      </c>
      <c r="X20" s="27">
        <v>0</v>
      </c>
      <c r="Y20" s="27">
        <v>0.24905637681920981</v>
      </c>
      <c r="AA20" s="19">
        <v>2024</v>
      </c>
      <c r="AB20" s="27">
        <v>6.6970888519151117E-2</v>
      </c>
      <c r="AC20" s="27">
        <v>2.4033554417428604E-2</v>
      </c>
      <c r="AD20" s="27">
        <v>6.0899052423185216</v>
      </c>
      <c r="AE20" s="27">
        <v>0.60133685739276965</v>
      </c>
      <c r="AF20" s="27">
        <v>0</v>
      </c>
      <c r="AG20" s="27">
        <v>0</v>
      </c>
      <c r="AH20" s="27">
        <v>0</v>
      </c>
      <c r="AI20" s="27">
        <v>6.7822465426478713</v>
      </c>
    </row>
    <row r="21" spans="1:35" ht="16.5" thickTop="1" thickBot="1" x14ac:dyDescent="0.3">
      <c r="A21" s="19">
        <v>2025</v>
      </c>
      <c r="B21" s="27">
        <v>75.557994082739214</v>
      </c>
      <c r="C21" s="27">
        <v>2.0436876016821404</v>
      </c>
      <c r="D21" s="27">
        <v>0</v>
      </c>
      <c r="E21" s="27">
        <v>77.601681684421351</v>
      </c>
      <c r="G21" s="19">
        <v>2025</v>
      </c>
      <c r="H21" s="27">
        <v>0</v>
      </c>
      <c r="I21" s="27">
        <v>0</v>
      </c>
      <c r="J21" s="27">
        <v>23.812006808105895</v>
      </c>
      <c r="K21" s="27">
        <v>2.5647091655474075</v>
      </c>
      <c r="L21" s="27">
        <v>0</v>
      </c>
      <c r="M21" s="27">
        <v>0</v>
      </c>
      <c r="N21" s="27">
        <v>0</v>
      </c>
      <c r="O21" s="27">
        <v>26.376715973653305</v>
      </c>
      <c r="Q21" s="19">
        <v>2025</v>
      </c>
      <c r="R21" s="27">
        <v>-2.3426399999999603</v>
      </c>
      <c r="S21" s="27">
        <v>-0.18885000000000218</v>
      </c>
      <c r="T21" s="27">
        <v>22.55041334652914</v>
      </c>
      <c r="U21" s="27">
        <v>-2.7355878711215631</v>
      </c>
      <c r="V21" s="27">
        <v>0</v>
      </c>
      <c r="W21" s="27">
        <v>0</v>
      </c>
      <c r="X21" s="27">
        <v>0</v>
      </c>
      <c r="Y21" s="27">
        <v>17.283335475407615</v>
      </c>
      <c r="AA21" s="19">
        <v>2025</v>
      </c>
      <c r="AB21" s="27">
        <v>0.26788355408299935</v>
      </c>
      <c r="AC21" s="27">
        <v>4.7935777939983382E-2</v>
      </c>
      <c r="AD21" s="27">
        <v>13.105861474556752</v>
      </c>
      <c r="AE21" s="27">
        <v>0.32351734099393747</v>
      </c>
      <c r="AF21" s="27">
        <v>0</v>
      </c>
      <c r="AG21" s="27">
        <v>0</v>
      </c>
      <c r="AH21" s="27">
        <v>0</v>
      </c>
      <c r="AI21" s="27">
        <v>13.745198147573673</v>
      </c>
    </row>
    <row r="22" spans="1:35" ht="16.5" thickTop="1" thickBot="1" x14ac:dyDescent="0.3">
      <c r="A22" s="19">
        <v>2026</v>
      </c>
      <c r="B22" s="27">
        <v>75.557994082739214</v>
      </c>
      <c r="C22" s="27">
        <v>2.0436876016821404</v>
      </c>
      <c r="D22" s="27">
        <v>0</v>
      </c>
      <c r="E22" s="27">
        <v>77.601681684421351</v>
      </c>
      <c r="G22" s="19">
        <v>2026</v>
      </c>
      <c r="H22" s="27">
        <v>-1.3950969279790115E-3</v>
      </c>
      <c r="I22" s="27">
        <v>1.4004089498484973E-3</v>
      </c>
      <c r="J22" s="27">
        <v>35.504010700702551</v>
      </c>
      <c r="K22" s="27">
        <v>5.1922205868946163</v>
      </c>
      <c r="L22" s="27">
        <v>0</v>
      </c>
      <c r="M22" s="27">
        <v>0</v>
      </c>
      <c r="N22" s="27">
        <v>0</v>
      </c>
      <c r="O22" s="27">
        <v>40.696236599619034</v>
      </c>
      <c r="Q22" s="19">
        <v>2026</v>
      </c>
      <c r="R22" s="27">
        <v>-0.44297000000005937</v>
      </c>
      <c r="S22" s="27">
        <v>5.0119999999878928E-2</v>
      </c>
      <c r="T22" s="27">
        <v>10.311661729285237</v>
      </c>
      <c r="U22" s="27">
        <v>5.6351908309534435</v>
      </c>
      <c r="V22" s="27">
        <v>0</v>
      </c>
      <c r="W22" s="27">
        <v>0</v>
      </c>
      <c r="X22" s="27">
        <v>0</v>
      </c>
      <c r="Y22" s="27">
        <v>15.554002560238501</v>
      </c>
      <c r="AA22" s="19">
        <v>2026</v>
      </c>
      <c r="AB22" s="27">
        <v>0.26788355408200459</v>
      </c>
      <c r="AC22" s="27">
        <v>9.5871555879966763E-2</v>
      </c>
      <c r="AD22" s="27">
        <v>31.85573335097861</v>
      </c>
      <c r="AE22" s="27">
        <v>5.3556068208706717</v>
      </c>
      <c r="AF22" s="27">
        <v>0</v>
      </c>
      <c r="AG22" s="27">
        <v>0</v>
      </c>
      <c r="AH22" s="27">
        <v>0</v>
      </c>
      <c r="AI22" s="27">
        <v>37.575095281811251</v>
      </c>
    </row>
    <row r="23" spans="1:35" ht="16.5" thickTop="1" thickBot="1" x14ac:dyDescent="0.3">
      <c r="A23" s="19">
        <v>2027</v>
      </c>
      <c r="B23" s="27">
        <v>75.557994082739214</v>
      </c>
      <c r="C23" s="27">
        <v>2.0436876016821404</v>
      </c>
      <c r="D23" s="27">
        <v>0</v>
      </c>
      <c r="E23" s="27">
        <v>77.601681684421351</v>
      </c>
      <c r="G23" s="19">
        <v>2027</v>
      </c>
      <c r="H23" s="27">
        <v>5.075118029402006</v>
      </c>
      <c r="I23" s="27">
        <v>1.0935449024800619</v>
      </c>
      <c r="J23" s="27">
        <v>18.195065423106637</v>
      </c>
      <c r="K23" s="27">
        <v>0.2995558484151194</v>
      </c>
      <c r="L23" s="27">
        <v>0</v>
      </c>
      <c r="M23" s="27">
        <v>0</v>
      </c>
      <c r="N23" s="27">
        <v>46.297901779427505</v>
      </c>
      <c r="O23" s="27">
        <v>70.961185982831324</v>
      </c>
      <c r="Q23" s="19">
        <v>2027</v>
      </c>
      <c r="R23" s="27">
        <v>1.8599400000000514</v>
      </c>
      <c r="S23" s="27">
        <v>0.64633999999978187</v>
      </c>
      <c r="T23" s="27">
        <v>23.406919523122184</v>
      </c>
      <c r="U23" s="27">
        <v>1.3670173762366937</v>
      </c>
      <c r="V23" s="27">
        <v>0</v>
      </c>
      <c r="W23" s="27">
        <v>0</v>
      </c>
      <c r="X23" s="27">
        <v>46.297901779427505</v>
      </c>
      <c r="Y23" s="27">
        <v>73.578118678786211</v>
      </c>
      <c r="AA23" s="19">
        <v>2027</v>
      </c>
      <c r="AB23" s="27">
        <v>0.18290367326500245</v>
      </c>
      <c r="AC23" s="27">
        <v>0.15926881142968341</v>
      </c>
      <c r="AD23" s="27">
        <v>23.831762890483368</v>
      </c>
      <c r="AE23" s="27">
        <v>6.2449250947582957</v>
      </c>
      <c r="AF23" s="27">
        <v>0</v>
      </c>
      <c r="AG23" s="27">
        <v>0</v>
      </c>
      <c r="AH23" s="27">
        <v>0</v>
      </c>
      <c r="AI23" s="27">
        <v>30.418860469936348</v>
      </c>
    </row>
    <row r="24" spans="1:35" ht="16.5" thickTop="1" thickBot="1" x14ac:dyDescent="0.3">
      <c r="A24" s="19">
        <v>2028</v>
      </c>
      <c r="B24" s="27">
        <v>75.557994082739214</v>
      </c>
      <c r="C24" s="27">
        <v>2.0436876016821404</v>
      </c>
      <c r="D24" s="27">
        <v>0</v>
      </c>
      <c r="E24" s="27">
        <v>77.601681684421351</v>
      </c>
      <c r="G24" s="19">
        <v>2028</v>
      </c>
      <c r="H24" s="27">
        <v>10.035512428024049</v>
      </c>
      <c r="I24" s="27">
        <v>2.2499836779797988</v>
      </c>
      <c r="J24" s="27">
        <v>15.995638691659485</v>
      </c>
      <c r="K24" s="27">
        <v>-2.19016071541059</v>
      </c>
      <c r="L24" s="27">
        <v>0</v>
      </c>
      <c r="M24" s="27">
        <v>0</v>
      </c>
      <c r="N24" s="27">
        <v>46.297901779427505</v>
      </c>
      <c r="O24" s="27">
        <v>72.388875861680248</v>
      </c>
      <c r="Q24" s="19">
        <v>2028</v>
      </c>
      <c r="R24" s="27">
        <v>20.984051066249776</v>
      </c>
      <c r="S24" s="27">
        <v>1.6843199999998433</v>
      </c>
      <c r="T24" s="27">
        <v>5.8029900022583183</v>
      </c>
      <c r="U24" s="27">
        <v>-1.618750049191038</v>
      </c>
      <c r="V24" s="27">
        <v>0</v>
      </c>
      <c r="W24" s="27">
        <v>0</v>
      </c>
      <c r="X24" s="27">
        <v>46.297901779427505</v>
      </c>
      <c r="Y24" s="27">
        <v>73.150512798744401</v>
      </c>
      <c r="AA24" s="19">
        <v>2028</v>
      </c>
      <c r="AB24" s="27">
        <v>12.439042717415987</v>
      </c>
      <c r="AC24" s="27">
        <v>2.8324692475603115</v>
      </c>
      <c r="AD24" s="27">
        <v>16.517810996088773</v>
      </c>
      <c r="AE24" s="27">
        <v>-2.880221321400521</v>
      </c>
      <c r="AF24" s="27">
        <v>0</v>
      </c>
      <c r="AG24" s="27">
        <v>0</v>
      </c>
      <c r="AH24" s="27">
        <v>0</v>
      </c>
      <c r="AI24" s="27">
        <v>28.909101639664549</v>
      </c>
    </row>
    <row r="25" spans="1:35" ht="16.5" thickTop="1" thickBot="1" x14ac:dyDescent="0.3">
      <c r="A25" s="19">
        <v>2029</v>
      </c>
      <c r="B25" s="27">
        <v>75.557994082739214</v>
      </c>
      <c r="C25" s="27">
        <v>2.0436876016821404</v>
      </c>
      <c r="D25" s="27">
        <v>0</v>
      </c>
      <c r="E25" s="27">
        <v>77.601681684421351</v>
      </c>
      <c r="G25" s="19">
        <v>2029</v>
      </c>
      <c r="H25" s="27">
        <v>13.008471491989894</v>
      </c>
      <c r="I25" s="27">
        <v>2.7858491341703484</v>
      </c>
      <c r="J25" s="27">
        <v>18.288476294806372</v>
      </c>
      <c r="K25" s="27">
        <v>-2.5194763842253227</v>
      </c>
      <c r="L25" s="27">
        <v>0</v>
      </c>
      <c r="M25" s="27">
        <v>0</v>
      </c>
      <c r="N25" s="27">
        <v>46.297901779427505</v>
      </c>
      <c r="O25" s="27">
        <v>77.861222316168806</v>
      </c>
      <c r="Q25" s="19">
        <v>2029</v>
      </c>
      <c r="R25" s="27">
        <v>2.6504928898398248</v>
      </c>
      <c r="S25" s="27">
        <v>1.0213300000000345</v>
      </c>
      <c r="T25" s="27">
        <v>20.464526526775835</v>
      </c>
      <c r="U25" s="27">
        <v>0.18237850243468323</v>
      </c>
      <c r="V25" s="27">
        <v>0</v>
      </c>
      <c r="W25" s="27">
        <v>0</v>
      </c>
      <c r="X25" s="27">
        <v>46.297901779427505</v>
      </c>
      <c r="Y25" s="27">
        <v>70.61662969847788</v>
      </c>
      <c r="AA25" s="19">
        <v>2029</v>
      </c>
      <c r="AB25" s="27">
        <v>12.439042717419964</v>
      </c>
      <c r="AC25" s="27">
        <v>2.8247302605500408</v>
      </c>
      <c r="AD25" s="27">
        <v>22.563710574557664</v>
      </c>
      <c r="AE25" s="27">
        <v>-2.9178336334836299</v>
      </c>
      <c r="AF25" s="27">
        <v>0</v>
      </c>
      <c r="AG25" s="27">
        <v>0</v>
      </c>
      <c r="AH25" s="27">
        <v>0</v>
      </c>
      <c r="AI25" s="27">
        <v>34.909649919044035</v>
      </c>
    </row>
    <row r="26" spans="1:35" ht="16.5" thickTop="1" thickBot="1" x14ac:dyDescent="0.3">
      <c r="A26" s="19">
        <v>2030</v>
      </c>
      <c r="B26" s="27">
        <v>75.557994082739214</v>
      </c>
      <c r="C26" s="27">
        <v>2.0436876016821404</v>
      </c>
      <c r="D26" s="27">
        <v>0</v>
      </c>
      <c r="E26" s="27">
        <v>77.601681684421351</v>
      </c>
      <c r="G26" s="19">
        <v>2030</v>
      </c>
      <c r="H26" s="27">
        <v>15.177658022430023</v>
      </c>
      <c r="I26" s="27">
        <v>3.3302668250598799</v>
      </c>
      <c r="J26" s="27">
        <v>11.777877027668296</v>
      </c>
      <c r="K26" s="27">
        <v>-2.3253688383007072</v>
      </c>
      <c r="L26" s="27">
        <v>0</v>
      </c>
      <c r="M26" s="27">
        <v>0</v>
      </c>
      <c r="N26" s="27">
        <v>46.297901779427505</v>
      </c>
      <c r="O26" s="27">
        <v>74.258334816285</v>
      </c>
      <c r="Q26" s="19">
        <v>2030</v>
      </c>
      <c r="R26" s="27">
        <v>-2.5611748884198278</v>
      </c>
      <c r="S26" s="27">
        <v>-0.73806000000013228</v>
      </c>
      <c r="T26" s="27">
        <v>15.541439939550393</v>
      </c>
      <c r="U26" s="27">
        <v>2.4317214239060663</v>
      </c>
      <c r="V26" s="27">
        <v>0</v>
      </c>
      <c r="W26" s="27">
        <v>0</v>
      </c>
      <c r="X26" s="27">
        <v>46.297901779427505</v>
      </c>
      <c r="Y26" s="27">
        <v>60.971828254464</v>
      </c>
      <c r="AA26" s="19">
        <v>2030</v>
      </c>
      <c r="AB26" s="27">
        <v>12.450019877442971</v>
      </c>
      <c r="AC26" s="27">
        <v>2.8272175174597578</v>
      </c>
      <c r="AD26" s="27">
        <v>32.102628040479374</v>
      </c>
      <c r="AE26" s="27">
        <v>-0.89542146272173129</v>
      </c>
      <c r="AF26" s="27">
        <v>0</v>
      </c>
      <c r="AG26" s="27">
        <v>0</v>
      </c>
      <c r="AH26" s="27">
        <v>0</v>
      </c>
      <c r="AI26" s="27">
        <v>46.484443972660372</v>
      </c>
    </row>
    <row r="27" spans="1:35" ht="16.5" thickTop="1" thickBot="1" x14ac:dyDescent="0.3">
      <c r="A27" s="19">
        <v>2031</v>
      </c>
      <c r="B27" s="27">
        <v>75.557994082739214</v>
      </c>
      <c r="C27" s="27">
        <v>2.0436876016821404</v>
      </c>
      <c r="D27" s="27">
        <v>0</v>
      </c>
      <c r="E27" s="27">
        <v>77.601681684421351</v>
      </c>
      <c r="G27" s="19">
        <v>2031</v>
      </c>
      <c r="H27" s="27">
        <v>11.665195477350153</v>
      </c>
      <c r="I27" s="27">
        <v>2.9510362550099671</v>
      </c>
      <c r="J27" s="27">
        <v>19.454832254918252</v>
      </c>
      <c r="K27" s="27">
        <v>-0.97872587265634592</v>
      </c>
      <c r="L27" s="27">
        <v>0</v>
      </c>
      <c r="M27" s="27">
        <v>0</v>
      </c>
      <c r="N27" s="27">
        <v>46.297901779427505</v>
      </c>
      <c r="O27" s="27">
        <v>79.390239894049529</v>
      </c>
      <c r="Q27" s="19">
        <v>2031</v>
      </c>
      <c r="R27" s="27">
        <v>1.173566795790066</v>
      </c>
      <c r="S27" s="27">
        <v>-2.7108399999997346</v>
      </c>
      <c r="T27" s="27">
        <v>11.401221652263594</v>
      </c>
      <c r="U27" s="27">
        <v>-4.3770094812581357</v>
      </c>
      <c r="V27" s="27">
        <v>0</v>
      </c>
      <c r="W27" s="27">
        <v>0</v>
      </c>
      <c r="X27" s="27">
        <v>46.297901779427505</v>
      </c>
      <c r="Y27" s="27">
        <v>51.784840746223296</v>
      </c>
      <c r="AA27" s="19">
        <v>2031</v>
      </c>
      <c r="AB27" s="27">
        <v>12.450019877442971</v>
      </c>
      <c r="AC27" s="27">
        <v>2.8272175174602125</v>
      </c>
      <c r="AD27" s="27">
        <v>28.610657881902487</v>
      </c>
      <c r="AE27" s="27">
        <v>-2.2189184346605364</v>
      </c>
      <c r="AF27" s="27">
        <v>0</v>
      </c>
      <c r="AG27" s="27">
        <v>0</v>
      </c>
      <c r="AH27" s="27">
        <v>0</v>
      </c>
      <c r="AI27" s="27">
        <v>41.668976842145135</v>
      </c>
    </row>
    <row r="28" spans="1:35" ht="16.5" thickTop="1" thickBot="1" x14ac:dyDescent="0.3">
      <c r="A28" s="19">
        <v>2032</v>
      </c>
      <c r="B28" s="27">
        <v>75.557994082739214</v>
      </c>
      <c r="C28" s="27">
        <v>2.0436876016821404</v>
      </c>
      <c r="D28" s="27">
        <v>0</v>
      </c>
      <c r="E28" s="27">
        <v>77.601681684421351</v>
      </c>
      <c r="G28" s="19">
        <v>2032</v>
      </c>
      <c r="H28" s="27">
        <v>8.7156591978798588</v>
      </c>
      <c r="I28" s="27">
        <v>2.1041826225900877</v>
      </c>
      <c r="J28" s="27">
        <v>54.568844713154363</v>
      </c>
      <c r="K28" s="27">
        <v>-0.22976093107270945</v>
      </c>
      <c r="L28" s="27">
        <v>0</v>
      </c>
      <c r="M28" s="27">
        <v>0</v>
      </c>
      <c r="N28" s="27">
        <v>46.297901779427505</v>
      </c>
      <c r="O28" s="27">
        <v>111.45682738197911</v>
      </c>
      <c r="Q28" s="19">
        <v>2032</v>
      </c>
      <c r="R28" s="27">
        <v>0.27831605934989057</v>
      </c>
      <c r="S28" s="27">
        <v>-2.4697200000000521</v>
      </c>
      <c r="T28" s="27">
        <v>-9.3835571428446549</v>
      </c>
      <c r="U28" s="27">
        <v>-4.1602120740257433</v>
      </c>
      <c r="V28" s="27">
        <v>0</v>
      </c>
      <c r="W28" s="27">
        <v>0</v>
      </c>
      <c r="X28" s="27">
        <v>46.297901779427505</v>
      </c>
      <c r="Y28" s="27">
        <v>30.562728621906945</v>
      </c>
      <c r="AA28" s="19">
        <v>2032</v>
      </c>
      <c r="AB28" s="27">
        <v>12.45001987743899</v>
      </c>
      <c r="AC28" s="27">
        <v>2.8349633188799999</v>
      </c>
      <c r="AD28" s="27">
        <v>29.376827392629345</v>
      </c>
      <c r="AE28" s="27">
        <v>2.3764181463300469</v>
      </c>
      <c r="AF28" s="27">
        <v>0</v>
      </c>
      <c r="AG28" s="27">
        <v>0</v>
      </c>
      <c r="AH28" s="27">
        <v>0</v>
      </c>
      <c r="AI28" s="27">
        <v>47.038228735278381</v>
      </c>
    </row>
    <row r="29" spans="1:35" ht="16.5" thickTop="1" thickBot="1" x14ac:dyDescent="0.3">
      <c r="A29" s="19">
        <v>2033</v>
      </c>
      <c r="B29" s="27">
        <v>75.557994082739214</v>
      </c>
      <c r="C29" s="27">
        <v>2.0436876016821404</v>
      </c>
      <c r="D29" s="27">
        <v>0</v>
      </c>
      <c r="E29" s="27">
        <v>77.601681684421351</v>
      </c>
      <c r="G29" s="19">
        <v>2033</v>
      </c>
      <c r="H29" s="27">
        <v>7.1445502861702153</v>
      </c>
      <c r="I29" s="27">
        <v>1.7364190779403543</v>
      </c>
      <c r="J29" s="27">
        <v>52.530193820405287</v>
      </c>
      <c r="K29" s="27">
        <v>0.26251191276556329</v>
      </c>
      <c r="L29" s="27">
        <v>0</v>
      </c>
      <c r="M29" s="27">
        <v>0</v>
      </c>
      <c r="N29" s="27">
        <v>46.297901779427505</v>
      </c>
      <c r="O29" s="27">
        <v>107.97157687670892</v>
      </c>
      <c r="Q29" s="19">
        <v>2033</v>
      </c>
      <c r="R29" s="27">
        <v>-6.5978225713506617</v>
      </c>
      <c r="S29" s="27">
        <v>-2.7442700000001423</v>
      </c>
      <c r="T29" s="27">
        <v>28.565023973609225</v>
      </c>
      <c r="U29" s="27">
        <v>-1.4950505351793137</v>
      </c>
      <c r="V29" s="27">
        <v>0</v>
      </c>
      <c r="W29" s="27">
        <v>0</v>
      </c>
      <c r="X29" s="27">
        <v>46.297901779427505</v>
      </c>
      <c r="Y29" s="27">
        <v>64.025782646506613</v>
      </c>
      <c r="AA29" s="19">
        <v>2033</v>
      </c>
      <c r="AB29" s="27">
        <v>24.762563133759045</v>
      </c>
      <c r="AC29" s="27">
        <v>3.6193375507100427</v>
      </c>
      <c r="AD29" s="27">
        <v>20.956272678089782</v>
      </c>
      <c r="AE29" s="27">
        <v>1.6391008490396888</v>
      </c>
      <c r="AF29" s="27">
        <v>0</v>
      </c>
      <c r="AG29" s="27">
        <v>0</v>
      </c>
      <c r="AH29" s="27">
        <v>0</v>
      </c>
      <c r="AI29" s="27">
        <v>50.977274211598555</v>
      </c>
    </row>
    <row r="30" spans="1:35" ht="16.5" thickTop="1" thickBot="1" x14ac:dyDescent="0.3">
      <c r="A30" s="19">
        <v>2034</v>
      </c>
      <c r="B30" s="27">
        <v>75.557994082739214</v>
      </c>
      <c r="C30" s="27">
        <v>2.0436876016821404</v>
      </c>
      <c r="D30" s="27">
        <v>0</v>
      </c>
      <c r="E30" s="27">
        <v>77.601681684421351</v>
      </c>
      <c r="G30" s="19">
        <v>2034</v>
      </c>
      <c r="H30" s="27">
        <v>6.1223542681400431</v>
      </c>
      <c r="I30" s="27">
        <v>1.6712966825298281</v>
      </c>
      <c r="J30" s="27">
        <v>21.63792907444838</v>
      </c>
      <c r="K30" s="27">
        <v>3.8772057460890103E-2</v>
      </c>
      <c r="L30" s="27">
        <v>0</v>
      </c>
      <c r="M30" s="27">
        <v>0</v>
      </c>
      <c r="N30" s="27">
        <v>46.297901779427505</v>
      </c>
      <c r="O30" s="27">
        <v>75.768253862006645</v>
      </c>
      <c r="Q30" s="19">
        <v>2034</v>
      </c>
      <c r="R30" s="27">
        <v>0.38284024567019515</v>
      </c>
      <c r="S30" s="27">
        <v>-1.1996799999997165</v>
      </c>
      <c r="T30" s="27">
        <v>35.954540785092306</v>
      </c>
      <c r="U30" s="27">
        <v>-7.4265325228384143</v>
      </c>
      <c r="V30" s="27">
        <v>0</v>
      </c>
      <c r="W30" s="27">
        <v>0</v>
      </c>
      <c r="X30" s="27">
        <v>46.297901779427505</v>
      </c>
      <c r="Y30" s="27">
        <v>74.009070287351875</v>
      </c>
      <c r="AA30" s="19">
        <v>2034</v>
      </c>
      <c r="AB30" s="27">
        <v>14.438961265517037</v>
      </c>
      <c r="AC30" s="27">
        <v>0.9572053557799336</v>
      </c>
      <c r="AD30" s="27">
        <v>39.728699754300692</v>
      </c>
      <c r="AE30" s="27">
        <v>-1.2218650942409637</v>
      </c>
      <c r="AF30" s="27">
        <v>0</v>
      </c>
      <c r="AG30" s="27">
        <v>0</v>
      </c>
      <c r="AH30" s="27">
        <v>0</v>
      </c>
      <c r="AI30" s="27">
        <v>53.903001281356701</v>
      </c>
    </row>
    <row r="31" spans="1:35" ht="16.5" thickTop="1" thickBot="1" x14ac:dyDescent="0.3">
      <c r="A31" s="19" t="s">
        <v>44</v>
      </c>
      <c r="B31" s="27">
        <v>1247.4866110075745</v>
      </c>
      <c r="C31" s="27">
        <v>33.783604163684849</v>
      </c>
      <c r="D31" s="27">
        <v>0</v>
      </c>
      <c r="E31" s="27">
        <v>1281.2702151712595</v>
      </c>
      <c r="G31" s="19" t="s">
        <v>45</v>
      </c>
      <c r="H31" s="27">
        <v>75.003152048527312</v>
      </c>
      <c r="I31" s="27">
        <v>20.474561534327183</v>
      </c>
      <c r="J31" s="27">
        <v>332.79741470902877</v>
      </c>
      <c r="K31" s="27">
        <v>0.38931970011778927</v>
      </c>
      <c r="L31" s="27">
        <v>0</v>
      </c>
      <c r="M31" s="27">
        <v>0</v>
      </c>
      <c r="N31" s="27">
        <v>768.01586132030377</v>
      </c>
      <c r="O31" s="27">
        <v>1196.6803093123049</v>
      </c>
      <c r="Q31" s="19" t="s">
        <v>45</v>
      </c>
      <c r="R31" s="27">
        <v>4.6900626619603489</v>
      </c>
      <c r="S31" s="27">
        <v>-14.696924991387608</v>
      </c>
      <c r="T31" s="27">
        <v>545.89319935100548</v>
      </c>
      <c r="U31" s="27">
        <v>-105.12979328448372</v>
      </c>
      <c r="V31" s="27">
        <v>0</v>
      </c>
      <c r="W31" s="27">
        <v>0</v>
      </c>
      <c r="X31" s="27">
        <v>768.01586132030377</v>
      </c>
      <c r="Y31" s="27">
        <v>1198.7724050573984</v>
      </c>
      <c r="AA31" s="19" t="s">
        <v>45</v>
      </c>
      <c r="AB31" s="27">
        <v>176.88744554623327</v>
      </c>
      <c r="AC31" s="27">
        <v>11.726439813329801</v>
      </c>
      <c r="AD31" s="27">
        <v>593.39635857592498</v>
      </c>
      <c r="AE31" s="27">
        <v>-18.781548721821416</v>
      </c>
      <c r="AF31" s="27">
        <v>0</v>
      </c>
      <c r="AG31" s="27">
        <v>0</v>
      </c>
      <c r="AH31" s="27">
        <v>0</v>
      </c>
      <c r="AI31" s="27">
        <v>763.22869521366658</v>
      </c>
    </row>
    <row r="32" spans="1:35" ht="16.5" thickTop="1" thickBot="1" x14ac:dyDescent="0.3">
      <c r="E32" s="12"/>
    </row>
    <row r="33" spans="1:35" ht="16.5" thickTop="1" thickBot="1" x14ac:dyDescent="0.3">
      <c r="A33" s="1" t="str">
        <f>A4</f>
        <v>High Discount rate</v>
      </c>
    </row>
    <row r="34" spans="1:35" ht="46.5" thickTop="1" thickBot="1" x14ac:dyDescent="0.3">
      <c r="G34" s="1" t="s">
        <v>29</v>
      </c>
      <c r="H34" s="18" t="s">
        <v>84</v>
      </c>
      <c r="J34" s="12"/>
      <c r="K34" s="12"/>
      <c r="Q34" s="1" t="s">
        <v>29</v>
      </c>
      <c r="R34" s="18" t="s">
        <v>85</v>
      </c>
      <c r="T34" s="12"/>
      <c r="U34" s="12"/>
      <c r="AA34" s="1" t="s">
        <v>29</v>
      </c>
      <c r="AB34" s="18" t="s">
        <v>86</v>
      </c>
      <c r="AD34" s="12"/>
      <c r="AE34" s="12"/>
    </row>
    <row r="35" spans="1:35" ht="51" customHeight="1" thickTop="1" thickBot="1" x14ac:dyDescent="0.3">
      <c r="A35" s="1" t="s">
        <v>32</v>
      </c>
      <c r="B35" s="25" t="s">
        <v>33</v>
      </c>
      <c r="C35" s="25" t="s">
        <v>15</v>
      </c>
      <c r="D35" s="25" t="s">
        <v>34</v>
      </c>
      <c r="E35" s="25" t="s">
        <v>35</v>
      </c>
      <c r="G35" s="1" t="s">
        <v>29</v>
      </c>
      <c r="H35" s="1" t="s">
        <v>36</v>
      </c>
      <c r="I35" s="1" t="s">
        <v>37</v>
      </c>
      <c r="J35" s="1" t="s">
        <v>38</v>
      </c>
      <c r="K35" s="1" t="s">
        <v>39</v>
      </c>
      <c r="L35" s="1" t="s">
        <v>40</v>
      </c>
      <c r="M35" s="1" t="s">
        <v>41</v>
      </c>
      <c r="N35" s="1" t="s">
        <v>42</v>
      </c>
      <c r="O35" s="1" t="s">
        <v>35</v>
      </c>
      <c r="Q35" s="1" t="s">
        <v>29</v>
      </c>
      <c r="R35" s="1" t="s">
        <v>36</v>
      </c>
      <c r="S35" s="1" t="s">
        <v>37</v>
      </c>
      <c r="T35" s="1" t="s">
        <v>38</v>
      </c>
      <c r="U35" s="1" t="s">
        <v>39</v>
      </c>
      <c r="V35" s="1" t="s">
        <v>40</v>
      </c>
      <c r="W35" s="1" t="s">
        <v>41</v>
      </c>
      <c r="X35" s="1" t="s">
        <v>42</v>
      </c>
      <c r="Y35" s="1" t="s">
        <v>35</v>
      </c>
      <c r="AA35" s="1" t="s">
        <v>29</v>
      </c>
      <c r="AB35" s="1" t="s">
        <v>36</v>
      </c>
      <c r="AC35" s="1" t="s">
        <v>37</v>
      </c>
      <c r="AD35" s="1" t="s">
        <v>38</v>
      </c>
      <c r="AE35" s="1" t="s">
        <v>39</v>
      </c>
      <c r="AF35" s="1" t="s">
        <v>40</v>
      </c>
      <c r="AG35" s="1" t="s">
        <v>41</v>
      </c>
      <c r="AH35" s="1" t="s">
        <v>42</v>
      </c>
      <c r="AI35" s="1" t="s">
        <v>35</v>
      </c>
    </row>
    <row r="36" spans="1:35" ht="16.5" thickTop="1" thickBot="1" x14ac:dyDescent="0.3">
      <c r="A36" s="19" t="s">
        <v>43</v>
      </c>
      <c r="B36" s="26">
        <f>NPV($B$4,B37:B52)</f>
        <v>779.34594680014141</v>
      </c>
      <c r="C36" s="26">
        <f t="shared" ref="C36:E36" si="5">NPV($B$4,C37:C52)</f>
        <v>21.057805204890887</v>
      </c>
      <c r="D36" s="26">
        <f t="shared" si="5"/>
        <v>0</v>
      </c>
      <c r="E36" s="26">
        <f t="shared" si="5"/>
        <v>800.40375200503229</v>
      </c>
      <c r="G36" s="19" t="s">
        <v>43</v>
      </c>
      <c r="H36" s="26">
        <f>NPV($B$4,H37:H52)</f>
        <v>44.95099202071443</v>
      </c>
      <c r="I36" s="26">
        <f t="shared" ref="I36:N36" si="6">NPV($B$4,I37:I52)</f>
        <v>11.018989305476795</v>
      </c>
      <c r="J36" s="26">
        <f t="shared" si="6"/>
        <v>178.45969026347666</v>
      </c>
      <c r="K36" s="26">
        <f t="shared" si="6"/>
        <v>0.82391085281427445</v>
      </c>
      <c r="L36" s="26">
        <f t="shared" si="6"/>
        <v>0</v>
      </c>
      <c r="M36" s="26">
        <f t="shared" si="6"/>
        <v>0</v>
      </c>
      <c r="N36" s="26">
        <f t="shared" si="6"/>
        <v>400.02493739118449</v>
      </c>
      <c r="O36" s="26">
        <f>NPV($B$4,O37:O52)</f>
        <v>635.27851983366668</v>
      </c>
      <c r="Q36" s="19" t="s">
        <v>43</v>
      </c>
      <c r="R36" s="26">
        <f>NPV($B$4,R37:R52)</f>
        <v>5.9802176584562581</v>
      </c>
      <c r="S36" s="26">
        <f t="shared" ref="S36:X36" si="7">NPV($B$4,S37:S52)</f>
        <v>-5.646119558299838</v>
      </c>
      <c r="T36" s="26">
        <f t="shared" si="7"/>
        <v>190.89722784896941</v>
      </c>
      <c r="U36" s="26">
        <f t="shared" si="7"/>
        <v>-17.933379146494975</v>
      </c>
      <c r="V36" s="26">
        <f t="shared" si="7"/>
        <v>0</v>
      </c>
      <c r="W36" s="26">
        <f t="shared" si="7"/>
        <v>0</v>
      </c>
      <c r="X36" s="26">
        <f t="shared" si="7"/>
        <v>400.02493739118449</v>
      </c>
      <c r="Y36" s="26">
        <f>NPV($B$4,Y37:Y52)</f>
        <v>573.32288419381541</v>
      </c>
      <c r="AA36" s="19" t="s">
        <v>43</v>
      </c>
      <c r="AB36" s="26">
        <f>NPV($B$4,AB37:AB52)</f>
        <v>74.952162665199282</v>
      </c>
      <c r="AC36" s="26">
        <f t="shared" ref="AC36:AH36" si="8">NPV($B$4,AC37:AC52)</f>
        <v>9.6455121310539695</v>
      </c>
      <c r="AD36" s="26">
        <f t="shared" si="8"/>
        <v>231.45334976979194</v>
      </c>
      <c r="AE36" s="26">
        <f t="shared" si="8"/>
        <v>0.3503030073491864</v>
      </c>
      <c r="AF36" s="26">
        <f t="shared" si="8"/>
        <v>0</v>
      </c>
      <c r="AG36" s="26">
        <f t="shared" si="8"/>
        <v>0</v>
      </c>
      <c r="AH36" s="26">
        <f t="shared" si="8"/>
        <v>0</v>
      </c>
      <c r="AI36" s="26">
        <f>NPV($B$4,AI37:AI52)</f>
        <v>316.40132757339433</v>
      </c>
    </row>
    <row r="37" spans="1:35" ht="16.5" thickTop="1" thickBot="1" x14ac:dyDescent="0.3">
      <c r="A37" s="19">
        <v>2020</v>
      </c>
      <c r="B37" s="27">
        <v>0</v>
      </c>
      <c r="C37" s="27">
        <v>0</v>
      </c>
      <c r="D37" s="27">
        <v>0</v>
      </c>
      <c r="E37" s="27">
        <v>0</v>
      </c>
      <c r="G37" s="19">
        <v>2020</v>
      </c>
      <c r="H37" s="27">
        <v>0</v>
      </c>
      <c r="I37" s="27">
        <v>0</v>
      </c>
      <c r="J37" s="27">
        <v>0</v>
      </c>
      <c r="K37" s="27">
        <v>0</v>
      </c>
      <c r="L37" s="27">
        <v>0</v>
      </c>
      <c r="M37" s="27">
        <v>0</v>
      </c>
      <c r="N37" s="27">
        <v>0</v>
      </c>
      <c r="O37" s="27">
        <v>0</v>
      </c>
      <c r="Q37" s="19">
        <v>2020</v>
      </c>
      <c r="R37" s="27">
        <v>0</v>
      </c>
      <c r="S37" s="27">
        <v>0</v>
      </c>
      <c r="T37" s="27">
        <v>0</v>
      </c>
      <c r="U37" s="27">
        <v>0</v>
      </c>
      <c r="V37" s="27">
        <v>0</v>
      </c>
      <c r="W37" s="27">
        <v>0</v>
      </c>
      <c r="X37" s="27">
        <v>0</v>
      </c>
      <c r="Y37" s="27">
        <v>0</v>
      </c>
      <c r="AA37" s="19">
        <v>2020</v>
      </c>
      <c r="AB37" s="27">
        <v>0</v>
      </c>
      <c r="AC37" s="27">
        <v>0</v>
      </c>
      <c r="AD37" s="27">
        <v>0</v>
      </c>
      <c r="AE37" s="27">
        <v>0</v>
      </c>
      <c r="AF37" s="27">
        <v>0</v>
      </c>
      <c r="AG37" s="27">
        <v>0</v>
      </c>
      <c r="AH37" s="27">
        <v>0</v>
      </c>
      <c r="AI37" s="27">
        <v>0</v>
      </c>
    </row>
    <row r="38" spans="1:35" ht="16.5" thickTop="1" thickBot="1" x14ac:dyDescent="0.3">
      <c r="A38" s="19">
        <v>2021</v>
      </c>
      <c r="B38" s="27">
        <v>0</v>
      </c>
      <c r="C38" s="27">
        <v>0</v>
      </c>
      <c r="D38" s="27">
        <v>0</v>
      </c>
      <c r="E38" s="27">
        <v>0</v>
      </c>
      <c r="G38" s="19">
        <v>2021</v>
      </c>
      <c r="H38" s="27">
        <v>0</v>
      </c>
      <c r="I38" s="27">
        <v>0</v>
      </c>
      <c r="J38" s="27">
        <v>0</v>
      </c>
      <c r="K38" s="27">
        <v>0</v>
      </c>
      <c r="L38" s="27">
        <v>0</v>
      </c>
      <c r="M38" s="27">
        <v>0</v>
      </c>
      <c r="N38" s="27">
        <v>0</v>
      </c>
      <c r="O38" s="27">
        <v>0</v>
      </c>
      <c r="Q38" s="19">
        <v>2021</v>
      </c>
      <c r="R38" s="27">
        <v>0</v>
      </c>
      <c r="S38" s="27">
        <v>0</v>
      </c>
      <c r="T38" s="27">
        <v>0</v>
      </c>
      <c r="U38" s="27">
        <v>0</v>
      </c>
      <c r="V38" s="27">
        <v>0</v>
      </c>
      <c r="W38" s="27">
        <v>0</v>
      </c>
      <c r="X38" s="27">
        <v>0</v>
      </c>
      <c r="Y38" s="27">
        <v>0</v>
      </c>
      <c r="AA38" s="19">
        <v>2021</v>
      </c>
      <c r="AB38" s="27">
        <v>0</v>
      </c>
      <c r="AC38" s="27">
        <v>0</v>
      </c>
      <c r="AD38" s="27">
        <v>0</v>
      </c>
      <c r="AE38" s="27">
        <v>0</v>
      </c>
      <c r="AF38" s="27">
        <v>0</v>
      </c>
      <c r="AG38" s="27">
        <v>0</v>
      </c>
      <c r="AH38" s="27">
        <v>0</v>
      </c>
      <c r="AI38" s="27">
        <v>0</v>
      </c>
    </row>
    <row r="39" spans="1:35" ht="16.5" thickTop="1" thickBot="1" x14ac:dyDescent="0.3">
      <c r="A39" s="19">
        <v>2022</v>
      </c>
      <c r="B39" s="27">
        <v>0</v>
      </c>
      <c r="C39" s="27">
        <v>0</v>
      </c>
      <c r="D39" s="27">
        <v>0</v>
      </c>
      <c r="E39" s="27">
        <v>0</v>
      </c>
      <c r="G39" s="19">
        <v>2022</v>
      </c>
      <c r="H39" s="27">
        <v>0</v>
      </c>
      <c r="I39" s="27">
        <v>0</v>
      </c>
      <c r="J39" s="27">
        <v>0</v>
      </c>
      <c r="K39" s="27">
        <v>0</v>
      </c>
      <c r="L39" s="27">
        <v>0</v>
      </c>
      <c r="M39" s="27">
        <v>0</v>
      </c>
      <c r="N39" s="27">
        <v>0</v>
      </c>
      <c r="O39" s="27">
        <v>0</v>
      </c>
      <c r="Q39" s="19">
        <v>2022</v>
      </c>
      <c r="R39" s="27">
        <v>0</v>
      </c>
      <c r="S39" s="27">
        <v>0</v>
      </c>
      <c r="T39" s="27">
        <v>0</v>
      </c>
      <c r="U39" s="27">
        <v>0</v>
      </c>
      <c r="V39" s="27">
        <v>0</v>
      </c>
      <c r="W39" s="27">
        <v>0</v>
      </c>
      <c r="X39" s="27">
        <v>0</v>
      </c>
      <c r="Y39" s="27">
        <v>0</v>
      </c>
      <c r="AA39" s="19">
        <v>2022</v>
      </c>
      <c r="AB39" s="27">
        <v>0</v>
      </c>
      <c r="AC39" s="27">
        <v>0</v>
      </c>
      <c r="AD39" s="27">
        <v>0</v>
      </c>
      <c r="AE39" s="27">
        <v>0</v>
      </c>
      <c r="AF39" s="27">
        <v>0</v>
      </c>
      <c r="AG39" s="27">
        <v>0</v>
      </c>
      <c r="AH39" s="27">
        <v>0</v>
      </c>
      <c r="AI39" s="27">
        <v>0</v>
      </c>
    </row>
    <row r="40" spans="1:35" ht="16.5" thickTop="1" thickBot="1" x14ac:dyDescent="0.3">
      <c r="A40" s="19">
        <v>2023</v>
      </c>
      <c r="B40" s="27">
        <v>3.6082873744970043</v>
      </c>
      <c r="C40" s="27">
        <v>7.2165747489940077E-2</v>
      </c>
      <c r="D40" s="27">
        <v>0</v>
      </c>
      <c r="E40" s="27">
        <v>3.6804531219869445</v>
      </c>
      <c r="G40" s="19">
        <v>2023</v>
      </c>
      <c r="H40" s="27">
        <v>0</v>
      </c>
      <c r="I40" s="27">
        <v>0</v>
      </c>
      <c r="J40" s="27">
        <v>5.2652909874048648</v>
      </c>
      <c r="K40" s="27">
        <v>-1.3213582149151446</v>
      </c>
      <c r="L40" s="27">
        <v>0</v>
      </c>
      <c r="M40" s="27">
        <v>0</v>
      </c>
      <c r="N40" s="27">
        <v>0</v>
      </c>
      <c r="O40" s="27">
        <v>3.9439327724897204</v>
      </c>
      <c r="Q40" s="19">
        <v>2023</v>
      </c>
      <c r="R40" s="27">
        <v>-3.6069625000000016</v>
      </c>
      <c r="S40" s="27">
        <v>-1.1272400000000289</v>
      </c>
      <c r="T40" s="27">
        <v>26.254541607557666</v>
      </c>
      <c r="U40" s="27">
        <v>8.3436996842731599</v>
      </c>
      <c r="V40" s="27">
        <v>0</v>
      </c>
      <c r="W40" s="27">
        <v>0</v>
      </c>
      <c r="X40" s="27">
        <v>0</v>
      </c>
      <c r="Y40" s="27">
        <v>29.864038791830794</v>
      </c>
      <c r="AA40" s="19">
        <v>2023</v>
      </c>
      <c r="AB40" s="27">
        <v>3.1125473455309978</v>
      </c>
      <c r="AC40" s="27">
        <v>0.20833621556494109</v>
      </c>
      <c r="AD40" s="27">
        <v>13.322545912980917</v>
      </c>
      <c r="AE40" s="27">
        <v>1.1739091309480634E-2</v>
      </c>
      <c r="AF40" s="27">
        <v>0</v>
      </c>
      <c r="AG40" s="27">
        <v>0</v>
      </c>
      <c r="AH40" s="27">
        <v>0</v>
      </c>
      <c r="AI40" s="27">
        <v>16.655168565386337</v>
      </c>
    </row>
    <row r="41" spans="1:35" ht="16.5" thickTop="1" thickBot="1" x14ac:dyDescent="0.3">
      <c r="A41" s="19">
        <v>2024</v>
      </c>
      <c r="B41" s="27">
        <v>3.6082873744970043</v>
      </c>
      <c r="C41" s="27">
        <v>7.2165747489940077E-2</v>
      </c>
      <c r="D41" s="27">
        <v>0</v>
      </c>
      <c r="E41" s="27">
        <v>3.6804531219869445</v>
      </c>
      <c r="G41" s="19">
        <v>2024</v>
      </c>
      <c r="H41" s="27">
        <v>0</v>
      </c>
      <c r="I41" s="27">
        <v>0</v>
      </c>
      <c r="J41" s="27">
        <v>3.8565192247276161</v>
      </c>
      <c r="K41" s="27">
        <v>0.70296487059052781</v>
      </c>
      <c r="L41" s="27">
        <v>0</v>
      </c>
      <c r="M41" s="27">
        <v>0</v>
      </c>
      <c r="N41" s="27">
        <v>0</v>
      </c>
      <c r="O41" s="27">
        <v>4.5594840953181439</v>
      </c>
      <c r="Q41" s="19">
        <v>2024</v>
      </c>
      <c r="R41" s="27">
        <v>-0.27231999999999346</v>
      </c>
      <c r="S41" s="27">
        <v>-7.0482500000025539E-2</v>
      </c>
      <c r="T41" s="27">
        <v>0.77582460344443649</v>
      </c>
      <c r="U41" s="27">
        <v>-0.18396572662520769</v>
      </c>
      <c r="V41" s="27">
        <v>0</v>
      </c>
      <c r="W41" s="27">
        <v>0</v>
      </c>
      <c r="X41" s="27">
        <v>0</v>
      </c>
      <c r="Y41" s="27">
        <v>0.24905637681920981</v>
      </c>
      <c r="AA41" s="19">
        <v>2024</v>
      </c>
      <c r="AB41" s="27">
        <v>6.6970888519151117E-2</v>
      </c>
      <c r="AC41" s="27">
        <v>2.4033554417428604E-2</v>
      </c>
      <c r="AD41" s="27">
        <v>6.0899052423185216</v>
      </c>
      <c r="AE41" s="27">
        <v>0.60133685739276965</v>
      </c>
      <c r="AF41" s="27">
        <v>0</v>
      </c>
      <c r="AG41" s="27">
        <v>0</v>
      </c>
      <c r="AH41" s="27">
        <v>0</v>
      </c>
      <c r="AI41" s="27">
        <v>6.7822465426478713</v>
      </c>
    </row>
    <row r="42" spans="1:35" ht="16.5" thickTop="1" thickBot="1" x14ac:dyDescent="0.3">
      <c r="A42" s="19">
        <v>2025</v>
      </c>
      <c r="B42" s="27">
        <v>107.47046959516726</v>
      </c>
      <c r="C42" s="27">
        <v>2.9078602836185352</v>
      </c>
      <c r="D42" s="27">
        <v>0</v>
      </c>
      <c r="E42" s="27">
        <v>110.37832987878579</v>
      </c>
      <c r="G42" s="19">
        <v>2025</v>
      </c>
      <c r="H42" s="27">
        <v>0</v>
      </c>
      <c r="I42" s="27">
        <v>0</v>
      </c>
      <c r="J42" s="27">
        <v>23.812006808105895</v>
      </c>
      <c r="K42" s="27">
        <v>2.5647091655474075</v>
      </c>
      <c r="L42" s="27">
        <v>0</v>
      </c>
      <c r="M42" s="27">
        <v>0</v>
      </c>
      <c r="N42" s="27">
        <v>0</v>
      </c>
      <c r="O42" s="27">
        <v>26.376715973653305</v>
      </c>
      <c r="Q42" s="19">
        <v>2025</v>
      </c>
      <c r="R42" s="27">
        <v>-2.3426399999999603</v>
      </c>
      <c r="S42" s="27">
        <v>-0.18885000000000218</v>
      </c>
      <c r="T42" s="27">
        <v>22.55041334652914</v>
      </c>
      <c r="U42" s="27">
        <v>-2.7355878711215631</v>
      </c>
      <c r="V42" s="27">
        <v>0</v>
      </c>
      <c r="W42" s="27">
        <v>0</v>
      </c>
      <c r="X42" s="27">
        <v>0</v>
      </c>
      <c r="Y42" s="27">
        <v>17.283335475407615</v>
      </c>
      <c r="AA42" s="19">
        <v>2025</v>
      </c>
      <c r="AB42" s="27">
        <v>0.26788355408299935</v>
      </c>
      <c r="AC42" s="27">
        <v>4.7935777939983382E-2</v>
      </c>
      <c r="AD42" s="27">
        <v>13.105861474556752</v>
      </c>
      <c r="AE42" s="27">
        <v>0.32351734099393747</v>
      </c>
      <c r="AF42" s="27">
        <v>0</v>
      </c>
      <c r="AG42" s="27">
        <v>0</v>
      </c>
      <c r="AH42" s="27">
        <v>0</v>
      </c>
      <c r="AI42" s="27">
        <v>13.745198147573673</v>
      </c>
    </row>
    <row r="43" spans="1:35" ht="16.5" thickTop="1" thickBot="1" x14ac:dyDescent="0.3">
      <c r="A43" s="19">
        <v>2026</v>
      </c>
      <c r="B43" s="27">
        <v>107.47046959516726</v>
      </c>
      <c r="C43" s="27">
        <v>2.9078602836185352</v>
      </c>
      <c r="D43" s="27">
        <v>0</v>
      </c>
      <c r="E43" s="27">
        <v>110.37832987878579</v>
      </c>
      <c r="G43" s="19">
        <v>2026</v>
      </c>
      <c r="H43" s="27">
        <v>-1.3950969279790115E-3</v>
      </c>
      <c r="I43" s="27">
        <v>1.4004089498484973E-3</v>
      </c>
      <c r="J43" s="27">
        <v>35.504010700702551</v>
      </c>
      <c r="K43" s="27">
        <v>5.1922205868946163</v>
      </c>
      <c r="L43" s="27">
        <v>0</v>
      </c>
      <c r="M43" s="27">
        <v>0</v>
      </c>
      <c r="N43" s="27">
        <v>0</v>
      </c>
      <c r="O43" s="27">
        <v>40.696236599619034</v>
      </c>
      <c r="Q43" s="19">
        <v>2026</v>
      </c>
      <c r="R43" s="27">
        <v>-0.44297000000005937</v>
      </c>
      <c r="S43" s="27">
        <v>5.0119999999878928E-2</v>
      </c>
      <c r="T43" s="27">
        <v>10.311661729285237</v>
      </c>
      <c r="U43" s="27">
        <v>5.6351908309534435</v>
      </c>
      <c r="V43" s="27">
        <v>0</v>
      </c>
      <c r="W43" s="27">
        <v>0</v>
      </c>
      <c r="X43" s="27">
        <v>0</v>
      </c>
      <c r="Y43" s="27">
        <v>15.554002560238501</v>
      </c>
      <c r="AA43" s="19">
        <v>2026</v>
      </c>
      <c r="AB43" s="27">
        <v>0.26788355408200459</v>
      </c>
      <c r="AC43" s="27">
        <v>9.5871555879966763E-2</v>
      </c>
      <c r="AD43" s="27">
        <v>31.85573335097861</v>
      </c>
      <c r="AE43" s="27">
        <v>5.3556068208706717</v>
      </c>
      <c r="AF43" s="27">
        <v>0</v>
      </c>
      <c r="AG43" s="27">
        <v>0</v>
      </c>
      <c r="AH43" s="27">
        <v>0</v>
      </c>
      <c r="AI43" s="27">
        <v>37.575095281811251</v>
      </c>
    </row>
    <row r="44" spans="1:35" ht="16.5" thickTop="1" thickBot="1" x14ac:dyDescent="0.3">
      <c r="A44" s="19">
        <v>2027</v>
      </c>
      <c r="B44" s="27">
        <v>107.47046959516726</v>
      </c>
      <c r="C44" s="27">
        <v>2.9078602836185352</v>
      </c>
      <c r="D44" s="27">
        <v>0</v>
      </c>
      <c r="E44" s="27">
        <v>110.37832987878579</v>
      </c>
      <c r="G44" s="19">
        <v>2027</v>
      </c>
      <c r="H44" s="27">
        <v>5.075118029402006</v>
      </c>
      <c r="I44" s="27">
        <v>1.0935449024800619</v>
      </c>
      <c r="J44" s="27">
        <v>18.195065423106637</v>
      </c>
      <c r="K44" s="27">
        <v>0.2995558484151194</v>
      </c>
      <c r="L44" s="27">
        <v>0</v>
      </c>
      <c r="M44" s="27">
        <v>0</v>
      </c>
      <c r="N44" s="27">
        <v>65.939637634910767</v>
      </c>
      <c r="O44" s="27">
        <v>90.602921838314586</v>
      </c>
      <c r="Q44" s="19">
        <v>2027</v>
      </c>
      <c r="R44" s="27">
        <v>1.8599400000000514</v>
      </c>
      <c r="S44" s="27">
        <v>0.64633999999978187</v>
      </c>
      <c r="T44" s="27">
        <v>23.406919523122184</v>
      </c>
      <c r="U44" s="27">
        <v>1.3670173762366937</v>
      </c>
      <c r="V44" s="27">
        <v>0</v>
      </c>
      <c r="W44" s="27">
        <v>0</v>
      </c>
      <c r="X44" s="27">
        <v>65.939637634910767</v>
      </c>
      <c r="Y44" s="27">
        <v>93.219854534269473</v>
      </c>
      <c r="AA44" s="19">
        <v>2027</v>
      </c>
      <c r="AB44" s="27">
        <v>0.18290367326500245</v>
      </c>
      <c r="AC44" s="27">
        <v>0.15926881142968341</v>
      </c>
      <c r="AD44" s="27">
        <v>23.831762890483368</v>
      </c>
      <c r="AE44" s="27">
        <v>6.2449250947582957</v>
      </c>
      <c r="AF44" s="27">
        <v>0</v>
      </c>
      <c r="AG44" s="27">
        <v>0</v>
      </c>
      <c r="AH44" s="27">
        <v>0</v>
      </c>
      <c r="AI44" s="27">
        <v>30.418860469936348</v>
      </c>
    </row>
    <row r="45" spans="1:35" ht="16.5" thickTop="1" thickBot="1" x14ac:dyDescent="0.3">
      <c r="A45" s="19">
        <v>2028</v>
      </c>
      <c r="B45" s="27">
        <v>107.47046959516726</v>
      </c>
      <c r="C45" s="27">
        <v>2.9078602836185352</v>
      </c>
      <c r="D45" s="27">
        <v>0</v>
      </c>
      <c r="E45" s="27">
        <v>110.37832987878579</v>
      </c>
      <c r="G45" s="19">
        <v>2028</v>
      </c>
      <c r="H45" s="27">
        <v>10.035512428024049</v>
      </c>
      <c r="I45" s="27">
        <v>2.2499836779797988</v>
      </c>
      <c r="J45" s="27">
        <v>15.995638691659485</v>
      </c>
      <c r="K45" s="27">
        <v>-2.19016071541059</v>
      </c>
      <c r="L45" s="27">
        <v>0</v>
      </c>
      <c r="M45" s="27">
        <v>0</v>
      </c>
      <c r="N45" s="27">
        <v>65.939637634910767</v>
      </c>
      <c r="O45" s="27">
        <v>92.030611717163509</v>
      </c>
      <c r="Q45" s="19">
        <v>2028</v>
      </c>
      <c r="R45" s="27">
        <v>20.984051066249776</v>
      </c>
      <c r="S45" s="27">
        <v>1.6843199999998433</v>
      </c>
      <c r="T45" s="27">
        <v>5.8029900022583183</v>
      </c>
      <c r="U45" s="27">
        <v>-1.618750049191038</v>
      </c>
      <c r="V45" s="27">
        <v>0</v>
      </c>
      <c r="W45" s="27">
        <v>0</v>
      </c>
      <c r="X45" s="27">
        <v>65.939637634910767</v>
      </c>
      <c r="Y45" s="27">
        <v>92.792248654227663</v>
      </c>
      <c r="AA45" s="19">
        <v>2028</v>
      </c>
      <c r="AB45" s="27">
        <v>12.439042717415987</v>
      </c>
      <c r="AC45" s="27">
        <v>2.8324692475603115</v>
      </c>
      <c r="AD45" s="27">
        <v>16.517810996088773</v>
      </c>
      <c r="AE45" s="27">
        <v>-2.880221321400521</v>
      </c>
      <c r="AF45" s="27">
        <v>0</v>
      </c>
      <c r="AG45" s="27">
        <v>0</v>
      </c>
      <c r="AH45" s="27">
        <v>0</v>
      </c>
      <c r="AI45" s="27">
        <v>28.909101639664549</v>
      </c>
    </row>
    <row r="46" spans="1:35" ht="16.5" thickTop="1" thickBot="1" x14ac:dyDescent="0.3">
      <c r="A46" s="19">
        <v>2029</v>
      </c>
      <c r="B46" s="27">
        <v>107.47046959516726</v>
      </c>
      <c r="C46" s="27">
        <v>2.9078602836185352</v>
      </c>
      <c r="D46" s="27">
        <v>0</v>
      </c>
      <c r="E46" s="27">
        <v>110.37832987878579</v>
      </c>
      <c r="G46" s="19">
        <v>2029</v>
      </c>
      <c r="H46" s="27">
        <v>13.008471491989894</v>
      </c>
      <c r="I46" s="27">
        <v>2.7858491341703484</v>
      </c>
      <c r="J46" s="27">
        <v>18.288476294806372</v>
      </c>
      <c r="K46" s="27">
        <v>-2.5194763842253227</v>
      </c>
      <c r="L46" s="27">
        <v>0</v>
      </c>
      <c r="M46" s="27">
        <v>0</v>
      </c>
      <c r="N46" s="27">
        <v>65.939637634910767</v>
      </c>
      <c r="O46" s="27">
        <v>97.502958171652068</v>
      </c>
      <c r="Q46" s="19">
        <v>2029</v>
      </c>
      <c r="R46" s="27">
        <v>2.6504928898398248</v>
      </c>
      <c r="S46" s="27">
        <v>1.0213300000000345</v>
      </c>
      <c r="T46" s="27">
        <v>20.464526526775835</v>
      </c>
      <c r="U46" s="27">
        <v>0.18237850243468323</v>
      </c>
      <c r="V46" s="27">
        <v>0</v>
      </c>
      <c r="W46" s="27">
        <v>0</v>
      </c>
      <c r="X46" s="27">
        <v>65.939637634910767</v>
      </c>
      <c r="Y46" s="27">
        <v>90.258365553961141</v>
      </c>
      <c r="AA46" s="19">
        <v>2029</v>
      </c>
      <c r="AB46" s="27">
        <v>12.439042717419964</v>
      </c>
      <c r="AC46" s="27">
        <v>2.8247302605500408</v>
      </c>
      <c r="AD46" s="27">
        <v>22.563710574557664</v>
      </c>
      <c r="AE46" s="27">
        <v>-2.9178336334836299</v>
      </c>
      <c r="AF46" s="27">
        <v>0</v>
      </c>
      <c r="AG46" s="27">
        <v>0</v>
      </c>
      <c r="AH46" s="27">
        <v>0</v>
      </c>
      <c r="AI46" s="27">
        <v>34.909649919044035</v>
      </c>
    </row>
    <row r="47" spans="1:35" ht="16.5" thickTop="1" thickBot="1" x14ac:dyDescent="0.3">
      <c r="A47" s="19">
        <v>2030</v>
      </c>
      <c r="B47" s="27">
        <v>107.47046959516726</v>
      </c>
      <c r="C47" s="27">
        <v>2.9078602836185352</v>
      </c>
      <c r="D47" s="27">
        <v>0</v>
      </c>
      <c r="E47" s="27">
        <v>110.37832987878579</v>
      </c>
      <c r="G47" s="19">
        <v>2030</v>
      </c>
      <c r="H47" s="27">
        <v>15.177658022430023</v>
      </c>
      <c r="I47" s="27">
        <v>3.3302668250598799</v>
      </c>
      <c r="J47" s="27">
        <v>11.777877027668296</v>
      </c>
      <c r="K47" s="27">
        <v>-2.3253688383007072</v>
      </c>
      <c r="L47" s="27">
        <v>0</v>
      </c>
      <c r="M47" s="27">
        <v>0</v>
      </c>
      <c r="N47" s="27">
        <v>65.939637634910767</v>
      </c>
      <c r="O47" s="27">
        <v>93.900070671768262</v>
      </c>
      <c r="Q47" s="19">
        <v>2030</v>
      </c>
      <c r="R47" s="27">
        <v>-2.5611748884198278</v>
      </c>
      <c r="S47" s="27">
        <v>-0.73806000000013228</v>
      </c>
      <c r="T47" s="27">
        <v>15.541439939550393</v>
      </c>
      <c r="U47" s="27">
        <v>2.4317214239060663</v>
      </c>
      <c r="V47" s="27">
        <v>0</v>
      </c>
      <c r="W47" s="27">
        <v>0</v>
      </c>
      <c r="X47" s="27">
        <v>65.939637634910767</v>
      </c>
      <c r="Y47" s="27">
        <v>80.613564109947262</v>
      </c>
      <c r="AA47" s="19">
        <v>2030</v>
      </c>
      <c r="AB47" s="27">
        <v>12.450019877442971</v>
      </c>
      <c r="AC47" s="27">
        <v>2.8272175174597578</v>
      </c>
      <c r="AD47" s="27">
        <v>32.102628040479374</v>
      </c>
      <c r="AE47" s="27">
        <v>-0.89542146272173129</v>
      </c>
      <c r="AF47" s="27">
        <v>0</v>
      </c>
      <c r="AG47" s="27">
        <v>0</v>
      </c>
      <c r="AH47" s="27">
        <v>0</v>
      </c>
      <c r="AI47" s="27">
        <v>46.484443972660372</v>
      </c>
    </row>
    <row r="48" spans="1:35" ht="16.5" thickTop="1" thickBot="1" x14ac:dyDescent="0.3">
      <c r="A48" s="19">
        <v>2031</v>
      </c>
      <c r="B48" s="27">
        <v>107.47046959516726</v>
      </c>
      <c r="C48" s="27">
        <v>2.9078602836185352</v>
      </c>
      <c r="D48" s="27">
        <v>0</v>
      </c>
      <c r="E48" s="27">
        <v>110.37832987878579</v>
      </c>
      <c r="G48" s="19">
        <v>2031</v>
      </c>
      <c r="H48" s="27">
        <v>11.665195477350153</v>
      </c>
      <c r="I48" s="27">
        <v>2.9510362550099671</v>
      </c>
      <c r="J48" s="27">
        <v>19.454832254918252</v>
      </c>
      <c r="K48" s="27">
        <v>-0.97872587265634592</v>
      </c>
      <c r="L48" s="27">
        <v>0</v>
      </c>
      <c r="M48" s="27">
        <v>0</v>
      </c>
      <c r="N48" s="27">
        <v>65.939637634910767</v>
      </c>
      <c r="O48" s="27">
        <v>99.031975749532791</v>
      </c>
      <c r="Q48" s="19">
        <v>2031</v>
      </c>
      <c r="R48" s="27">
        <v>1.173566795790066</v>
      </c>
      <c r="S48" s="27">
        <v>-2.7108399999997346</v>
      </c>
      <c r="T48" s="27">
        <v>11.401221652263594</v>
      </c>
      <c r="U48" s="27">
        <v>-4.3770094812581357</v>
      </c>
      <c r="V48" s="27">
        <v>0</v>
      </c>
      <c r="W48" s="27">
        <v>0</v>
      </c>
      <c r="X48" s="27">
        <v>65.939637634910767</v>
      </c>
      <c r="Y48" s="27">
        <v>71.426576601706557</v>
      </c>
      <c r="AA48" s="19">
        <v>2031</v>
      </c>
      <c r="AB48" s="27">
        <v>12.450019877442971</v>
      </c>
      <c r="AC48" s="27">
        <v>2.8272175174602125</v>
      </c>
      <c r="AD48" s="27">
        <v>28.610657881902487</v>
      </c>
      <c r="AE48" s="27">
        <v>-2.2189184346605364</v>
      </c>
      <c r="AF48" s="27">
        <v>0</v>
      </c>
      <c r="AG48" s="27">
        <v>0</v>
      </c>
      <c r="AH48" s="27">
        <v>0</v>
      </c>
      <c r="AI48" s="27">
        <v>41.668976842145135</v>
      </c>
    </row>
    <row r="49" spans="1:35" ht="16.5" thickTop="1" thickBot="1" x14ac:dyDescent="0.3">
      <c r="A49" s="19">
        <v>2032</v>
      </c>
      <c r="B49" s="27">
        <v>107.47046959516726</v>
      </c>
      <c r="C49" s="27">
        <v>2.9078602836185352</v>
      </c>
      <c r="D49" s="27">
        <v>0</v>
      </c>
      <c r="E49" s="27">
        <v>110.37832987878579</v>
      </c>
      <c r="G49" s="19">
        <v>2032</v>
      </c>
      <c r="H49" s="27">
        <v>8.7156591978798588</v>
      </c>
      <c r="I49" s="27">
        <v>2.1041826225900877</v>
      </c>
      <c r="J49" s="27">
        <v>54.568844713154363</v>
      </c>
      <c r="K49" s="27">
        <v>-0.22976093107270945</v>
      </c>
      <c r="L49" s="27">
        <v>0</v>
      </c>
      <c r="M49" s="27">
        <v>0</v>
      </c>
      <c r="N49" s="27">
        <v>65.939637634910767</v>
      </c>
      <c r="O49" s="27">
        <v>131.09856323746237</v>
      </c>
      <c r="Q49" s="19">
        <v>2032</v>
      </c>
      <c r="R49" s="27">
        <v>0.27831605934989057</v>
      </c>
      <c r="S49" s="27">
        <v>-2.4697200000000521</v>
      </c>
      <c r="T49" s="27">
        <v>-9.3835571428446549</v>
      </c>
      <c r="U49" s="27">
        <v>-4.1602120740257433</v>
      </c>
      <c r="V49" s="27">
        <v>0</v>
      </c>
      <c r="W49" s="27">
        <v>0</v>
      </c>
      <c r="X49" s="27">
        <v>65.939637634910767</v>
      </c>
      <c r="Y49" s="27">
        <v>50.204464477390204</v>
      </c>
      <c r="AA49" s="19">
        <v>2032</v>
      </c>
      <c r="AB49" s="27">
        <v>12.45001987743899</v>
      </c>
      <c r="AC49" s="27">
        <v>2.8349633188799999</v>
      </c>
      <c r="AD49" s="27">
        <v>29.376827392629345</v>
      </c>
      <c r="AE49" s="27">
        <v>2.3764181463300469</v>
      </c>
      <c r="AF49" s="27">
        <v>0</v>
      </c>
      <c r="AG49" s="27">
        <v>0</v>
      </c>
      <c r="AH49" s="27">
        <v>0</v>
      </c>
      <c r="AI49" s="27">
        <v>47.038228735278381</v>
      </c>
    </row>
    <row r="50" spans="1:35" ht="16.5" thickTop="1" thickBot="1" x14ac:dyDescent="0.3">
      <c r="A50" s="19">
        <v>2033</v>
      </c>
      <c r="B50" s="27">
        <v>107.47046959516726</v>
      </c>
      <c r="C50" s="27">
        <v>2.9078602836185352</v>
      </c>
      <c r="D50" s="27">
        <v>0</v>
      </c>
      <c r="E50" s="27">
        <v>110.37832987878579</v>
      </c>
      <c r="G50" s="19">
        <v>2033</v>
      </c>
      <c r="H50" s="27">
        <v>7.1445502861702153</v>
      </c>
      <c r="I50" s="27">
        <v>1.7364190779403543</v>
      </c>
      <c r="J50" s="27">
        <v>52.530193820405287</v>
      </c>
      <c r="K50" s="27">
        <v>0.26251191276556329</v>
      </c>
      <c r="L50" s="27">
        <v>0</v>
      </c>
      <c r="M50" s="27">
        <v>0</v>
      </c>
      <c r="N50" s="27">
        <v>65.939637634910767</v>
      </c>
      <c r="O50" s="27">
        <v>127.61331273219218</v>
      </c>
      <c r="Q50" s="19">
        <v>2033</v>
      </c>
      <c r="R50" s="27">
        <v>-6.5978225713506617</v>
      </c>
      <c r="S50" s="27">
        <v>-2.7442700000001423</v>
      </c>
      <c r="T50" s="27">
        <v>28.565023973609225</v>
      </c>
      <c r="U50" s="27">
        <v>-1.4950505351793137</v>
      </c>
      <c r="V50" s="27">
        <v>0</v>
      </c>
      <c r="W50" s="27">
        <v>0</v>
      </c>
      <c r="X50" s="27">
        <v>65.939637634910767</v>
      </c>
      <c r="Y50" s="27">
        <v>83.667518501989875</v>
      </c>
      <c r="AA50" s="19">
        <v>2033</v>
      </c>
      <c r="AB50" s="27">
        <v>24.762563133759045</v>
      </c>
      <c r="AC50" s="27">
        <v>3.6193375507100427</v>
      </c>
      <c r="AD50" s="27">
        <v>20.956272678089782</v>
      </c>
      <c r="AE50" s="27">
        <v>1.6391008490396888</v>
      </c>
      <c r="AF50" s="27">
        <v>0</v>
      </c>
      <c r="AG50" s="27">
        <v>0</v>
      </c>
      <c r="AH50" s="27">
        <v>0</v>
      </c>
      <c r="AI50" s="27">
        <v>50.977274211598555</v>
      </c>
    </row>
    <row r="51" spans="1:35" ht="16.5" thickTop="1" thickBot="1" x14ac:dyDescent="0.3">
      <c r="A51" s="19">
        <v>2034</v>
      </c>
      <c r="B51" s="27">
        <v>107.47046959516726</v>
      </c>
      <c r="C51" s="27">
        <v>2.9078602836185352</v>
      </c>
      <c r="D51" s="27">
        <v>0</v>
      </c>
      <c r="E51" s="27">
        <v>110.37832987878579</v>
      </c>
      <c r="G51" s="19">
        <v>2034</v>
      </c>
      <c r="H51" s="27">
        <v>6.1223542681400431</v>
      </c>
      <c r="I51" s="27">
        <v>1.6712966825298281</v>
      </c>
      <c r="J51" s="27">
        <v>21.63792907444838</v>
      </c>
      <c r="K51" s="27">
        <v>3.8772057460890103E-2</v>
      </c>
      <c r="L51" s="27">
        <v>0</v>
      </c>
      <c r="M51" s="27">
        <v>0</v>
      </c>
      <c r="N51" s="27">
        <v>65.939637634910767</v>
      </c>
      <c r="O51" s="27">
        <v>95.409989717489907</v>
      </c>
      <c r="Q51" s="19">
        <v>2034</v>
      </c>
      <c r="R51" s="27">
        <v>0.38284024567019515</v>
      </c>
      <c r="S51" s="27">
        <v>-1.1996799999997165</v>
      </c>
      <c r="T51" s="27">
        <v>35.954540785092306</v>
      </c>
      <c r="U51" s="27">
        <v>-7.4265325228384143</v>
      </c>
      <c r="V51" s="27">
        <v>0</v>
      </c>
      <c r="W51" s="27">
        <v>0</v>
      </c>
      <c r="X51" s="27">
        <v>65.939637634910767</v>
      </c>
      <c r="Y51" s="27">
        <v>93.650806142835137</v>
      </c>
      <c r="AA51" s="19">
        <v>2034</v>
      </c>
      <c r="AB51" s="27">
        <v>14.438961265517037</v>
      </c>
      <c r="AC51" s="27">
        <v>0.9572053557799336</v>
      </c>
      <c r="AD51" s="27">
        <v>39.728699754300692</v>
      </c>
      <c r="AE51" s="27">
        <v>-1.2218650942409637</v>
      </c>
      <c r="AF51" s="27">
        <v>0</v>
      </c>
      <c r="AG51" s="27">
        <v>0</v>
      </c>
      <c r="AH51" s="27">
        <v>0</v>
      </c>
      <c r="AI51" s="27">
        <v>53.903001281356701</v>
      </c>
    </row>
    <row r="52" spans="1:35" ht="16.5" thickTop="1" thickBot="1" x14ac:dyDescent="0.3">
      <c r="A52" s="19" t="s">
        <v>44</v>
      </c>
      <c r="B52" s="27">
        <v>1277.5659493093112</v>
      </c>
      <c r="C52" s="27">
        <v>34.589049411651395</v>
      </c>
      <c r="D52" s="27">
        <v>0</v>
      </c>
      <c r="E52" s="27">
        <v>1312.1549987209626</v>
      </c>
      <c r="G52" s="19" t="s">
        <v>45</v>
      </c>
      <c r="H52" s="27">
        <v>60.890536843801968</v>
      </c>
      <c r="I52" s="27">
        <v>16.62206199894127</v>
      </c>
      <c r="J52" s="27">
        <v>247.97327395831121</v>
      </c>
      <c r="K52" s="27">
        <v>0.36622384871897629</v>
      </c>
      <c r="L52" s="27">
        <v>0</v>
      </c>
      <c r="M52" s="27">
        <v>0</v>
      </c>
      <c r="N52" s="27">
        <v>785.73929545984026</v>
      </c>
      <c r="O52" s="27">
        <v>1111.5913921096137</v>
      </c>
      <c r="Q52" s="19" t="s">
        <v>45</v>
      </c>
      <c r="R52" s="27">
        <v>3.8075790885837044</v>
      </c>
      <c r="S52" s="27">
        <v>-11.931547251503179</v>
      </c>
      <c r="T52" s="27">
        <v>409.36521323675953</v>
      </c>
      <c r="U52" s="27">
        <v>-81.678170691031198</v>
      </c>
      <c r="V52" s="27">
        <v>0</v>
      </c>
      <c r="W52" s="27">
        <v>0</v>
      </c>
      <c r="X52" s="27">
        <v>785.73929545984026</v>
      </c>
      <c r="Y52" s="27">
        <v>1105.3023698426491</v>
      </c>
      <c r="AA52" s="19" t="s">
        <v>45</v>
      </c>
      <c r="AB52" s="27">
        <v>143.60425163558727</v>
      </c>
      <c r="AC52" s="27">
        <v>9.5199894404198524</v>
      </c>
      <c r="AD52" s="27">
        <v>448.63882549683433</v>
      </c>
      <c r="AE52" s="27">
        <v>-13.998540804044884</v>
      </c>
      <c r="AF52" s="27">
        <v>0</v>
      </c>
      <c r="AG52" s="27">
        <v>0</v>
      </c>
      <c r="AH52" s="27">
        <v>0</v>
      </c>
      <c r="AI52" s="27">
        <v>587.7645257687966</v>
      </c>
    </row>
    <row r="53" spans="1:35" ht="16.5" thickTop="1" thickBot="1" x14ac:dyDescent="0.3"/>
    <row r="54" spans="1:35" ht="16.5" thickTop="1" thickBot="1" x14ac:dyDescent="0.3">
      <c r="A54" s="1" t="str">
        <f>A5</f>
        <v>Low Discount rate</v>
      </c>
    </row>
    <row r="55" spans="1:35" ht="46.5" thickTop="1" thickBot="1" x14ac:dyDescent="0.3">
      <c r="G55" s="1" t="s">
        <v>29</v>
      </c>
      <c r="H55" s="18" t="s">
        <v>84</v>
      </c>
      <c r="J55" s="12"/>
      <c r="K55" s="12"/>
      <c r="Q55" s="1" t="s">
        <v>29</v>
      </c>
      <c r="R55" s="18" t="s">
        <v>85</v>
      </c>
      <c r="T55" s="12"/>
      <c r="U55" s="12"/>
      <c r="AA55" s="1" t="s">
        <v>29</v>
      </c>
      <c r="AB55" s="18" t="s">
        <v>86</v>
      </c>
      <c r="AD55" s="12"/>
      <c r="AE55" s="12"/>
    </row>
    <row r="56" spans="1:35" ht="51" customHeight="1" thickTop="1" thickBot="1" x14ac:dyDescent="0.3">
      <c r="A56" s="1" t="s">
        <v>32</v>
      </c>
      <c r="B56" s="25" t="s">
        <v>33</v>
      </c>
      <c r="C56" s="25" t="s">
        <v>15</v>
      </c>
      <c r="D56" s="25" t="s">
        <v>34</v>
      </c>
      <c r="E56" s="25" t="s">
        <v>35</v>
      </c>
      <c r="G56" s="1" t="s">
        <v>29</v>
      </c>
      <c r="H56" s="1" t="s">
        <v>36</v>
      </c>
      <c r="I56" s="1" t="s">
        <v>37</v>
      </c>
      <c r="J56" s="1" t="s">
        <v>38</v>
      </c>
      <c r="K56" s="1" t="s">
        <v>39</v>
      </c>
      <c r="L56" s="1" t="s">
        <v>40</v>
      </c>
      <c r="M56" s="1" t="s">
        <v>41</v>
      </c>
      <c r="N56" s="1" t="s">
        <v>42</v>
      </c>
      <c r="O56" s="1" t="s">
        <v>35</v>
      </c>
      <c r="Q56" s="1" t="s">
        <v>29</v>
      </c>
      <c r="R56" s="1" t="s">
        <v>36</v>
      </c>
      <c r="S56" s="1" t="s">
        <v>37</v>
      </c>
      <c r="T56" s="1" t="s">
        <v>38</v>
      </c>
      <c r="U56" s="1" t="s">
        <v>39</v>
      </c>
      <c r="V56" s="1" t="s">
        <v>40</v>
      </c>
      <c r="W56" s="1" t="s">
        <v>41</v>
      </c>
      <c r="X56" s="1" t="s">
        <v>42</v>
      </c>
      <c r="Y56" s="1" t="s">
        <v>35</v>
      </c>
      <c r="AA56" s="1" t="s">
        <v>29</v>
      </c>
      <c r="AB56" s="1" t="s">
        <v>36</v>
      </c>
      <c r="AC56" s="1" t="s">
        <v>37</v>
      </c>
      <c r="AD56" s="1" t="s">
        <v>38</v>
      </c>
      <c r="AE56" s="1" t="s">
        <v>39</v>
      </c>
      <c r="AF56" s="1" t="s">
        <v>40</v>
      </c>
      <c r="AG56" s="1" t="s">
        <v>41</v>
      </c>
      <c r="AH56" s="1" t="s">
        <v>42</v>
      </c>
      <c r="AI56" s="1" t="s">
        <v>35</v>
      </c>
    </row>
    <row r="57" spans="1:35" ht="16.5" thickTop="1" thickBot="1" x14ac:dyDescent="0.3">
      <c r="A57" s="19" t="s">
        <v>43</v>
      </c>
      <c r="B57" s="26">
        <f>NPV($B$5,B58:B73)</f>
        <v>1096.5653930359395</v>
      </c>
      <c r="C57" s="26">
        <f t="shared" ref="C57:E57" si="9">NPV($B$5,C58:C73)</f>
        <v>29.661589516306602</v>
      </c>
      <c r="D57" s="26">
        <f t="shared" si="9"/>
        <v>0</v>
      </c>
      <c r="E57" s="26">
        <f t="shared" si="9"/>
        <v>1126.226982552246</v>
      </c>
      <c r="G57" s="19" t="s">
        <v>43</v>
      </c>
      <c r="H57" s="26">
        <f>NPV($B$5,H58:H73)</f>
        <v>117.17416442446569</v>
      </c>
      <c r="I57" s="26">
        <f t="shared" ref="I57:O57" si="10">NPV($B$5,I58:I73)</f>
        <v>29.698385456522281</v>
      </c>
      <c r="J57" s="26">
        <f t="shared" si="10"/>
        <v>519.2285829609657</v>
      </c>
      <c r="K57" s="26">
        <f t="shared" si="10"/>
        <v>0.32588704186937456</v>
      </c>
      <c r="L57" s="26">
        <f t="shared" si="10"/>
        <v>0</v>
      </c>
      <c r="M57" s="26">
        <f t="shared" si="10"/>
        <v>0</v>
      </c>
      <c r="N57" s="26">
        <f t="shared" si="10"/>
        <v>625.38724900386342</v>
      </c>
      <c r="O57" s="26">
        <f t="shared" si="10"/>
        <v>1291.8142688876865</v>
      </c>
      <c r="Q57" s="19" t="s">
        <v>43</v>
      </c>
      <c r="R57" s="26">
        <f>NPV($B$5,R58:R73)</f>
        <v>12.752362929967264</v>
      </c>
      <c r="S57" s="26">
        <f t="shared" ref="S57:Y57" si="11">NPV($B$5,S58:S73)</f>
        <v>-17.404203591258121</v>
      </c>
      <c r="T57" s="26">
        <f t="shared" si="11"/>
        <v>650.53983784131617</v>
      </c>
      <c r="U57" s="26">
        <f t="shared" si="11"/>
        <v>-91.168971847108011</v>
      </c>
      <c r="V57" s="26">
        <f t="shared" si="11"/>
        <v>0</v>
      </c>
      <c r="W57" s="26">
        <f t="shared" si="11"/>
        <v>0</v>
      </c>
      <c r="X57" s="26">
        <f t="shared" si="11"/>
        <v>625.38724900386342</v>
      </c>
      <c r="Y57" s="26">
        <f t="shared" si="11"/>
        <v>1180.1062743367809</v>
      </c>
      <c r="AA57" s="19" t="s">
        <v>43</v>
      </c>
      <c r="AB57" s="26">
        <f>NPV($B$5,AB58:AB73)</f>
        <v>219.55512155631283</v>
      </c>
      <c r="AC57" s="26">
        <f t="shared" ref="AC57:AI57" si="12">NPV($B$5,AC58:AC73)</f>
        <v>23.477778785238797</v>
      </c>
      <c r="AD57" s="26">
        <f t="shared" si="12"/>
        <v>747.8083686039605</v>
      </c>
      <c r="AE57" s="26">
        <f t="shared" si="12"/>
        <v>-12.08104870288078</v>
      </c>
      <c r="AF57" s="26">
        <f t="shared" si="12"/>
        <v>0</v>
      </c>
      <c r="AG57" s="26">
        <f t="shared" si="12"/>
        <v>0</v>
      </c>
      <c r="AH57" s="26">
        <f t="shared" si="12"/>
        <v>0</v>
      </c>
      <c r="AI57" s="26">
        <f t="shared" si="12"/>
        <v>978.76022024263125</v>
      </c>
    </row>
    <row r="58" spans="1:35" ht="16.5" thickTop="1" thickBot="1" x14ac:dyDescent="0.3">
      <c r="A58" s="19">
        <v>2020</v>
      </c>
      <c r="B58" s="27">
        <v>0</v>
      </c>
      <c r="C58" s="27">
        <v>0</v>
      </c>
      <c r="D58" s="27">
        <v>0</v>
      </c>
      <c r="E58" s="27">
        <v>0</v>
      </c>
      <c r="G58" s="19">
        <v>2020</v>
      </c>
      <c r="H58" s="27">
        <v>0</v>
      </c>
      <c r="I58" s="27">
        <v>0</v>
      </c>
      <c r="J58" s="27">
        <v>0</v>
      </c>
      <c r="K58" s="27">
        <v>0</v>
      </c>
      <c r="L58" s="27">
        <v>0</v>
      </c>
      <c r="M58" s="27">
        <v>0</v>
      </c>
      <c r="N58" s="27">
        <v>0</v>
      </c>
      <c r="O58" s="27">
        <v>0</v>
      </c>
      <c r="Q58" s="19">
        <v>2020</v>
      </c>
      <c r="R58" s="27">
        <v>0</v>
      </c>
      <c r="S58" s="27">
        <v>0</v>
      </c>
      <c r="T58" s="27">
        <v>0</v>
      </c>
      <c r="U58" s="27">
        <v>0</v>
      </c>
      <c r="V58" s="27">
        <v>0</v>
      </c>
      <c r="W58" s="27">
        <v>0</v>
      </c>
      <c r="X58" s="27">
        <v>0</v>
      </c>
      <c r="Y58" s="27">
        <v>0</v>
      </c>
      <c r="AA58" s="19">
        <v>2020</v>
      </c>
      <c r="AB58" s="27">
        <v>0</v>
      </c>
      <c r="AC58" s="27">
        <v>0</v>
      </c>
      <c r="AD58" s="27">
        <v>0</v>
      </c>
      <c r="AE58" s="27">
        <v>0</v>
      </c>
      <c r="AF58" s="27">
        <v>0</v>
      </c>
      <c r="AG58" s="27">
        <v>0</v>
      </c>
      <c r="AH58" s="27">
        <v>0</v>
      </c>
      <c r="AI58" s="27">
        <v>0</v>
      </c>
    </row>
    <row r="59" spans="1:35" ht="16.5" thickTop="1" thickBot="1" x14ac:dyDescent="0.3">
      <c r="A59" s="19">
        <v>2021</v>
      </c>
      <c r="B59" s="27">
        <v>0</v>
      </c>
      <c r="C59" s="27">
        <v>0</v>
      </c>
      <c r="D59" s="27">
        <v>0</v>
      </c>
      <c r="E59" s="27">
        <v>0</v>
      </c>
      <c r="G59" s="19">
        <v>2021</v>
      </c>
      <c r="H59" s="27">
        <v>0</v>
      </c>
      <c r="I59" s="27">
        <v>0</v>
      </c>
      <c r="J59" s="27">
        <v>0</v>
      </c>
      <c r="K59" s="27">
        <v>0</v>
      </c>
      <c r="L59" s="27">
        <v>0</v>
      </c>
      <c r="M59" s="27">
        <v>0</v>
      </c>
      <c r="N59" s="27">
        <v>0</v>
      </c>
      <c r="O59" s="27">
        <v>0</v>
      </c>
      <c r="Q59" s="19">
        <v>2021</v>
      </c>
      <c r="R59" s="27">
        <v>0</v>
      </c>
      <c r="S59" s="27">
        <v>0</v>
      </c>
      <c r="T59" s="27">
        <v>0</v>
      </c>
      <c r="U59" s="27">
        <v>0</v>
      </c>
      <c r="V59" s="27">
        <v>0</v>
      </c>
      <c r="W59" s="27">
        <v>0</v>
      </c>
      <c r="X59" s="27">
        <v>0</v>
      </c>
      <c r="Y59" s="27">
        <v>0</v>
      </c>
      <c r="AA59" s="19">
        <v>2021</v>
      </c>
      <c r="AB59" s="27">
        <v>0</v>
      </c>
      <c r="AC59" s="27">
        <v>0</v>
      </c>
      <c r="AD59" s="27">
        <v>0</v>
      </c>
      <c r="AE59" s="27">
        <v>0</v>
      </c>
      <c r="AF59" s="27">
        <v>0</v>
      </c>
      <c r="AG59" s="27">
        <v>0</v>
      </c>
      <c r="AH59" s="27">
        <v>0</v>
      </c>
      <c r="AI59" s="27">
        <v>0</v>
      </c>
    </row>
    <row r="60" spans="1:35" ht="16.5" thickTop="1" thickBot="1" x14ac:dyDescent="0.3">
      <c r="A60" s="19">
        <v>2022</v>
      </c>
      <c r="B60" s="27">
        <v>0</v>
      </c>
      <c r="C60" s="27">
        <v>0</v>
      </c>
      <c r="D60" s="27">
        <v>0</v>
      </c>
      <c r="E60" s="27">
        <v>0</v>
      </c>
      <c r="G60" s="19">
        <v>2022</v>
      </c>
      <c r="H60" s="27">
        <v>0</v>
      </c>
      <c r="I60" s="27">
        <v>0</v>
      </c>
      <c r="J60" s="27">
        <v>0</v>
      </c>
      <c r="K60" s="27">
        <v>0</v>
      </c>
      <c r="L60" s="27">
        <v>0</v>
      </c>
      <c r="M60" s="27">
        <v>0</v>
      </c>
      <c r="N60" s="27">
        <v>0</v>
      </c>
      <c r="O60" s="27">
        <v>0</v>
      </c>
      <c r="Q60" s="19">
        <v>2022</v>
      </c>
      <c r="R60" s="27">
        <v>0</v>
      </c>
      <c r="S60" s="27">
        <v>0</v>
      </c>
      <c r="T60" s="27">
        <v>0</v>
      </c>
      <c r="U60" s="27">
        <v>0</v>
      </c>
      <c r="V60" s="27">
        <v>0</v>
      </c>
      <c r="W60" s="27">
        <v>0</v>
      </c>
      <c r="X60" s="27">
        <v>0</v>
      </c>
      <c r="Y60" s="27">
        <v>0</v>
      </c>
      <c r="AA60" s="19">
        <v>2022</v>
      </c>
      <c r="AB60" s="27">
        <v>0</v>
      </c>
      <c r="AC60" s="27">
        <v>0</v>
      </c>
      <c r="AD60" s="27">
        <v>0</v>
      </c>
      <c r="AE60" s="27">
        <v>0</v>
      </c>
      <c r="AF60" s="27">
        <v>0</v>
      </c>
      <c r="AG60" s="27">
        <v>0</v>
      </c>
      <c r="AH60" s="27">
        <v>0</v>
      </c>
      <c r="AI60" s="27">
        <v>0</v>
      </c>
    </row>
    <row r="61" spans="1:35" ht="16.5" thickTop="1" thickBot="1" x14ac:dyDescent="0.3">
      <c r="A61" s="19">
        <v>2023</v>
      </c>
      <c r="B61" s="27">
        <v>1.7446131629220856</v>
      </c>
      <c r="C61" s="27">
        <v>3.4892263258441712E-2</v>
      </c>
      <c r="D61" s="27">
        <v>0</v>
      </c>
      <c r="E61" s="27">
        <v>1.7795054261805272</v>
      </c>
      <c r="G61" s="19">
        <v>2023</v>
      </c>
      <c r="H61" s="27">
        <v>0</v>
      </c>
      <c r="I61" s="27">
        <v>0</v>
      </c>
      <c r="J61" s="27">
        <v>5.2652909874048648</v>
      </c>
      <c r="K61" s="27">
        <v>-1.3213582149151446</v>
      </c>
      <c r="L61" s="27">
        <v>0</v>
      </c>
      <c r="M61" s="27">
        <v>0</v>
      </c>
      <c r="N61" s="27">
        <v>0</v>
      </c>
      <c r="O61" s="27">
        <v>3.9439327724897204</v>
      </c>
      <c r="Q61" s="19">
        <v>2023</v>
      </c>
      <c r="R61" s="27">
        <v>-3.6069625000000016</v>
      </c>
      <c r="S61" s="27">
        <v>-1.1272400000000289</v>
      </c>
      <c r="T61" s="27">
        <v>26.254541607557666</v>
      </c>
      <c r="U61" s="27">
        <v>8.3436996842731599</v>
      </c>
      <c r="V61" s="27">
        <v>0</v>
      </c>
      <c r="W61" s="27">
        <v>0</v>
      </c>
      <c r="X61" s="27">
        <v>0</v>
      </c>
      <c r="Y61" s="27">
        <v>29.864038791830794</v>
      </c>
      <c r="AA61" s="19">
        <v>2023</v>
      </c>
      <c r="AB61" s="27">
        <v>3.1125473455309978</v>
      </c>
      <c r="AC61" s="27">
        <v>0.20833621556494109</v>
      </c>
      <c r="AD61" s="27">
        <v>13.322545912980917</v>
      </c>
      <c r="AE61" s="27">
        <v>1.1739091309480634E-2</v>
      </c>
      <c r="AF61" s="27">
        <v>0</v>
      </c>
      <c r="AG61" s="27">
        <v>0</v>
      </c>
      <c r="AH61" s="27">
        <v>0</v>
      </c>
      <c r="AI61" s="27">
        <v>16.655168565386337</v>
      </c>
    </row>
    <row r="62" spans="1:35" ht="16.5" thickTop="1" thickBot="1" x14ac:dyDescent="0.3">
      <c r="A62" s="19">
        <v>2024</v>
      </c>
      <c r="B62" s="27">
        <v>1.7446131629220856</v>
      </c>
      <c r="C62" s="27">
        <v>3.4892263258441712E-2</v>
      </c>
      <c r="D62" s="27">
        <v>0</v>
      </c>
      <c r="E62" s="27">
        <v>1.7795054261805272</v>
      </c>
      <c r="G62" s="19">
        <v>2024</v>
      </c>
      <c r="H62" s="27">
        <v>0</v>
      </c>
      <c r="I62" s="27">
        <v>0</v>
      </c>
      <c r="J62" s="27">
        <v>3.8565192247276161</v>
      </c>
      <c r="K62" s="27">
        <v>0.70296487059052781</v>
      </c>
      <c r="L62" s="27">
        <v>0</v>
      </c>
      <c r="M62" s="27">
        <v>0</v>
      </c>
      <c r="N62" s="27">
        <v>0</v>
      </c>
      <c r="O62" s="27">
        <v>4.5594840953181439</v>
      </c>
      <c r="Q62" s="19">
        <v>2024</v>
      </c>
      <c r="R62" s="27">
        <v>-0.27231999999999346</v>
      </c>
      <c r="S62" s="27">
        <v>-7.0482500000025539E-2</v>
      </c>
      <c r="T62" s="27">
        <v>0.77582460344443649</v>
      </c>
      <c r="U62" s="27">
        <v>-0.18396572662520769</v>
      </c>
      <c r="V62" s="27">
        <v>0</v>
      </c>
      <c r="W62" s="27">
        <v>0</v>
      </c>
      <c r="X62" s="27">
        <v>0</v>
      </c>
      <c r="Y62" s="27">
        <v>0.24905637681920981</v>
      </c>
      <c r="AA62" s="19">
        <v>2024</v>
      </c>
      <c r="AB62" s="27">
        <v>6.6970888519151117E-2</v>
      </c>
      <c r="AC62" s="27">
        <v>2.4033554417428604E-2</v>
      </c>
      <c r="AD62" s="27">
        <v>6.0899052423185216</v>
      </c>
      <c r="AE62" s="27">
        <v>0.60133685739276965</v>
      </c>
      <c r="AF62" s="27">
        <v>0</v>
      </c>
      <c r="AG62" s="27">
        <v>0</v>
      </c>
      <c r="AH62" s="27">
        <v>0</v>
      </c>
      <c r="AI62" s="27">
        <v>6.7822465426478713</v>
      </c>
    </row>
    <row r="63" spans="1:35" ht="16.5" thickTop="1" thickBot="1" x14ac:dyDescent="0.3">
      <c r="A63" s="19">
        <v>2025</v>
      </c>
      <c r="B63" s="27">
        <v>45.873291556475145</v>
      </c>
      <c r="C63" s="27">
        <v>1.2397143604998226</v>
      </c>
      <c r="D63" s="27">
        <v>0</v>
      </c>
      <c r="E63" s="27">
        <v>47.11300591697497</v>
      </c>
      <c r="G63" s="19">
        <v>2025</v>
      </c>
      <c r="H63" s="27">
        <v>0</v>
      </c>
      <c r="I63" s="27">
        <v>0</v>
      </c>
      <c r="J63" s="27">
        <v>23.812006808105895</v>
      </c>
      <c r="K63" s="27">
        <v>2.5647091655474075</v>
      </c>
      <c r="L63" s="27">
        <v>0</v>
      </c>
      <c r="M63" s="27">
        <v>0</v>
      </c>
      <c r="N63" s="27">
        <v>0</v>
      </c>
      <c r="O63" s="27">
        <v>26.376715973653305</v>
      </c>
      <c r="Q63" s="19">
        <v>2025</v>
      </c>
      <c r="R63" s="27">
        <v>-2.3426399999999603</v>
      </c>
      <c r="S63" s="27">
        <v>-0.18885000000000218</v>
      </c>
      <c r="T63" s="27">
        <v>22.55041334652914</v>
      </c>
      <c r="U63" s="27">
        <v>-2.7355878711215631</v>
      </c>
      <c r="V63" s="27">
        <v>0</v>
      </c>
      <c r="W63" s="27">
        <v>0</v>
      </c>
      <c r="X63" s="27">
        <v>0</v>
      </c>
      <c r="Y63" s="27">
        <v>17.283335475407615</v>
      </c>
      <c r="AA63" s="19">
        <v>2025</v>
      </c>
      <c r="AB63" s="27">
        <v>0.26788355408299935</v>
      </c>
      <c r="AC63" s="27">
        <v>4.7935777939983382E-2</v>
      </c>
      <c r="AD63" s="27">
        <v>13.105861474556752</v>
      </c>
      <c r="AE63" s="27">
        <v>0.32351734099393747</v>
      </c>
      <c r="AF63" s="27">
        <v>0</v>
      </c>
      <c r="AG63" s="27">
        <v>0</v>
      </c>
      <c r="AH63" s="27">
        <v>0</v>
      </c>
      <c r="AI63" s="27">
        <v>13.745198147573673</v>
      </c>
    </row>
    <row r="64" spans="1:35" ht="16.5" thickTop="1" thickBot="1" x14ac:dyDescent="0.3">
      <c r="A64" s="19">
        <v>2026</v>
      </c>
      <c r="B64" s="27">
        <v>45.873291556475145</v>
      </c>
      <c r="C64" s="27">
        <v>1.2397143604998226</v>
      </c>
      <c r="D64" s="27">
        <v>0</v>
      </c>
      <c r="E64" s="27">
        <v>47.11300591697497</v>
      </c>
      <c r="G64" s="19">
        <v>2026</v>
      </c>
      <c r="H64" s="27">
        <v>-1.3950969279790115E-3</v>
      </c>
      <c r="I64" s="27">
        <v>1.4004089498484973E-3</v>
      </c>
      <c r="J64" s="27">
        <v>35.504010700702551</v>
      </c>
      <c r="K64" s="27">
        <v>5.1922205868946163</v>
      </c>
      <c r="L64" s="27">
        <v>0</v>
      </c>
      <c r="M64" s="27">
        <v>0</v>
      </c>
      <c r="N64" s="27">
        <v>0</v>
      </c>
      <c r="O64" s="27">
        <v>40.696236599619034</v>
      </c>
      <c r="Q64" s="19">
        <v>2026</v>
      </c>
      <c r="R64" s="27">
        <v>-0.44297000000005937</v>
      </c>
      <c r="S64" s="27">
        <v>5.0119999999878928E-2</v>
      </c>
      <c r="T64" s="27">
        <v>10.311661729285237</v>
      </c>
      <c r="U64" s="27">
        <v>5.6351908309534435</v>
      </c>
      <c r="V64" s="27">
        <v>0</v>
      </c>
      <c r="W64" s="27">
        <v>0</v>
      </c>
      <c r="X64" s="27">
        <v>0</v>
      </c>
      <c r="Y64" s="27">
        <v>15.554002560238501</v>
      </c>
      <c r="AA64" s="19">
        <v>2026</v>
      </c>
      <c r="AB64" s="27">
        <v>0.26788355408200459</v>
      </c>
      <c r="AC64" s="27">
        <v>9.5871555879966763E-2</v>
      </c>
      <c r="AD64" s="27">
        <v>31.85573335097861</v>
      </c>
      <c r="AE64" s="27">
        <v>5.3556068208706717</v>
      </c>
      <c r="AF64" s="27">
        <v>0</v>
      </c>
      <c r="AG64" s="27">
        <v>0</v>
      </c>
      <c r="AH64" s="27">
        <v>0</v>
      </c>
      <c r="AI64" s="27">
        <v>37.575095281811251</v>
      </c>
    </row>
    <row r="65" spans="1:35" ht="16.5" thickTop="1" thickBot="1" x14ac:dyDescent="0.3">
      <c r="A65" s="19">
        <v>2027</v>
      </c>
      <c r="B65" s="27">
        <v>45.873291556475145</v>
      </c>
      <c r="C65" s="27">
        <v>1.2397143604998226</v>
      </c>
      <c r="D65" s="27">
        <v>0</v>
      </c>
      <c r="E65" s="27">
        <v>47.11300591697497</v>
      </c>
      <c r="G65" s="19">
        <v>2027</v>
      </c>
      <c r="H65" s="27">
        <v>5.075118029402006</v>
      </c>
      <c r="I65" s="27">
        <v>1.0935449024800619</v>
      </c>
      <c r="J65" s="27">
        <v>18.195065423106637</v>
      </c>
      <c r="K65" s="27">
        <v>0.2995558484151194</v>
      </c>
      <c r="L65" s="27">
        <v>0</v>
      </c>
      <c r="M65" s="27">
        <v>0</v>
      </c>
      <c r="N65" s="27">
        <v>28.016251925037079</v>
      </c>
      <c r="O65" s="27">
        <v>52.679536128440901</v>
      </c>
      <c r="Q65" s="19">
        <v>2027</v>
      </c>
      <c r="R65" s="27">
        <v>1.8599400000000514</v>
      </c>
      <c r="S65" s="27">
        <v>0.64633999999978187</v>
      </c>
      <c r="T65" s="27">
        <v>23.406919523122184</v>
      </c>
      <c r="U65" s="27">
        <v>1.3670173762366937</v>
      </c>
      <c r="V65" s="27">
        <v>0</v>
      </c>
      <c r="W65" s="27">
        <v>0</v>
      </c>
      <c r="X65" s="27">
        <v>28.016251925037079</v>
      </c>
      <c r="Y65" s="27">
        <v>55.296468824395788</v>
      </c>
      <c r="AA65" s="19">
        <v>2027</v>
      </c>
      <c r="AB65" s="27">
        <v>0.18290367326500245</v>
      </c>
      <c r="AC65" s="27">
        <v>0.15926881142968341</v>
      </c>
      <c r="AD65" s="27">
        <v>23.831762890483368</v>
      </c>
      <c r="AE65" s="27">
        <v>6.2449250947582957</v>
      </c>
      <c r="AF65" s="27">
        <v>0</v>
      </c>
      <c r="AG65" s="27">
        <v>0</v>
      </c>
      <c r="AH65" s="27">
        <v>0</v>
      </c>
      <c r="AI65" s="27">
        <v>30.418860469936348</v>
      </c>
    </row>
    <row r="66" spans="1:35" ht="16.5" thickTop="1" thickBot="1" x14ac:dyDescent="0.3">
      <c r="A66" s="19">
        <v>2028</v>
      </c>
      <c r="B66" s="27">
        <v>45.873291556475145</v>
      </c>
      <c r="C66" s="27">
        <v>1.2397143604998226</v>
      </c>
      <c r="D66" s="27">
        <v>0</v>
      </c>
      <c r="E66" s="27">
        <v>47.11300591697497</v>
      </c>
      <c r="G66" s="19">
        <v>2028</v>
      </c>
      <c r="H66" s="27">
        <v>10.035512428024049</v>
      </c>
      <c r="I66" s="27">
        <v>2.2499836779797988</v>
      </c>
      <c r="J66" s="27">
        <v>15.995638691659485</v>
      </c>
      <c r="K66" s="27">
        <v>-2.19016071541059</v>
      </c>
      <c r="L66" s="27">
        <v>0</v>
      </c>
      <c r="M66" s="27">
        <v>0</v>
      </c>
      <c r="N66" s="27">
        <v>28.016251925037079</v>
      </c>
      <c r="O66" s="27">
        <v>54.107226007289825</v>
      </c>
      <c r="Q66" s="19">
        <v>2028</v>
      </c>
      <c r="R66" s="27">
        <v>20.984051066249776</v>
      </c>
      <c r="S66" s="27">
        <v>1.6843199999998433</v>
      </c>
      <c r="T66" s="27">
        <v>5.8029900022583183</v>
      </c>
      <c r="U66" s="27">
        <v>-1.618750049191038</v>
      </c>
      <c r="V66" s="27">
        <v>0</v>
      </c>
      <c r="W66" s="27">
        <v>0</v>
      </c>
      <c r="X66" s="27">
        <v>28.016251925037079</v>
      </c>
      <c r="Y66" s="27">
        <v>54.868862944353978</v>
      </c>
      <c r="AA66" s="19">
        <v>2028</v>
      </c>
      <c r="AB66" s="27">
        <v>12.439042717415987</v>
      </c>
      <c r="AC66" s="27">
        <v>2.8324692475603115</v>
      </c>
      <c r="AD66" s="27">
        <v>16.517810996088773</v>
      </c>
      <c r="AE66" s="27">
        <v>-2.880221321400521</v>
      </c>
      <c r="AF66" s="27">
        <v>0</v>
      </c>
      <c r="AG66" s="27">
        <v>0</v>
      </c>
      <c r="AH66" s="27">
        <v>0</v>
      </c>
      <c r="AI66" s="27">
        <v>28.909101639664549</v>
      </c>
    </row>
    <row r="67" spans="1:35" ht="16.5" thickTop="1" thickBot="1" x14ac:dyDescent="0.3">
      <c r="A67" s="19">
        <v>2029</v>
      </c>
      <c r="B67" s="27">
        <v>45.873291556475145</v>
      </c>
      <c r="C67" s="27">
        <v>1.2397143604998226</v>
      </c>
      <c r="D67" s="27">
        <v>0</v>
      </c>
      <c r="E67" s="27">
        <v>47.11300591697497</v>
      </c>
      <c r="G67" s="19">
        <v>2029</v>
      </c>
      <c r="H67" s="27">
        <v>13.008471491989894</v>
      </c>
      <c r="I67" s="27">
        <v>2.7858491341703484</v>
      </c>
      <c r="J67" s="27">
        <v>18.288476294806372</v>
      </c>
      <c r="K67" s="27">
        <v>-2.5194763842253227</v>
      </c>
      <c r="L67" s="27">
        <v>0</v>
      </c>
      <c r="M67" s="27">
        <v>0</v>
      </c>
      <c r="N67" s="27">
        <v>28.016251925037079</v>
      </c>
      <c r="O67" s="27">
        <v>59.579572461778369</v>
      </c>
      <c r="Q67" s="19">
        <v>2029</v>
      </c>
      <c r="R67" s="27">
        <v>2.6504928898398248</v>
      </c>
      <c r="S67" s="27">
        <v>1.0213300000000345</v>
      </c>
      <c r="T67" s="27">
        <v>20.464526526775835</v>
      </c>
      <c r="U67" s="27">
        <v>0.18237850243468323</v>
      </c>
      <c r="V67" s="27">
        <v>0</v>
      </c>
      <c r="W67" s="27">
        <v>0</v>
      </c>
      <c r="X67" s="27">
        <v>28.016251925037079</v>
      </c>
      <c r="Y67" s="27">
        <v>52.334979844087457</v>
      </c>
      <c r="AA67" s="19">
        <v>2029</v>
      </c>
      <c r="AB67" s="27">
        <v>12.439042717419964</v>
      </c>
      <c r="AC67" s="27">
        <v>2.8247302605500408</v>
      </c>
      <c r="AD67" s="27">
        <v>22.563710574557664</v>
      </c>
      <c r="AE67" s="27">
        <v>-2.9178336334836299</v>
      </c>
      <c r="AF67" s="27">
        <v>0</v>
      </c>
      <c r="AG67" s="27">
        <v>0</v>
      </c>
      <c r="AH67" s="27">
        <v>0</v>
      </c>
      <c r="AI67" s="27">
        <v>34.909649919044035</v>
      </c>
    </row>
    <row r="68" spans="1:35" ht="16.5" thickTop="1" thickBot="1" x14ac:dyDescent="0.3">
      <c r="A68" s="19">
        <v>2030</v>
      </c>
      <c r="B68" s="27">
        <v>45.873291556475145</v>
      </c>
      <c r="C68" s="27">
        <v>1.2397143604998226</v>
      </c>
      <c r="D68" s="27">
        <v>0</v>
      </c>
      <c r="E68" s="27">
        <v>47.11300591697497</v>
      </c>
      <c r="G68" s="19">
        <v>2030</v>
      </c>
      <c r="H68" s="27">
        <v>15.177658022430023</v>
      </c>
      <c r="I68" s="27">
        <v>3.3302668250598799</v>
      </c>
      <c r="J68" s="27">
        <v>11.777877027668296</v>
      </c>
      <c r="K68" s="27">
        <v>-2.3253688383007072</v>
      </c>
      <c r="L68" s="27">
        <v>0</v>
      </c>
      <c r="M68" s="27">
        <v>0</v>
      </c>
      <c r="N68" s="27">
        <v>28.016251925037079</v>
      </c>
      <c r="O68" s="27">
        <v>55.97668496189457</v>
      </c>
      <c r="Q68" s="19">
        <v>2030</v>
      </c>
      <c r="R68" s="27">
        <v>-2.5611748884198278</v>
      </c>
      <c r="S68" s="27">
        <v>-0.73806000000013228</v>
      </c>
      <c r="T68" s="27">
        <v>15.541439939550393</v>
      </c>
      <c r="U68" s="27">
        <v>2.4317214239060663</v>
      </c>
      <c r="V68" s="27">
        <v>0</v>
      </c>
      <c r="W68" s="27">
        <v>0</v>
      </c>
      <c r="X68" s="27">
        <v>28.016251925037079</v>
      </c>
      <c r="Y68" s="27">
        <v>42.690178400073577</v>
      </c>
      <c r="AA68" s="19">
        <v>2030</v>
      </c>
      <c r="AB68" s="27">
        <v>12.450019877442971</v>
      </c>
      <c r="AC68" s="27">
        <v>2.8272175174597578</v>
      </c>
      <c r="AD68" s="27">
        <v>32.102628040479374</v>
      </c>
      <c r="AE68" s="27">
        <v>-0.89542146272173129</v>
      </c>
      <c r="AF68" s="27">
        <v>0</v>
      </c>
      <c r="AG68" s="27">
        <v>0</v>
      </c>
      <c r="AH68" s="27">
        <v>0</v>
      </c>
      <c r="AI68" s="27">
        <v>46.484443972660372</v>
      </c>
    </row>
    <row r="69" spans="1:35" ht="16.5" thickTop="1" thickBot="1" x14ac:dyDescent="0.3">
      <c r="A69" s="19">
        <v>2031</v>
      </c>
      <c r="B69" s="27">
        <v>45.873291556475145</v>
      </c>
      <c r="C69" s="27">
        <v>1.2397143604998226</v>
      </c>
      <c r="D69" s="27">
        <v>0</v>
      </c>
      <c r="E69" s="27">
        <v>47.11300591697497</v>
      </c>
      <c r="G69" s="19">
        <v>2031</v>
      </c>
      <c r="H69" s="27">
        <v>11.665195477350153</v>
      </c>
      <c r="I69" s="27">
        <v>2.9510362550099671</v>
      </c>
      <c r="J69" s="27">
        <v>19.454832254918252</v>
      </c>
      <c r="K69" s="27">
        <v>-0.97872587265634592</v>
      </c>
      <c r="L69" s="27">
        <v>0</v>
      </c>
      <c r="M69" s="27">
        <v>0</v>
      </c>
      <c r="N69" s="27">
        <v>28.016251925037079</v>
      </c>
      <c r="O69" s="27">
        <v>61.108590039659106</v>
      </c>
      <c r="Q69" s="19">
        <v>2031</v>
      </c>
      <c r="R69" s="27">
        <v>1.173566795790066</v>
      </c>
      <c r="S69" s="27">
        <v>-2.7108399999997346</v>
      </c>
      <c r="T69" s="27">
        <v>11.401221652263594</v>
      </c>
      <c r="U69" s="27">
        <v>-4.3770094812581357</v>
      </c>
      <c r="V69" s="27">
        <v>0</v>
      </c>
      <c r="W69" s="27">
        <v>0</v>
      </c>
      <c r="X69" s="27">
        <v>28.016251925037079</v>
      </c>
      <c r="Y69" s="27">
        <v>33.503190891832865</v>
      </c>
      <c r="AA69" s="19">
        <v>2031</v>
      </c>
      <c r="AB69" s="27">
        <v>12.450019877442971</v>
      </c>
      <c r="AC69" s="27">
        <v>2.8272175174602125</v>
      </c>
      <c r="AD69" s="27">
        <v>28.610657881902487</v>
      </c>
      <c r="AE69" s="27">
        <v>-2.2189184346605364</v>
      </c>
      <c r="AF69" s="27">
        <v>0</v>
      </c>
      <c r="AG69" s="27">
        <v>0</v>
      </c>
      <c r="AH69" s="27">
        <v>0</v>
      </c>
      <c r="AI69" s="27">
        <v>41.668976842145135</v>
      </c>
    </row>
    <row r="70" spans="1:35" ht="16.5" thickTop="1" thickBot="1" x14ac:dyDescent="0.3">
      <c r="A70" s="19">
        <v>2032</v>
      </c>
      <c r="B70" s="27">
        <v>45.873291556475145</v>
      </c>
      <c r="C70" s="27">
        <v>1.2397143604998226</v>
      </c>
      <c r="D70" s="27">
        <v>0</v>
      </c>
      <c r="E70" s="27">
        <v>47.11300591697497</v>
      </c>
      <c r="G70" s="19">
        <v>2032</v>
      </c>
      <c r="H70" s="27">
        <v>8.7156591978798588</v>
      </c>
      <c r="I70" s="27">
        <v>2.1041826225900877</v>
      </c>
      <c r="J70" s="27">
        <v>54.568844713154363</v>
      </c>
      <c r="K70" s="27">
        <v>-0.22976093107270945</v>
      </c>
      <c r="L70" s="27">
        <v>0</v>
      </c>
      <c r="M70" s="27">
        <v>0</v>
      </c>
      <c r="N70" s="27">
        <v>28.016251925037079</v>
      </c>
      <c r="O70" s="27">
        <v>93.175177527588687</v>
      </c>
      <c r="Q70" s="19">
        <v>2032</v>
      </c>
      <c r="R70" s="27">
        <v>0.27831605934989057</v>
      </c>
      <c r="S70" s="27">
        <v>-2.4697200000000521</v>
      </c>
      <c r="T70" s="27">
        <v>-9.3835571428446549</v>
      </c>
      <c r="U70" s="27">
        <v>-4.1602120740257433</v>
      </c>
      <c r="V70" s="27">
        <v>0</v>
      </c>
      <c r="W70" s="27">
        <v>0</v>
      </c>
      <c r="X70" s="27">
        <v>28.016251925037079</v>
      </c>
      <c r="Y70" s="27">
        <v>12.281078767516519</v>
      </c>
      <c r="AA70" s="19">
        <v>2032</v>
      </c>
      <c r="AB70" s="27">
        <v>12.45001987743899</v>
      </c>
      <c r="AC70" s="27">
        <v>2.8349633188799999</v>
      </c>
      <c r="AD70" s="27">
        <v>29.376827392629345</v>
      </c>
      <c r="AE70" s="27">
        <v>2.3764181463300469</v>
      </c>
      <c r="AF70" s="27">
        <v>0</v>
      </c>
      <c r="AG70" s="27">
        <v>0</v>
      </c>
      <c r="AH70" s="27">
        <v>0</v>
      </c>
      <c r="AI70" s="27">
        <v>47.038228735278381</v>
      </c>
    </row>
    <row r="71" spans="1:35" ht="16.5" thickTop="1" thickBot="1" x14ac:dyDescent="0.3">
      <c r="A71" s="19">
        <v>2033</v>
      </c>
      <c r="B71" s="27">
        <v>45.873291556475145</v>
      </c>
      <c r="C71" s="27">
        <v>1.2397143604998226</v>
      </c>
      <c r="D71" s="27">
        <v>0</v>
      </c>
      <c r="E71" s="27">
        <v>47.11300591697497</v>
      </c>
      <c r="G71" s="19">
        <v>2033</v>
      </c>
      <c r="H71" s="27">
        <v>7.1445502861702153</v>
      </c>
      <c r="I71" s="27">
        <v>1.7364190779403543</v>
      </c>
      <c r="J71" s="27">
        <v>52.530193820405287</v>
      </c>
      <c r="K71" s="27">
        <v>0.26251191276556329</v>
      </c>
      <c r="L71" s="27">
        <v>0</v>
      </c>
      <c r="M71" s="27">
        <v>0</v>
      </c>
      <c r="N71" s="27">
        <v>28.016251925037079</v>
      </c>
      <c r="O71" s="27">
        <v>89.6899270223185</v>
      </c>
      <c r="Q71" s="19">
        <v>2033</v>
      </c>
      <c r="R71" s="27">
        <v>-6.5978225713506617</v>
      </c>
      <c r="S71" s="27">
        <v>-2.7442700000001423</v>
      </c>
      <c r="T71" s="27">
        <v>28.565023973609225</v>
      </c>
      <c r="U71" s="27">
        <v>-1.4950505351793137</v>
      </c>
      <c r="V71" s="27">
        <v>0</v>
      </c>
      <c r="W71" s="27">
        <v>0</v>
      </c>
      <c r="X71" s="27">
        <v>28.016251925037079</v>
      </c>
      <c r="Y71" s="27">
        <v>45.74413279211619</v>
      </c>
      <c r="AA71" s="19">
        <v>2033</v>
      </c>
      <c r="AB71" s="27">
        <v>24.762563133759045</v>
      </c>
      <c r="AC71" s="27">
        <v>3.6193375507100427</v>
      </c>
      <c r="AD71" s="27">
        <v>20.956272678089782</v>
      </c>
      <c r="AE71" s="27">
        <v>1.6391008490396888</v>
      </c>
      <c r="AF71" s="27">
        <v>0</v>
      </c>
      <c r="AG71" s="27">
        <v>0</v>
      </c>
      <c r="AH71" s="27">
        <v>0</v>
      </c>
      <c r="AI71" s="27">
        <v>50.977274211598555</v>
      </c>
    </row>
    <row r="72" spans="1:35" ht="16.5" thickTop="1" thickBot="1" x14ac:dyDescent="0.3">
      <c r="A72" s="19">
        <v>2034</v>
      </c>
      <c r="B72" s="27">
        <v>45.873291556475145</v>
      </c>
      <c r="C72" s="27">
        <v>1.2397143604998226</v>
      </c>
      <c r="D72" s="27">
        <v>0</v>
      </c>
      <c r="E72" s="27">
        <v>47.11300591697497</v>
      </c>
      <c r="G72" s="19">
        <v>2034</v>
      </c>
      <c r="H72" s="27">
        <v>6.1223542681400431</v>
      </c>
      <c r="I72" s="27">
        <v>1.6712966825298281</v>
      </c>
      <c r="J72" s="27">
        <v>21.63792907444838</v>
      </c>
      <c r="K72" s="27">
        <v>3.8772057460890103E-2</v>
      </c>
      <c r="L72" s="27">
        <v>0</v>
      </c>
      <c r="M72" s="27">
        <v>0</v>
      </c>
      <c r="N72" s="27">
        <v>28.016251925037079</v>
      </c>
      <c r="O72" s="27">
        <v>57.486604007616222</v>
      </c>
      <c r="Q72" s="19">
        <v>2034</v>
      </c>
      <c r="R72" s="27">
        <v>0.38284024567019515</v>
      </c>
      <c r="S72" s="27">
        <v>-1.1996799999997165</v>
      </c>
      <c r="T72" s="27">
        <v>35.954540785092306</v>
      </c>
      <c r="U72" s="27">
        <v>-7.4265325228384143</v>
      </c>
      <c r="V72" s="27">
        <v>0</v>
      </c>
      <c r="W72" s="27">
        <v>0</v>
      </c>
      <c r="X72" s="27">
        <v>28.016251925037079</v>
      </c>
      <c r="Y72" s="27">
        <v>55.727420432961452</v>
      </c>
      <c r="AA72" s="19">
        <v>2034</v>
      </c>
      <c r="AB72" s="27">
        <v>14.438961265517037</v>
      </c>
      <c r="AC72" s="27">
        <v>0.9572053557799336</v>
      </c>
      <c r="AD72" s="27">
        <v>39.728699754300692</v>
      </c>
      <c r="AE72" s="27">
        <v>-1.2218650942409637</v>
      </c>
      <c r="AF72" s="27">
        <v>0</v>
      </c>
      <c r="AG72" s="27">
        <v>0</v>
      </c>
      <c r="AH72" s="27">
        <v>0</v>
      </c>
      <c r="AI72" s="27">
        <v>53.903001281356701</v>
      </c>
    </row>
    <row r="73" spans="1:35" ht="16.5" thickTop="1" thickBot="1" x14ac:dyDescent="0.3">
      <c r="A73" s="19" t="s">
        <v>44</v>
      </c>
      <c r="B73" s="27">
        <v>1177.1354923476417</v>
      </c>
      <c r="C73" s="27">
        <v>31.888272817001379</v>
      </c>
      <c r="D73" s="27">
        <v>0</v>
      </c>
      <c r="E73" s="27">
        <v>1209.023765164643</v>
      </c>
      <c r="G73" s="19" t="s">
        <v>45</v>
      </c>
      <c r="H73" s="27">
        <v>95.87197727597021</v>
      </c>
      <c r="I73" s="27">
        <v>26.171389395534234</v>
      </c>
      <c r="J73" s="27">
        <v>487.69936858329896</v>
      </c>
      <c r="K73" s="27">
        <v>0.29845075191133352</v>
      </c>
      <c r="L73" s="27">
        <v>0</v>
      </c>
      <c r="M73" s="27">
        <v>0</v>
      </c>
      <c r="N73" s="27">
        <v>725.56233253263554</v>
      </c>
      <c r="O73" s="27">
        <v>1335.6035185393503</v>
      </c>
      <c r="Q73" s="19" t="s">
        <v>45</v>
      </c>
      <c r="R73" s="27">
        <v>5.9950224579817215</v>
      </c>
      <c r="S73" s="27">
        <v>-18.786187251027908</v>
      </c>
      <c r="T73" s="27">
        <v>790.65253265081037</v>
      </c>
      <c r="U73" s="27">
        <v>-142.11227295926847</v>
      </c>
      <c r="V73" s="27">
        <v>0</v>
      </c>
      <c r="W73" s="27">
        <v>0</v>
      </c>
      <c r="X73" s="27">
        <v>725.56233253263554</v>
      </c>
      <c r="Y73" s="27">
        <v>1361.3114274311313</v>
      </c>
      <c r="AA73" s="19" t="s">
        <v>45</v>
      </c>
      <c r="AB73" s="27">
        <v>226.10448623333392</v>
      </c>
      <c r="AC73" s="27">
        <v>14.989196328498323</v>
      </c>
      <c r="AD73" s="27">
        <v>846.40702547904721</v>
      </c>
      <c r="AE73" s="27">
        <v>-27.508937719659734</v>
      </c>
      <c r="AF73" s="27">
        <v>0</v>
      </c>
      <c r="AG73" s="27">
        <v>0</v>
      </c>
      <c r="AH73" s="27">
        <v>0</v>
      </c>
      <c r="AI73" s="27">
        <v>1059.9917703212197</v>
      </c>
    </row>
    <row r="74" spans="1:35" ht="16.5" thickTop="1" thickBot="1" x14ac:dyDescent="0.3"/>
    <row r="75" spans="1:35" ht="16.5" thickTop="1" thickBot="1" x14ac:dyDescent="0.3">
      <c r="A75" s="1" t="str">
        <f>A6</f>
        <v>High Cost</v>
      </c>
    </row>
    <row r="76" spans="1:35" ht="46.5" thickTop="1" thickBot="1" x14ac:dyDescent="0.3">
      <c r="G76" s="1" t="s">
        <v>29</v>
      </c>
      <c r="H76" s="18" t="s">
        <v>84</v>
      </c>
      <c r="J76" s="12"/>
      <c r="K76" s="12"/>
      <c r="Q76" s="1" t="s">
        <v>29</v>
      </c>
      <c r="R76" s="18" t="s">
        <v>85</v>
      </c>
      <c r="T76" s="12"/>
      <c r="U76" s="12"/>
      <c r="AA76" s="1" t="s">
        <v>29</v>
      </c>
      <c r="AB76" s="18" t="s">
        <v>86</v>
      </c>
      <c r="AD76" s="12"/>
      <c r="AE76" s="12"/>
    </row>
    <row r="77" spans="1:35" ht="51" customHeight="1" thickTop="1" thickBot="1" x14ac:dyDescent="0.3">
      <c r="A77" s="1" t="s">
        <v>32</v>
      </c>
      <c r="B77" s="25" t="s">
        <v>33</v>
      </c>
      <c r="C77" s="25" t="s">
        <v>15</v>
      </c>
      <c r="D77" s="25" t="s">
        <v>34</v>
      </c>
      <c r="E77" s="25" t="s">
        <v>35</v>
      </c>
      <c r="G77" s="1" t="s">
        <v>29</v>
      </c>
      <c r="H77" s="1" t="s">
        <v>36</v>
      </c>
      <c r="I77" s="1" t="s">
        <v>37</v>
      </c>
      <c r="J77" s="1" t="s">
        <v>38</v>
      </c>
      <c r="K77" s="1" t="s">
        <v>39</v>
      </c>
      <c r="L77" s="1" t="s">
        <v>40</v>
      </c>
      <c r="M77" s="1" t="s">
        <v>41</v>
      </c>
      <c r="N77" s="1" t="s">
        <v>42</v>
      </c>
      <c r="O77" s="1" t="s">
        <v>35</v>
      </c>
      <c r="Q77" s="1" t="s">
        <v>29</v>
      </c>
      <c r="R77" s="1" t="s">
        <v>36</v>
      </c>
      <c r="S77" s="1" t="s">
        <v>37</v>
      </c>
      <c r="T77" s="1" t="s">
        <v>38</v>
      </c>
      <c r="U77" s="1" t="s">
        <v>39</v>
      </c>
      <c r="V77" s="1" t="s">
        <v>40</v>
      </c>
      <c r="W77" s="1" t="s">
        <v>41</v>
      </c>
      <c r="X77" s="1" t="s">
        <v>42</v>
      </c>
      <c r="Y77" s="1" t="s">
        <v>35</v>
      </c>
      <c r="AA77" s="1" t="s">
        <v>29</v>
      </c>
      <c r="AB77" s="1" t="s">
        <v>36</v>
      </c>
      <c r="AC77" s="1" t="s">
        <v>37</v>
      </c>
      <c r="AD77" s="1" t="s">
        <v>38</v>
      </c>
      <c r="AE77" s="1" t="s">
        <v>39</v>
      </c>
      <c r="AF77" s="1" t="s">
        <v>40</v>
      </c>
      <c r="AG77" s="1" t="s">
        <v>41</v>
      </c>
      <c r="AH77" s="1" t="s">
        <v>42</v>
      </c>
      <c r="AI77" s="1" t="s">
        <v>35</v>
      </c>
    </row>
    <row r="78" spans="1:35" ht="16.5" thickTop="1" thickBot="1" x14ac:dyDescent="0.3">
      <c r="A78" s="19" t="s">
        <v>43</v>
      </c>
      <c r="B78" s="26">
        <f>NPV($B$6,B79:B94)</f>
        <v>1198.7603186324709</v>
      </c>
      <c r="C78" s="26">
        <f t="shared" ref="C78:E78" si="13">NPV($B$6,C79:C94)</f>
        <v>32.408334246965801</v>
      </c>
      <c r="D78" s="26">
        <f t="shared" si="13"/>
        <v>0</v>
      </c>
      <c r="E78" s="26">
        <f t="shared" si="13"/>
        <v>1231.1686528794366</v>
      </c>
      <c r="G78" s="19" t="s">
        <v>43</v>
      </c>
      <c r="H78" s="26">
        <f>NPV($B$6,H79:H94)</f>
        <v>70.376731347357165</v>
      </c>
      <c r="I78" s="26">
        <f t="shared" ref="I78:O78" si="14">NPV($B$6,I79:I94)</f>
        <v>17.528278526551816</v>
      </c>
      <c r="J78" s="26">
        <f t="shared" si="14"/>
        <v>286.73848083465771</v>
      </c>
      <c r="K78" s="26">
        <f t="shared" si="14"/>
        <v>0.68413801753401693</v>
      </c>
      <c r="L78" s="26">
        <f t="shared" si="14"/>
        <v>0</v>
      </c>
      <c r="M78" s="26">
        <f t="shared" si="14"/>
        <v>0</v>
      </c>
      <c r="N78" s="26">
        <f t="shared" si="14"/>
        <v>650.21129127528161</v>
      </c>
      <c r="O78" s="26">
        <f t="shared" si="14"/>
        <v>1025.5389200013824</v>
      </c>
      <c r="Q78" s="19" t="s">
        <v>43</v>
      </c>
      <c r="R78" s="26">
        <f>NPV($B$6,R79:R94)</f>
        <v>8.6045104388930493</v>
      </c>
      <c r="S78" s="26">
        <f t="shared" ref="S78:Y78" si="15">NPV($B$6,S79:S94)</f>
        <v>-9.598434515550597</v>
      </c>
      <c r="T78" s="26">
        <f t="shared" si="15"/>
        <v>329.87162523392595</v>
      </c>
      <c r="U78" s="26">
        <f t="shared" si="15"/>
        <v>-40.377241800309932</v>
      </c>
      <c r="V78" s="26">
        <f t="shared" si="15"/>
        <v>0</v>
      </c>
      <c r="W78" s="26">
        <f t="shared" si="15"/>
        <v>0</v>
      </c>
      <c r="X78" s="26">
        <f t="shared" si="15"/>
        <v>650.21129127528161</v>
      </c>
      <c r="Y78" s="26">
        <f t="shared" si="15"/>
        <v>938.71175063224007</v>
      </c>
      <c r="AA78" s="19" t="s">
        <v>43</v>
      </c>
      <c r="AB78" s="26">
        <f>NPV($B$6,AB79:AB94)</f>
        <v>124.14054324663405</v>
      </c>
      <c r="AC78" s="26">
        <f t="shared" ref="AC78:AI78" si="16">NPV($B$6,AC79:AC94)</f>
        <v>14.650673270837943</v>
      </c>
      <c r="AD78" s="26">
        <f t="shared" si="16"/>
        <v>392.18763566395609</v>
      </c>
      <c r="AE78" s="26">
        <f t="shared" si="16"/>
        <v>-2.8929636239530256</v>
      </c>
      <c r="AF78" s="26">
        <f t="shared" si="16"/>
        <v>0</v>
      </c>
      <c r="AG78" s="26">
        <f t="shared" si="16"/>
        <v>0</v>
      </c>
      <c r="AH78" s="26">
        <f t="shared" si="16"/>
        <v>0</v>
      </c>
      <c r="AI78" s="26">
        <f t="shared" si="16"/>
        <v>528.08588855747507</v>
      </c>
    </row>
    <row r="79" spans="1:35" ht="16.5" thickTop="1" thickBot="1" x14ac:dyDescent="0.3">
      <c r="A79" s="19">
        <v>2020</v>
      </c>
      <c r="B79" s="27">
        <v>0</v>
      </c>
      <c r="C79" s="27">
        <v>0</v>
      </c>
      <c r="D79" s="27">
        <v>0</v>
      </c>
      <c r="E79" s="27">
        <v>0</v>
      </c>
      <c r="G79" s="19">
        <v>2020</v>
      </c>
      <c r="H79" s="27">
        <v>0</v>
      </c>
      <c r="I79" s="27">
        <v>0</v>
      </c>
      <c r="J79" s="27">
        <v>0</v>
      </c>
      <c r="K79" s="27">
        <v>0</v>
      </c>
      <c r="L79" s="27">
        <v>0</v>
      </c>
      <c r="M79" s="27">
        <v>0</v>
      </c>
      <c r="N79" s="27">
        <v>0</v>
      </c>
      <c r="O79" s="27">
        <v>0</v>
      </c>
      <c r="Q79" s="19">
        <v>2020</v>
      </c>
      <c r="R79" s="27">
        <v>0</v>
      </c>
      <c r="S79" s="27">
        <v>0</v>
      </c>
      <c r="T79" s="27">
        <v>0</v>
      </c>
      <c r="U79" s="27">
        <v>0</v>
      </c>
      <c r="V79" s="27">
        <v>0</v>
      </c>
      <c r="W79" s="27">
        <v>0</v>
      </c>
      <c r="X79" s="27">
        <v>0</v>
      </c>
      <c r="Y79" s="27">
        <v>0</v>
      </c>
      <c r="AA79" s="19">
        <v>2020</v>
      </c>
      <c r="AB79" s="27">
        <v>0</v>
      </c>
      <c r="AC79" s="27">
        <v>0</v>
      </c>
      <c r="AD79" s="27">
        <v>0</v>
      </c>
      <c r="AE79" s="27">
        <v>0</v>
      </c>
      <c r="AF79" s="27">
        <v>0</v>
      </c>
      <c r="AG79" s="27">
        <v>0</v>
      </c>
      <c r="AH79" s="27">
        <v>0</v>
      </c>
      <c r="AI79" s="27">
        <v>0</v>
      </c>
    </row>
    <row r="80" spans="1:35" ht="16.5" thickTop="1" thickBot="1" x14ac:dyDescent="0.3">
      <c r="A80" s="19">
        <v>2021</v>
      </c>
      <c r="B80" s="27">
        <v>0</v>
      </c>
      <c r="C80" s="27">
        <v>0</v>
      </c>
      <c r="D80" s="27">
        <v>0</v>
      </c>
      <c r="E80" s="27">
        <v>0</v>
      </c>
      <c r="G80" s="19">
        <v>2021</v>
      </c>
      <c r="H80" s="27">
        <v>0</v>
      </c>
      <c r="I80" s="27">
        <v>0</v>
      </c>
      <c r="J80" s="27">
        <v>0</v>
      </c>
      <c r="K80" s="27">
        <v>0</v>
      </c>
      <c r="L80" s="27">
        <v>0</v>
      </c>
      <c r="M80" s="27">
        <v>0</v>
      </c>
      <c r="N80" s="27">
        <v>0</v>
      </c>
      <c r="O80" s="27">
        <v>0</v>
      </c>
      <c r="Q80" s="19">
        <v>2021</v>
      </c>
      <c r="R80" s="27">
        <v>0</v>
      </c>
      <c r="S80" s="27">
        <v>0</v>
      </c>
      <c r="T80" s="27">
        <v>0</v>
      </c>
      <c r="U80" s="27">
        <v>0</v>
      </c>
      <c r="V80" s="27">
        <v>0</v>
      </c>
      <c r="W80" s="27">
        <v>0</v>
      </c>
      <c r="X80" s="27">
        <v>0</v>
      </c>
      <c r="Y80" s="27">
        <v>0</v>
      </c>
      <c r="AA80" s="19">
        <v>2021</v>
      </c>
      <c r="AB80" s="27">
        <v>0</v>
      </c>
      <c r="AC80" s="27">
        <v>0</v>
      </c>
      <c r="AD80" s="27">
        <v>0</v>
      </c>
      <c r="AE80" s="27">
        <v>0</v>
      </c>
      <c r="AF80" s="27">
        <v>0</v>
      </c>
      <c r="AG80" s="27">
        <v>0</v>
      </c>
      <c r="AH80" s="27">
        <v>0</v>
      </c>
      <c r="AI80" s="27">
        <v>0</v>
      </c>
    </row>
    <row r="81" spans="1:35" ht="16.5" thickTop="1" thickBot="1" x14ac:dyDescent="0.3">
      <c r="A81" s="19">
        <v>2022</v>
      </c>
      <c r="B81" s="27">
        <v>0</v>
      </c>
      <c r="C81" s="27">
        <v>0</v>
      </c>
      <c r="D81" s="27">
        <v>0</v>
      </c>
      <c r="E81" s="27">
        <v>0</v>
      </c>
      <c r="G81" s="19">
        <v>2022</v>
      </c>
      <c r="H81" s="27">
        <v>0</v>
      </c>
      <c r="I81" s="27">
        <v>0</v>
      </c>
      <c r="J81" s="27">
        <v>0</v>
      </c>
      <c r="K81" s="27">
        <v>0</v>
      </c>
      <c r="L81" s="27">
        <v>0</v>
      </c>
      <c r="M81" s="27">
        <v>0</v>
      </c>
      <c r="N81" s="27">
        <v>0</v>
      </c>
      <c r="O81" s="27">
        <v>0</v>
      </c>
      <c r="Q81" s="19">
        <v>2022</v>
      </c>
      <c r="R81" s="27">
        <v>0</v>
      </c>
      <c r="S81" s="27">
        <v>0</v>
      </c>
      <c r="T81" s="27">
        <v>0</v>
      </c>
      <c r="U81" s="27">
        <v>0</v>
      </c>
      <c r="V81" s="27">
        <v>0</v>
      </c>
      <c r="W81" s="27">
        <v>0</v>
      </c>
      <c r="X81" s="27">
        <v>0</v>
      </c>
      <c r="Y81" s="27">
        <v>0</v>
      </c>
      <c r="AA81" s="19">
        <v>2022</v>
      </c>
      <c r="AB81" s="27">
        <v>0</v>
      </c>
      <c r="AC81" s="27">
        <v>0</v>
      </c>
      <c r="AD81" s="27">
        <v>0</v>
      </c>
      <c r="AE81" s="27">
        <v>0</v>
      </c>
      <c r="AF81" s="27">
        <v>0</v>
      </c>
      <c r="AG81" s="27">
        <v>0</v>
      </c>
      <c r="AH81" s="27">
        <v>0</v>
      </c>
      <c r="AI81" s="27">
        <v>0</v>
      </c>
    </row>
    <row r="82" spans="1:35" ht="16.5" thickTop="1" thickBot="1" x14ac:dyDescent="0.3">
      <c r="A82" s="19">
        <v>2023</v>
      </c>
      <c r="B82" s="27">
        <v>3.4238181925270808</v>
      </c>
      <c r="C82" s="27">
        <v>6.8476363850541622E-2</v>
      </c>
      <c r="D82" s="27">
        <v>0</v>
      </c>
      <c r="E82" s="27">
        <v>3.4922945563776224</v>
      </c>
      <c r="G82" s="19">
        <v>2023</v>
      </c>
      <c r="H82" s="27">
        <v>0</v>
      </c>
      <c r="I82" s="27">
        <v>0</v>
      </c>
      <c r="J82" s="27">
        <v>5.2652909874048648</v>
      </c>
      <c r="K82" s="27">
        <v>-1.3213582149151446</v>
      </c>
      <c r="L82" s="27">
        <v>0</v>
      </c>
      <c r="M82" s="27">
        <v>0</v>
      </c>
      <c r="N82" s="27">
        <v>0</v>
      </c>
      <c r="O82" s="27">
        <v>3.9439327724897204</v>
      </c>
      <c r="Q82" s="19">
        <v>2023</v>
      </c>
      <c r="R82" s="27">
        <v>-3.6069625000000016</v>
      </c>
      <c r="S82" s="27">
        <v>-1.1272400000000289</v>
      </c>
      <c r="T82" s="27">
        <v>26.254541607557666</v>
      </c>
      <c r="U82" s="27">
        <v>8.3436996842731599</v>
      </c>
      <c r="V82" s="27">
        <v>0</v>
      </c>
      <c r="W82" s="27">
        <v>0</v>
      </c>
      <c r="X82" s="27">
        <v>0</v>
      </c>
      <c r="Y82" s="27">
        <v>29.864038791830794</v>
      </c>
      <c r="AA82" s="19">
        <v>2023</v>
      </c>
      <c r="AB82" s="27">
        <v>3.1125473455309978</v>
      </c>
      <c r="AC82" s="27">
        <v>0.20833621556494109</v>
      </c>
      <c r="AD82" s="27">
        <v>13.322545912980917</v>
      </c>
      <c r="AE82" s="27">
        <v>1.1739091309480634E-2</v>
      </c>
      <c r="AF82" s="27">
        <v>0</v>
      </c>
      <c r="AG82" s="27">
        <v>0</v>
      </c>
      <c r="AH82" s="27">
        <v>0</v>
      </c>
      <c r="AI82" s="27">
        <v>16.655168565386337</v>
      </c>
    </row>
    <row r="83" spans="1:35" ht="16.5" thickTop="1" thickBot="1" x14ac:dyDescent="0.3">
      <c r="A83" s="19">
        <v>2024</v>
      </c>
      <c r="B83" s="27">
        <v>3.4238181925270808</v>
      </c>
      <c r="C83" s="27">
        <v>6.8476363850541622E-2</v>
      </c>
      <c r="D83" s="27">
        <v>0</v>
      </c>
      <c r="E83" s="27">
        <v>3.4922945563776224</v>
      </c>
      <c r="G83" s="19">
        <v>2024</v>
      </c>
      <c r="H83" s="27">
        <v>0</v>
      </c>
      <c r="I83" s="27">
        <v>0</v>
      </c>
      <c r="J83" s="27">
        <v>3.8565192247276161</v>
      </c>
      <c r="K83" s="27">
        <v>0.70296487059052781</v>
      </c>
      <c r="L83" s="27">
        <v>0</v>
      </c>
      <c r="M83" s="27">
        <v>0</v>
      </c>
      <c r="N83" s="27">
        <v>0</v>
      </c>
      <c r="O83" s="27">
        <v>4.5594840953181439</v>
      </c>
      <c r="Q83" s="19">
        <v>2024</v>
      </c>
      <c r="R83" s="27">
        <v>-0.27231999999999346</v>
      </c>
      <c r="S83" s="27">
        <v>-7.0482500000025539E-2</v>
      </c>
      <c r="T83" s="27">
        <v>0.77582460344443649</v>
      </c>
      <c r="U83" s="27">
        <v>-0.18396572662520769</v>
      </c>
      <c r="V83" s="27">
        <v>0</v>
      </c>
      <c r="W83" s="27">
        <v>0</v>
      </c>
      <c r="X83" s="27">
        <v>0</v>
      </c>
      <c r="Y83" s="27">
        <v>0.24905637681920981</v>
      </c>
      <c r="AA83" s="19">
        <v>2024</v>
      </c>
      <c r="AB83" s="27">
        <v>6.6970888519151117E-2</v>
      </c>
      <c r="AC83" s="27">
        <v>2.4033554417428604E-2</v>
      </c>
      <c r="AD83" s="27">
        <v>6.0899052423185216</v>
      </c>
      <c r="AE83" s="27">
        <v>0.60133685739276965</v>
      </c>
      <c r="AF83" s="27">
        <v>0</v>
      </c>
      <c r="AG83" s="27">
        <v>0</v>
      </c>
      <c r="AH83" s="27">
        <v>0</v>
      </c>
      <c r="AI83" s="27">
        <v>6.7822465426478713</v>
      </c>
    </row>
    <row r="84" spans="1:35" ht="16.5" thickTop="1" thickBot="1" x14ac:dyDescent="0.3">
      <c r="A84" s="19">
        <v>2025</v>
      </c>
      <c r="B84" s="27">
        <v>98.22539230756098</v>
      </c>
      <c r="C84" s="27">
        <v>2.6567938821867827</v>
      </c>
      <c r="D84" s="27">
        <v>0</v>
      </c>
      <c r="E84" s="27">
        <v>100.88218618974776</v>
      </c>
      <c r="G84" s="19">
        <v>2025</v>
      </c>
      <c r="H84" s="27">
        <v>0</v>
      </c>
      <c r="I84" s="27">
        <v>0</v>
      </c>
      <c r="J84" s="27">
        <v>23.812006808105895</v>
      </c>
      <c r="K84" s="27">
        <v>2.5647091655474075</v>
      </c>
      <c r="L84" s="27">
        <v>0</v>
      </c>
      <c r="M84" s="27">
        <v>0</v>
      </c>
      <c r="N84" s="27">
        <v>0</v>
      </c>
      <c r="O84" s="27">
        <v>26.376715973653305</v>
      </c>
      <c r="Q84" s="19">
        <v>2025</v>
      </c>
      <c r="R84" s="27">
        <v>-2.3426399999999603</v>
      </c>
      <c r="S84" s="27">
        <v>-0.18885000000000218</v>
      </c>
      <c r="T84" s="27">
        <v>22.55041334652914</v>
      </c>
      <c r="U84" s="27">
        <v>-2.7355878711215631</v>
      </c>
      <c r="V84" s="27">
        <v>0</v>
      </c>
      <c r="W84" s="27">
        <v>0</v>
      </c>
      <c r="X84" s="27">
        <v>0</v>
      </c>
      <c r="Y84" s="27">
        <v>17.283335475407615</v>
      </c>
      <c r="AA84" s="19">
        <v>2025</v>
      </c>
      <c r="AB84" s="27">
        <v>0.26788355408299935</v>
      </c>
      <c r="AC84" s="27">
        <v>4.7935777939983382E-2</v>
      </c>
      <c r="AD84" s="27">
        <v>13.105861474556752</v>
      </c>
      <c r="AE84" s="27">
        <v>0.32351734099393747</v>
      </c>
      <c r="AF84" s="27">
        <v>0</v>
      </c>
      <c r="AG84" s="27">
        <v>0</v>
      </c>
      <c r="AH84" s="27">
        <v>0</v>
      </c>
      <c r="AI84" s="27">
        <v>13.745198147573673</v>
      </c>
    </row>
    <row r="85" spans="1:35" ht="16.5" thickTop="1" thickBot="1" x14ac:dyDescent="0.3">
      <c r="A85" s="19">
        <v>2026</v>
      </c>
      <c r="B85" s="27">
        <v>98.22539230756098</v>
      </c>
      <c r="C85" s="27">
        <v>2.6567938821867827</v>
      </c>
      <c r="D85" s="27">
        <v>0</v>
      </c>
      <c r="E85" s="27">
        <v>100.88218618974776</v>
      </c>
      <c r="G85" s="19">
        <v>2026</v>
      </c>
      <c r="H85" s="27">
        <v>-1.3950969279790115E-3</v>
      </c>
      <c r="I85" s="27">
        <v>1.4004089498484973E-3</v>
      </c>
      <c r="J85" s="27">
        <v>35.504010700702551</v>
      </c>
      <c r="K85" s="27">
        <v>5.1922205868946163</v>
      </c>
      <c r="L85" s="27">
        <v>0</v>
      </c>
      <c r="M85" s="27">
        <v>0</v>
      </c>
      <c r="N85" s="27">
        <v>0</v>
      </c>
      <c r="O85" s="27">
        <v>40.696236599619034</v>
      </c>
      <c r="Q85" s="19">
        <v>2026</v>
      </c>
      <c r="R85" s="27">
        <v>-0.44297000000005937</v>
      </c>
      <c r="S85" s="27">
        <v>5.0119999999878928E-2</v>
      </c>
      <c r="T85" s="27">
        <v>10.311661729285237</v>
      </c>
      <c r="U85" s="27">
        <v>5.6351908309534435</v>
      </c>
      <c r="V85" s="27">
        <v>0</v>
      </c>
      <c r="W85" s="27">
        <v>0</v>
      </c>
      <c r="X85" s="27">
        <v>0</v>
      </c>
      <c r="Y85" s="27">
        <v>15.554002560238501</v>
      </c>
      <c r="AA85" s="19">
        <v>2026</v>
      </c>
      <c r="AB85" s="27">
        <v>0.26788355408200459</v>
      </c>
      <c r="AC85" s="27">
        <v>9.5871555879966763E-2</v>
      </c>
      <c r="AD85" s="27">
        <v>31.85573335097861</v>
      </c>
      <c r="AE85" s="27">
        <v>5.3556068208706717</v>
      </c>
      <c r="AF85" s="27">
        <v>0</v>
      </c>
      <c r="AG85" s="27">
        <v>0</v>
      </c>
      <c r="AH85" s="27">
        <v>0</v>
      </c>
      <c r="AI85" s="27">
        <v>37.575095281811251</v>
      </c>
    </row>
    <row r="86" spans="1:35" ht="16.5" thickTop="1" thickBot="1" x14ac:dyDescent="0.3">
      <c r="A86" s="19">
        <v>2027</v>
      </c>
      <c r="B86" s="27">
        <v>98.22539230756098</v>
      </c>
      <c r="C86" s="27">
        <v>2.6567938821867827</v>
      </c>
      <c r="D86" s="27">
        <v>0</v>
      </c>
      <c r="E86" s="27">
        <v>100.88218618974776</v>
      </c>
      <c r="G86" s="19">
        <v>2027</v>
      </c>
      <c r="H86" s="27">
        <v>5.075118029402006</v>
      </c>
      <c r="I86" s="27">
        <v>1.0935449024800619</v>
      </c>
      <c r="J86" s="27">
        <v>18.195065423106637</v>
      </c>
      <c r="K86" s="27">
        <v>0.2995558484151194</v>
      </c>
      <c r="L86" s="27">
        <v>0</v>
      </c>
      <c r="M86" s="27">
        <v>0</v>
      </c>
      <c r="N86" s="27">
        <v>60.187272313255761</v>
      </c>
      <c r="O86" s="27">
        <v>84.850556516659594</v>
      </c>
      <c r="Q86" s="19">
        <v>2027</v>
      </c>
      <c r="R86" s="27">
        <v>1.8599400000000514</v>
      </c>
      <c r="S86" s="27">
        <v>0.64633999999978187</v>
      </c>
      <c r="T86" s="27">
        <v>23.406919523122184</v>
      </c>
      <c r="U86" s="27">
        <v>1.3670173762366937</v>
      </c>
      <c r="V86" s="27">
        <v>0</v>
      </c>
      <c r="W86" s="27">
        <v>0</v>
      </c>
      <c r="X86" s="27">
        <v>60.187272313255761</v>
      </c>
      <c r="Y86" s="27">
        <v>87.467489212614467</v>
      </c>
      <c r="AA86" s="19">
        <v>2027</v>
      </c>
      <c r="AB86" s="27">
        <v>0.18290367326500245</v>
      </c>
      <c r="AC86" s="27">
        <v>0.15926881142968341</v>
      </c>
      <c r="AD86" s="27">
        <v>23.831762890483368</v>
      </c>
      <c r="AE86" s="27">
        <v>6.2449250947582957</v>
      </c>
      <c r="AF86" s="27">
        <v>0</v>
      </c>
      <c r="AG86" s="27">
        <v>0</v>
      </c>
      <c r="AH86" s="27">
        <v>0</v>
      </c>
      <c r="AI86" s="27">
        <v>30.418860469936348</v>
      </c>
    </row>
    <row r="87" spans="1:35" ht="16.5" thickTop="1" thickBot="1" x14ac:dyDescent="0.3">
      <c r="A87" s="19">
        <v>2028</v>
      </c>
      <c r="B87" s="27">
        <v>98.22539230756098</v>
      </c>
      <c r="C87" s="27">
        <v>2.6567938821867827</v>
      </c>
      <c r="D87" s="27">
        <v>0</v>
      </c>
      <c r="E87" s="27">
        <v>100.88218618974776</v>
      </c>
      <c r="G87" s="19">
        <v>2028</v>
      </c>
      <c r="H87" s="27">
        <v>10.035512428024049</v>
      </c>
      <c r="I87" s="27">
        <v>2.2499836779797988</v>
      </c>
      <c r="J87" s="27">
        <v>15.995638691659485</v>
      </c>
      <c r="K87" s="27">
        <v>-2.19016071541059</v>
      </c>
      <c r="L87" s="27">
        <v>0</v>
      </c>
      <c r="M87" s="27">
        <v>0</v>
      </c>
      <c r="N87" s="27">
        <v>60.187272313255761</v>
      </c>
      <c r="O87" s="27">
        <v>86.278246395508503</v>
      </c>
      <c r="Q87" s="19">
        <v>2028</v>
      </c>
      <c r="R87" s="27">
        <v>20.984051066249776</v>
      </c>
      <c r="S87" s="27">
        <v>1.6843199999998433</v>
      </c>
      <c r="T87" s="27">
        <v>5.8029900022583183</v>
      </c>
      <c r="U87" s="27">
        <v>-1.618750049191038</v>
      </c>
      <c r="V87" s="27">
        <v>0</v>
      </c>
      <c r="W87" s="27">
        <v>0</v>
      </c>
      <c r="X87" s="27">
        <v>60.187272313255761</v>
      </c>
      <c r="Y87" s="27">
        <v>87.039883332572657</v>
      </c>
      <c r="AA87" s="19">
        <v>2028</v>
      </c>
      <c r="AB87" s="27">
        <v>12.439042717415987</v>
      </c>
      <c r="AC87" s="27">
        <v>2.8324692475603115</v>
      </c>
      <c r="AD87" s="27">
        <v>16.517810996088773</v>
      </c>
      <c r="AE87" s="27">
        <v>-2.880221321400521</v>
      </c>
      <c r="AF87" s="27">
        <v>0</v>
      </c>
      <c r="AG87" s="27">
        <v>0</v>
      </c>
      <c r="AH87" s="27">
        <v>0</v>
      </c>
      <c r="AI87" s="27">
        <v>28.909101639664549</v>
      </c>
    </row>
    <row r="88" spans="1:35" ht="16.5" thickTop="1" thickBot="1" x14ac:dyDescent="0.3">
      <c r="A88" s="19">
        <v>2029</v>
      </c>
      <c r="B88" s="27">
        <v>98.22539230756098</v>
      </c>
      <c r="C88" s="27">
        <v>2.6567938821867827</v>
      </c>
      <c r="D88" s="27">
        <v>0</v>
      </c>
      <c r="E88" s="27">
        <v>100.88218618974776</v>
      </c>
      <c r="G88" s="19">
        <v>2029</v>
      </c>
      <c r="H88" s="27">
        <v>13.008471491989894</v>
      </c>
      <c r="I88" s="27">
        <v>2.7858491341703484</v>
      </c>
      <c r="J88" s="27">
        <v>18.288476294806372</v>
      </c>
      <c r="K88" s="27">
        <v>-2.5194763842253227</v>
      </c>
      <c r="L88" s="27">
        <v>0</v>
      </c>
      <c r="M88" s="27">
        <v>0</v>
      </c>
      <c r="N88" s="27">
        <v>60.187272313255761</v>
      </c>
      <c r="O88" s="27">
        <v>91.750592849997048</v>
      </c>
      <c r="Q88" s="19">
        <v>2029</v>
      </c>
      <c r="R88" s="27">
        <v>2.6504928898398248</v>
      </c>
      <c r="S88" s="27">
        <v>1.0213300000000345</v>
      </c>
      <c r="T88" s="27">
        <v>20.464526526775835</v>
      </c>
      <c r="U88" s="27">
        <v>0.18237850243468323</v>
      </c>
      <c r="V88" s="27">
        <v>0</v>
      </c>
      <c r="W88" s="27">
        <v>0</v>
      </c>
      <c r="X88" s="27">
        <v>60.187272313255761</v>
      </c>
      <c r="Y88" s="27">
        <v>84.506000232306135</v>
      </c>
      <c r="AA88" s="19">
        <v>2029</v>
      </c>
      <c r="AB88" s="27">
        <v>12.439042717419964</v>
      </c>
      <c r="AC88" s="27">
        <v>2.8247302605500408</v>
      </c>
      <c r="AD88" s="27">
        <v>22.563710574557664</v>
      </c>
      <c r="AE88" s="27">
        <v>-2.9178336334836299</v>
      </c>
      <c r="AF88" s="27">
        <v>0</v>
      </c>
      <c r="AG88" s="27">
        <v>0</v>
      </c>
      <c r="AH88" s="27">
        <v>0</v>
      </c>
      <c r="AI88" s="27">
        <v>34.909649919044035</v>
      </c>
    </row>
    <row r="89" spans="1:35" ht="16.5" thickTop="1" thickBot="1" x14ac:dyDescent="0.3">
      <c r="A89" s="19">
        <v>2030</v>
      </c>
      <c r="B89" s="27">
        <v>98.22539230756098</v>
      </c>
      <c r="C89" s="27">
        <v>2.6567938821867827</v>
      </c>
      <c r="D89" s="27">
        <v>0</v>
      </c>
      <c r="E89" s="27">
        <v>100.88218618974776</v>
      </c>
      <c r="G89" s="19">
        <v>2030</v>
      </c>
      <c r="H89" s="27">
        <v>15.177658022430023</v>
      </c>
      <c r="I89" s="27">
        <v>3.3302668250598799</v>
      </c>
      <c r="J89" s="27">
        <v>11.777877027668296</v>
      </c>
      <c r="K89" s="27">
        <v>-2.3253688383007072</v>
      </c>
      <c r="L89" s="27">
        <v>0</v>
      </c>
      <c r="M89" s="27">
        <v>0</v>
      </c>
      <c r="N89" s="27">
        <v>60.187272313255761</v>
      </c>
      <c r="O89" s="27">
        <v>88.147705350113256</v>
      </c>
      <c r="Q89" s="19">
        <v>2030</v>
      </c>
      <c r="R89" s="27">
        <v>-2.5611748884198278</v>
      </c>
      <c r="S89" s="27">
        <v>-0.73806000000013228</v>
      </c>
      <c r="T89" s="27">
        <v>15.541439939550393</v>
      </c>
      <c r="U89" s="27">
        <v>2.4317214239060663</v>
      </c>
      <c r="V89" s="27">
        <v>0</v>
      </c>
      <c r="W89" s="27">
        <v>0</v>
      </c>
      <c r="X89" s="27">
        <v>60.187272313255761</v>
      </c>
      <c r="Y89" s="27">
        <v>74.861198788292256</v>
      </c>
      <c r="AA89" s="19">
        <v>2030</v>
      </c>
      <c r="AB89" s="27">
        <v>12.450019877442971</v>
      </c>
      <c r="AC89" s="27">
        <v>2.8272175174597578</v>
      </c>
      <c r="AD89" s="27">
        <v>32.102628040479374</v>
      </c>
      <c r="AE89" s="27">
        <v>-0.89542146272173129</v>
      </c>
      <c r="AF89" s="27">
        <v>0</v>
      </c>
      <c r="AG89" s="27">
        <v>0</v>
      </c>
      <c r="AH89" s="27">
        <v>0</v>
      </c>
      <c r="AI89" s="27">
        <v>46.484443972660372</v>
      </c>
    </row>
    <row r="90" spans="1:35" ht="16.5" thickTop="1" thickBot="1" x14ac:dyDescent="0.3">
      <c r="A90" s="19">
        <v>2031</v>
      </c>
      <c r="B90" s="27">
        <v>98.22539230756098</v>
      </c>
      <c r="C90" s="27">
        <v>2.6567938821867827</v>
      </c>
      <c r="D90" s="27">
        <v>0</v>
      </c>
      <c r="E90" s="27">
        <v>100.88218618974776</v>
      </c>
      <c r="G90" s="19">
        <v>2031</v>
      </c>
      <c r="H90" s="27">
        <v>11.665195477350153</v>
      </c>
      <c r="I90" s="27">
        <v>2.9510362550099671</v>
      </c>
      <c r="J90" s="27">
        <v>19.454832254918252</v>
      </c>
      <c r="K90" s="27">
        <v>-0.97872587265634592</v>
      </c>
      <c r="L90" s="27">
        <v>0</v>
      </c>
      <c r="M90" s="27">
        <v>0</v>
      </c>
      <c r="N90" s="27">
        <v>60.187272313255761</v>
      </c>
      <c r="O90" s="27">
        <v>93.279610427877785</v>
      </c>
      <c r="Q90" s="19">
        <v>2031</v>
      </c>
      <c r="R90" s="27">
        <v>1.173566795790066</v>
      </c>
      <c r="S90" s="27">
        <v>-2.7108399999997346</v>
      </c>
      <c r="T90" s="27">
        <v>11.401221652263594</v>
      </c>
      <c r="U90" s="27">
        <v>-4.3770094812581357</v>
      </c>
      <c r="V90" s="27">
        <v>0</v>
      </c>
      <c r="W90" s="27">
        <v>0</v>
      </c>
      <c r="X90" s="27">
        <v>60.187272313255761</v>
      </c>
      <c r="Y90" s="27">
        <v>65.674211280051551</v>
      </c>
      <c r="AA90" s="19">
        <v>2031</v>
      </c>
      <c r="AB90" s="27">
        <v>12.450019877442971</v>
      </c>
      <c r="AC90" s="27">
        <v>2.8272175174602125</v>
      </c>
      <c r="AD90" s="27">
        <v>28.610657881902487</v>
      </c>
      <c r="AE90" s="27">
        <v>-2.2189184346605364</v>
      </c>
      <c r="AF90" s="27">
        <v>0</v>
      </c>
      <c r="AG90" s="27">
        <v>0</v>
      </c>
      <c r="AH90" s="27">
        <v>0</v>
      </c>
      <c r="AI90" s="27">
        <v>41.668976842145135</v>
      </c>
    </row>
    <row r="91" spans="1:35" ht="16.5" thickTop="1" thickBot="1" x14ac:dyDescent="0.3">
      <c r="A91" s="19">
        <v>2032</v>
      </c>
      <c r="B91" s="27">
        <v>98.22539230756098</v>
      </c>
      <c r="C91" s="27">
        <v>2.6567938821867827</v>
      </c>
      <c r="D91" s="27">
        <v>0</v>
      </c>
      <c r="E91" s="27">
        <v>100.88218618974776</v>
      </c>
      <c r="G91" s="19">
        <v>2032</v>
      </c>
      <c r="H91" s="27">
        <v>8.7156591978798588</v>
      </c>
      <c r="I91" s="27">
        <v>2.1041826225900877</v>
      </c>
      <c r="J91" s="27">
        <v>54.568844713154363</v>
      </c>
      <c r="K91" s="27">
        <v>-0.22976093107270945</v>
      </c>
      <c r="L91" s="27">
        <v>0</v>
      </c>
      <c r="M91" s="27">
        <v>0</v>
      </c>
      <c r="N91" s="27">
        <v>60.187272313255761</v>
      </c>
      <c r="O91" s="27">
        <v>125.34619791580737</v>
      </c>
      <c r="Q91" s="19">
        <v>2032</v>
      </c>
      <c r="R91" s="27">
        <v>0.27831605934989057</v>
      </c>
      <c r="S91" s="27">
        <v>-2.4697200000000521</v>
      </c>
      <c r="T91" s="27">
        <v>-9.3835571428446549</v>
      </c>
      <c r="U91" s="27">
        <v>-4.1602120740257433</v>
      </c>
      <c r="V91" s="27">
        <v>0</v>
      </c>
      <c r="W91" s="27">
        <v>0</v>
      </c>
      <c r="X91" s="27">
        <v>60.187272313255761</v>
      </c>
      <c r="Y91" s="27">
        <v>44.452099155735198</v>
      </c>
      <c r="AA91" s="19">
        <v>2032</v>
      </c>
      <c r="AB91" s="27">
        <v>12.45001987743899</v>
      </c>
      <c r="AC91" s="27">
        <v>2.8349633188799999</v>
      </c>
      <c r="AD91" s="27">
        <v>29.376827392629345</v>
      </c>
      <c r="AE91" s="27">
        <v>2.3764181463300469</v>
      </c>
      <c r="AF91" s="27">
        <v>0</v>
      </c>
      <c r="AG91" s="27">
        <v>0</v>
      </c>
      <c r="AH91" s="27">
        <v>0</v>
      </c>
      <c r="AI91" s="27">
        <v>47.038228735278381</v>
      </c>
    </row>
    <row r="92" spans="1:35" ht="16.5" thickTop="1" thickBot="1" x14ac:dyDescent="0.3">
      <c r="A92" s="19">
        <v>2033</v>
      </c>
      <c r="B92" s="27">
        <v>98.22539230756098</v>
      </c>
      <c r="C92" s="27">
        <v>2.6567938821867827</v>
      </c>
      <c r="D92" s="27">
        <v>0</v>
      </c>
      <c r="E92" s="27">
        <v>100.88218618974776</v>
      </c>
      <c r="G92" s="19">
        <v>2033</v>
      </c>
      <c r="H92" s="27">
        <v>7.1445502861702153</v>
      </c>
      <c r="I92" s="27">
        <v>1.7364190779403543</v>
      </c>
      <c r="J92" s="27">
        <v>52.530193820405287</v>
      </c>
      <c r="K92" s="27">
        <v>0.26251191276556329</v>
      </c>
      <c r="L92" s="27">
        <v>0</v>
      </c>
      <c r="M92" s="27">
        <v>0</v>
      </c>
      <c r="N92" s="27">
        <v>60.187272313255761</v>
      </c>
      <c r="O92" s="27">
        <v>121.86094741053718</v>
      </c>
      <c r="Q92" s="19">
        <v>2033</v>
      </c>
      <c r="R92" s="27">
        <v>-6.5978225713506617</v>
      </c>
      <c r="S92" s="27">
        <v>-2.7442700000001423</v>
      </c>
      <c r="T92" s="27">
        <v>28.565023973609225</v>
      </c>
      <c r="U92" s="27">
        <v>-1.4950505351793137</v>
      </c>
      <c r="V92" s="27">
        <v>0</v>
      </c>
      <c r="W92" s="27">
        <v>0</v>
      </c>
      <c r="X92" s="27">
        <v>60.187272313255761</v>
      </c>
      <c r="Y92" s="27">
        <v>77.915153180334869</v>
      </c>
      <c r="AA92" s="19">
        <v>2033</v>
      </c>
      <c r="AB92" s="27">
        <v>24.762563133759045</v>
      </c>
      <c r="AC92" s="27">
        <v>3.6193375507100427</v>
      </c>
      <c r="AD92" s="27">
        <v>20.956272678089782</v>
      </c>
      <c r="AE92" s="27">
        <v>1.6391008490396888</v>
      </c>
      <c r="AF92" s="27">
        <v>0</v>
      </c>
      <c r="AG92" s="27">
        <v>0</v>
      </c>
      <c r="AH92" s="27">
        <v>0</v>
      </c>
      <c r="AI92" s="27">
        <v>50.977274211598555</v>
      </c>
    </row>
    <row r="93" spans="1:35" ht="16.5" thickTop="1" thickBot="1" x14ac:dyDescent="0.3">
      <c r="A93" s="19">
        <v>2034</v>
      </c>
      <c r="B93" s="27">
        <v>98.22539230756098</v>
      </c>
      <c r="C93" s="27">
        <v>2.6567938821867827</v>
      </c>
      <c r="D93" s="27">
        <v>0</v>
      </c>
      <c r="E93" s="27">
        <v>100.88218618974776</v>
      </c>
      <c r="G93" s="19">
        <v>2034</v>
      </c>
      <c r="H93" s="27">
        <v>6.1223542681400431</v>
      </c>
      <c r="I93" s="27">
        <v>1.6712966825298281</v>
      </c>
      <c r="J93" s="27">
        <v>21.63792907444838</v>
      </c>
      <c r="K93" s="27">
        <v>3.8772057460890103E-2</v>
      </c>
      <c r="L93" s="27">
        <v>0</v>
      </c>
      <c r="M93" s="27">
        <v>0</v>
      </c>
      <c r="N93" s="27">
        <v>60.187272313255761</v>
      </c>
      <c r="O93" s="27">
        <v>89.657624395834901</v>
      </c>
      <c r="Q93" s="19">
        <v>2034</v>
      </c>
      <c r="R93" s="27">
        <v>0.38284024567019515</v>
      </c>
      <c r="S93" s="27">
        <v>-1.1996799999997165</v>
      </c>
      <c r="T93" s="27">
        <v>35.954540785092306</v>
      </c>
      <c r="U93" s="27">
        <v>-7.4265325228384143</v>
      </c>
      <c r="V93" s="27">
        <v>0</v>
      </c>
      <c r="W93" s="27">
        <v>0</v>
      </c>
      <c r="X93" s="27">
        <v>60.187272313255761</v>
      </c>
      <c r="Y93" s="27">
        <v>87.898440821180131</v>
      </c>
      <c r="AA93" s="19">
        <v>2034</v>
      </c>
      <c r="AB93" s="27">
        <v>14.438961265517037</v>
      </c>
      <c r="AC93" s="27">
        <v>0.9572053557799336</v>
      </c>
      <c r="AD93" s="27">
        <v>39.728699754300692</v>
      </c>
      <c r="AE93" s="27">
        <v>-1.2218650942409637</v>
      </c>
      <c r="AF93" s="27">
        <v>0</v>
      </c>
      <c r="AG93" s="27">
        <v>0</v>
      </c>
      <c r="AH93" s="27">
        <v>0</v>
      </c>
      <c r="AI93" s="27">
        <v>53.903001281356701</v>
      </c>
    </row>
    <row r="94" spans="1:35" ht="16.5" thickTop="1" thickBot="1" x14ac:dyDescent="0.3">
      <c r="A94" s="19" t="s">
        <v>44</v>
      </c>
      <c r="B94" s="27">
        <v>1621.7325943098472</v>
      </c>
      <c r="C94" s="27">
        <v>43.918685412790296</v>
      </c>
      <c r="D94" s="27">
        <v>0</v>
      </c>
      <c r="E94" s="27">
        <v>1665.6512797226374</v>
      </c>
      <c r="G94" s="19" t="s">
        <v>45</v>
      </c>
      <c r="H94" s="27">
        <v>75.003152048527312</v>
      </c>
      <c r="I94" s="27">
        <v>20.474561534327183</v>
      </c>
      <c r="J94" s="27">
        <v>332.79741470902877</v>
      </c>
      <c r="K94" s="27">
        <v>0.38931970011778927</v>
      </c>
      <c r="L94" s="27">
        <v>0</v>
      </c>
      <c r="M94" s="27">
        <v>0</v>
      </c>
      <c r="N94" s="27">
        <v>998.42061971639498</v>
      </c>
      <c r="O94" s="27">
        <v>1427.0850677083961</v>
      </c>
      <c r="Q94" s="19" t="s">
        <v>45</v>
      </c>
      <c r="R94" s="27">
        <v>4.6900626619603489</v>
      </c>
      <c r="S94" s="27">
        <v>-14.696924991387608</v>
      </c>
      <c r="T94" s="27">
        <v>545.89319935100548</v>
      </c>
      <c r="U94" s="27">
        <v>-105.12979328448372</v>
      </c>
      <c r="V94" s="27">
        <v>0</v>
      </c>
      <c r="W94" s="27">
        <v>0</v>
      </c>
      <c r="X94" s="27">
        <v>998.42061971639498</v>
      </c>
      <c r="Y94" s="27">
        <v>1429.1771634534894</v>
      </c>
      <c r="AA94" s="19" t="s">
        <v>45</v>
      </c>
      <c r="AB94" s="27">
        <v>176.88744554623327</v>
      </c>
      <c r="AC94" s="27">
        <v>11.726439813329801</v>
      </c>
      <c r="AD94" s="27">
        <v>593.39635857592498</v>
      </c>
      <c r="AE94" s="27">
        <v>-18.781548721821416</v>
      </c>
      <c r="AF94" s="27">
        <v>0</v>
      </c>
      <c r="AG94" s="27">
        <v>0</v>
      </c>
      <c r="AH94" s="27">
        <v>0</v>
      </c>
      <c r="AI94" s="27">
        <v>763.22869521366658</v>
      </c>
    </row>
    <row r="95" spans="1:35" ht="16.5" thickTop="1" thickBot="1" x14ac:dyDescent="0.3">
      <c r="E95" s="12"/>
    </row>
    <row r="96" spans="1:35" ht="16.5" thickTop="1" thickBot="1" x14ac:dyDescent="0.3">
      <c r="A96" s="1" t="str">
        <f>A7</f>
        <v>Low Cost</v>
      </c>
    </row>
    <row r="97" spans="1:35" ht="46.5" thickTop="1" thickBot="1" x14ac:dyDescent="0.3">
      <c r="G97" s="1" t="s">
        <v>29</v>
      </c>
      <c r="H97" s="18" t="s">
        <v>84</v>
      </c>
      <c r="J97" s="12"/>
      <c r="K97" s="12"/>
      <c r="Q97" s="1" t="s">
        <v>29</v>
      </c>
      <c r="R97" s="18" t="s">
        <v>85</v>
      </c>
      <c r="T97" s="12"/>
      <c r="U97" s="12"/>
      <c r="AA97" s="1" t="s">
        <v>29</v>
      </c>
      <c r="AB97" s="18" t="s">
        <v>86</v>
      </c>
      <c r="AD97" s="12"/>
      <c r="AE97" s="12"/>
    </row>
    <row r="98" spans="1:35" ht="51" customHeight="1" thickTop="1" thickBot="1" x14ac:dyDescent="0.3">
      <c r="A98" s="1" t="s">
        <v>32</v>
      </c>
      <c r="B98" s="25" t="s">
        <v>33</v>
      </c>
      <c r="C98" s="25" t="s">
        <v>15</v>
      </c>
      <c r="D98" s="25" t="s">
        <v>34</v>
      </c>
      <c r="E98" s="25" t="s">
        <v>35</v>
      </c>
      <c r="G98" s="1" t="s">
        <v>29</v>
      </c>
      <c r="H98" s="1" t="s">
        <v>36</v>
      </c>
      <c r="I98" s="1" t="s">
        <v>37</v>
      </c>
      <c r="J98" s="1" t="s">
        <v>38</v>
      </c>
      <c r="K98" s="1" t="s">
        <v>39</v>
      </c>
      <c r="L98" s="1" t="s">
        <v>40</v>
      </c>
      <c r="M98" s="1" t="s">
        <v>41</v>
      </c>
      <c r="N98" s="1" t="s">
        <v>42</v>
      </c>
      <c r="O98" s="1" t="s">
        <v>35</v>
      </c>
      <c r="Q98" s="1" t="s">
        <v>29</v>
      </c>
      <c r="R98" s="1" t="s">
        <v>36</v>
      </c>
      <c r="S98" s="1" t="s">
        <v>37</v>
      </c>
      <c r="T98" s="1" t="s">
        <v>38</v>
      </c>
      <c r="U98" s="1" t="s">
        <v>39</v>
      </c>
      <c r="V98" s="1" t="s">
        <v>40</v>
      </c>
      <c r="W98" s="1" t="s">
        <v>41</v>
      </c>
      <c r="X98" s="1" t="s">
        <v>42</v>
      </c>
      <c r="Y98" s="1" t="s">
        <v>35</v>
      </c>
      <c r="AA98" s="1" t="s">
        <v>29</v>
      </c>
      <c r="AB98" s="1" t="s">
        <v>36</v>
      </c>
      <c r="AC98" s="1" t="s">
        <v>37</v>
      </c>
      <c r="AD98" s="1" t="s">
        <v>38</v>
      </c>
      <c r="AE98" s="1" t="s">
        <v>39</v>
      </c>
      <c r="AF98" s="1" t="s">
        <v>40</v>
      </c>
      <c r="AG98" s="1" t="s">
        <v>41</v>
      </c>
      <c r="AH98" s="1" t="s">
        <v>42</v>
      </c>
      <c r="AI98" s="1" t="s">
        <v>35</v>
      </c>
    </row>
    <row r="99" spans="1:35" ht="16.5" thickTop="1" thickBot="1" x14ac:dyDescent="0.3">
      <c r="A99" s="19" t="s">
        <v>43</v>
      </c>
      <c r="B99" s="26">
        <f>NPV($B$7,B100:B115)</f>
        <v>645.4863254174843</v>
      </c>
      <c r="C99" s="26">
        <f t="shared" ref="C99:E99" si="17">NPV($B$7,C100:C115)</f>
        <v>17.450641517596967</v>
      </c>
      <c r="D99" s="26">
        <f t="shared" si="17"/>
        <v>0</v>
      </c>
      <c r="E99" s="26">
        <f t="shared" si="17"/>
        <v>662.93696693508127</v>
      </c>
      <c r="G99" s="19" t="s">
        <v>43</v>
      </c>
      <c r="H99" s="26">
        <f>NPV($B$7,H100:H115)</f>
        <v>70.376731347357165</v>
      </c>
      <c r="I99" s="26">
        <f t="shared" ref="I99:O99" si="18">NPV($B$7,I100:I115)</f>
        <v>17.528278526551816</v>
      </c>
      <c r="J99" s="26">
        <f t="shared" si="18"/>
        <v>286.73848083465771</v>
      </c>
      <c r="K99" s="26">
        <f t="shared" si="18"/>
        <v>0.68413801753401693</v>
      </c>
      <c r="L99" s="26">
        <f t="shared" si="18"/>
        <v>0</v>
      </c>
      <c r="M99" s="26">
        <f t="shared" si="18"/>
        <v>0</v>
      </c>
      <c r="N99" s="26">
        <f t="shared" si="18"/>
        <v>350.11377222515159</v>
      </c>
      <c r="O99" s="26">
        <f t="shared" si="18"/>
        <v>725.44140095125226</v>
      </c>
      <c r="Q99" s="19" t="s">
        <v>43</v>
      </c>
      <c r="R99" s="26">
        <f>NPV($B$7,R100:R115)</f>
        <v>8.6045104388930493</v>
      </c>
      <c r="S99" s="26">
        <f t="shared" ref="S99:Y99" si="19">NPV($B$7,S100:S115)</f>
        <v>-9.598434515550597</v>
      </c>
      <c r="T99" s="26">
        <f t="shared" si="19"/>
        <v>329.87162523392595</v>
      </c>
      <c r="U99" s="26">
        <f t="shared" si="19"/>
        <v>-40.377241800309932</v>
      </c>
      <c r="V99" s="26">
        <f t="shared" si="19"/>
        <v>0</v>
      </c>
      <c r="W99" s="26">
        <f t="shared" si="19"/>
        <v>0</v>
      </c>
      <c r="X99" s="26">
        <f t="shared" si="19"/>
        <v>350.11377222515159</v>
      </c>
      <c r="Y99" s="26">
        <f t="shared" si="19"/>
        <v>638.61423158210994</v>
      </c>
      <c r="AA99" s="19" t="s">
        <v>43</v>
      </c>
      <c r="AB99" s="26">
        <f>NPV($B$7,AB100:AB115)</f>
        <v>124.14054324663405</v>
      </c>
      <c r="AC99" s="26">
        <f t="shared" ref="AC99:AI99" si="20">NPV($B$7,AC100:AC115)</f>
        <v>14.650673270837943</v>
      </c>
      <c r="AD99" s="26">
        <f t="shared" si="20"/>
        <v>392.18763566395609</v>
      </c>
      <c r="AE99" s="26">
        <f t="shared" si="20"/>
        <v>-2.8929636239530256</v>
      </c>
      <c r="AF99" s="26">
        <f t="shared" si="20"/>
        <v>0</v>
      </c>
      <c r="AG99" s="26">
        <f t="shared" si="20"/>
        <v>0</v>
      </c>
      <c r="AH99" s="26">
        <f t="shared" si="20"/>
        <v>0</v>
      </c>
      <c r="AI99" s="26">
        <f t="shared" si="20"/>
        <v>528.08588855747507</v>
      </c>
    </row>
    <row r="100" spans="1:35" ht="16.5" thickTop="1" thickBot="1" x14ac:dyDescent="0.3">
      <c r="A100" s="19">
        <v>2020</v>
      </c>
      <c r="B100" s="27">
        <v>0</v>
      </c>
      <c r="C100" s="27">
        <v>0</v>
      </c>
      <c r="D100" s="27">
        <v>0</v>
      </c>
      <c r="E100" s="27">
        <v>0</v>
      </c>
      <c r="G100" s="19">
        <v>2020</v>
      </c>
      <c r="H100" s="27">
        <v>0</v>
      </c>
      <c r="I100" s="27">
        <v>0</v>
      </c>
      <c r="J100" s="27">
        <v>0</v>
      </c>
      <c r="K100" s="27">
        <v>0</v>
      </c>
      <c r="L100" s="27">
        <v>0</v>
      </c>
      <c r="M100" s="27">
        <v>0</v>
      </c>
      <c r="N100" s="27">
        <v>0</v>
      </c>
      <c r="O100" s="27">
        <v>0</v>
      </c>
      <c r="Q100" s="19">
        <v>2020</v>
      </c>
      <c r="R100" s="27">
        <v>0</v>
      </c>
      <c r="S100" s="27">
        <v>0</v>
      </c>
      <c r="T100" s="27">
        <v>0</v>
      </c>
      <c r="U100" s="27">
        <v>0</v>
      </c>
      <c r="V100" s="27">
        <v>0</v>
      </c>
      <c r="W100" s="27">
        <v>0</v>
      </c>
      <c r="X100" s="27">
        <v>0</v>
      </c>
      <c r="Y100" s="27">
        <v>0</v>
      </c>
      <c r="AA100" s="19">
        <v>2020</v>
      </c>
      <c r="AB100" s="27">
        <v>0</v>
      </c>
      <c r="AC100" s="27">
        <v>0</v>
      </c>
      <c r="AD100" s="27">
        <v>0</v>
      </c>
      <c r="AE100" s="27">
        <v>0</v>
      </c>
      <c r="AF100" s="27">
        <v>0</v>
      </c>
      <c r="AG100" s="27">
        <v>0</v>
      </c>
      <c r="AH100" s="27">
        <v>0</v>
      </c>
      <c r="AI100" s="27">
        <v>0</v>
      </c>
    </row>
    <row r="101" spans="1:35" ht="16.5" thickTop="1" thickBot="1" x14ac:dyDescent="0.3">
      <c r="A101" s="19">
        <v>2021</v>
      </c>
      <c r="B101" s="27">
        <v>0</v>
      </c>
      <c r="C101" s="27">
        <v>0</v>
      </c>
      <c r="D101" s="27">
        <v>0</v>
      </c>
      <c r="E101" s="27">
        <v>0</v>
      </c>
      <c r="G101" s="19">
        <v>2021</v>
      </c>
      <c r="H101" s="27">
        <v>0</v>
      </c>
      <c r="I101" s="27">
        <v>0</v>
      </c>
      <c r="J101" s="27">
        <v>0</v>
      </c>
      <c r="K101" s="27">
        <v>0</v>
      </c>
      <c r="L101" s="27">
        <v>0</v>
      </c>
      <c r="M101" s="27">
        <v>0</v>
      </c>
      <c r="N101" s="27">
        <v>0</v>
      </c>
      <c r="O101" s="27">
        <v>0</v>
      </c>
      <c r="Q101" s="19">
        <v>2021</v>
      </c>
      <c r="R101" s="27">
        <v>0</v>
      </c>
      <c r="S101" s="27">
        <v>0</v>
      </c>
      <c r="T101" s="27">
        <v>0</v>
      </c>
      <c r="U101" s="27">
        <v>0</v>
      </c>
      <c r="V101" s="27">
        <v>0</v>
      </c>
      <c r="W101" s="27">
        <v>0</v>
      </c>
      <c r="X101" s="27">
        <v>0</v>
      </c>
      <c r="Y101" s="27">
        <v>0</v>
      </c>
      <c r="AA101" s="19">
        <v>2021</v>
      </c>
      <c r="AB101" s="27">
        <v>0</v>
      </c>
      <c r="AC101" s="27">
        <v>0</v>
      </c>
      <c r="AD101" s="27">
        <v>0</v>
      </c>
      <c r="AE101" s="27">
        <v>0</v>
      </c>
      <c r="AF101" s="27">
        <v>0</v>
      </c>
      <c r="AG101" s="27">
        <v>0</v>
      </c>
      <c r="AH101" s="27">
        <v>0</v>
      </c>
      <c r="AI101" s="27">
        <v>0</v>
      </c>
    </row>
    <row r="102" spans="1:35" ht="16.5" thickTop="1" thickBot="1" x14ac:dyDescent="0.3">
      <c r="A102" s="19">
        <v>2022</v>
      </c>
      <c r="B102" s="27">
        <v>0</v>
      </c>
      <c r="C102" s="27">
        <v>0</v>
      </c>
      <c r="D102" s="27">
        <v>0</v>
      </c>
      <c r="E102" s="27">
        <v>0</v>
      </c>
      <c r="G102" s="19">
        <v>2022</v>
      </c>
      <c r="H102" s="27">
        <v>0</v>
      </c>
      <c r="I102" s="27">
        <v>0</v>
      </c>
      <c r="J102" s="27">
        <v>0</v>
      </c>
      <c r="K102" s="27">
        <v>0</v>
      </c>
      <c r="L102" s="27">
        <v>0</v>
      </c>
      <c r="M102" s="27">
        <v>0</v>
      </c>
      <c r="N102" s="27">
        <v>0</v>
      </c>
      <c r="O102" s="27">
        <v>0</v>
      </c>
      <c r="Q102" s="19">
        <v>2022</v>
      </c>
      <c r="R102" s="27">
        <v>0</v>
      </c>
      <c r="S102" s="27">
        <v>0</v>
      </c>
      <c r="T102" s="27">
        <v>0</v>
      </c>
      <c r="U102" s="27">
        <v>0</v>
      </c>
      <c r="V102" s="27">
        <v>0</v>
      </c>
      <c r="W102" s="27">
        <v>0</v>
      </c>
      <c r="X102" s="27">
        <v>0</v>
      </c>
      <c r="Y102" s="27">
        <v>0</v>
      </c>
      <c r="AA102" s="19">
        <v>2022</v>
      </c>
      <c r="AB102" s="27">
        <v>0</v>
      </c>
      <c r="AC102" s="27">
        <v>0</v>
      </c>
      <c r="AD102" s="27">
        <v>0</v>
      </c>
      <c r="AE102" s="27">
        <v>0</v>
      </c>
      <c r="AF102" s="27">
        <v>0</v>
      </c>
      <c r="AG102" s="27">
        <v>0</v>
      </c>
      <c r="AH102" s="27">
        <v>0</v>
      </c>
      <c r="AI102" s="27">
        <v>0</v>
      </c>
    </row>
    <row r="103" spans="1:35" ht="16.5" thickTop="1" thickBot="1" x14ac:dyDescent="0.3">
      <c r="A103" s="19">
        <v>2023</v>
      </c>
      <c r="B103" s="27">
        <v>1.8435944113607357</v>
      </c>
      <c r="C103" s="27">
        <v>3.6871888227214718E-2</v>
      </c>
      <c r="D103" s="27">
        <v>0</v>
      </c>
      <c r="E103" s="27">
        <v>1.8804662995879504</v>
      </c>
      <c r="G103" s="19">
        <v>2023</v>
      </c>
      <c r="H103" s="27">
        <v>0</v>
      </c>
      <c r="I103" s="27">
        <v>0</v>
      </c>
      <c r="J103" s="27">
        <v>5.2652909874048648</v>
      </c>
      <c r="K103" s="27">
        <v>-1.3213582149151446</v>
      </c>
      <c r="L103" s="27">
        <v>0</v>
      </c>
      <c r="M103" s="27">
        <v>0</v>
      </c>
      <c r="N103" s="27">
        <v>0</v>
      </c>
      <c r="O103" s="27">
        <v>3.9439327724897204</v>
      </c>
      <c r="Q103" s="19">
        <v>2023</v>
      </c>
      <c r="R103" s="27">
        <v>-3.6069625000000016</v>
      </c>
      <c r="S103" s="27">
        <v>-1.1272400000000289</v>
      </c>
      <c r="T103" s="27">
        <v>26.254541607557666</v>
      </c>
      <c r="U103" s="27">
        <v>8.3436996842731599</v>
      </c>
      <c r="V103" s="27">
        <v>0</v>
      </c>
      <c r="W103" s="27">
        <v>0</v>
      </c>
      <c r="X103" s="27">
        <v>0</v>
      </c>
      <c r="Y103" s="27">
        <v>29.864038791830794</v>
      </c>
      <c r="AA103" s="19">
        <v>2023</v>
      </c>
      <c r="AB103" s="27">
        <v>3.1125473455309978</v>
      </c>
      <c r="AC103" s="27">
        <v>0.20833621556494109</v>
      </c>
      <c r="AD103" s="27">
        <v>13.322545912980917</v>
      </c>
      <c r="AE103" s="27">
        <v>1.1739091309480634E-2</v>
      </c>
      <c r="AF103" s="27">
        <v>0</v>
      </c>
      <c r="AG103" s="27">
        <v>0</v>
      </c>
      <c r="AH103" s="27">
        <v>0</v>
      </c>
      <c r="AI103" s="27">
        <v>16.655168565386337</v>
      </c>
    </row>
    <row r="104" spans="1:35" ht="16.5" thickTop="1" thickBot="1" x14ac:dyDescent="0.3">
      <c r="A104" s="19">
        <v>2024</v>
      </c>
      <c r="B104" s="27">
        <v>1.8435944113607357</v>
      </c>
      <c r="C104" s="27">
        <v>3.6871888227214718E-2</v>
      </c>
      <c r="D104" s="27">
        <v>0</v>
      </c>
      <c r="E104" s="27">
        <v>1.8804662995879504</v>
      </c>
      <c r="G104" s="19">
        <v>2024</v>
      </c>
      <c r="H104" s="27">
        <v>0</v>
      </c>
      <c r="I104" s="27">
        <v>0</v>
      </c>
      <c r="J104" s="27">
        <v>3.8565192247276161</v>
      </c>
      <c r="K104" s="27">
        <v>0.70296487059052781</v>
      </c>
      <c r="L104" s="27">
        <v>0</v>
      </c>
      <c r="M104" s="27">
        <v>0</v>
      </c>
      <c r="N104" s="27">
        <v>0</v>
      </c>
      <c r="O104" s="27">
        <v>4.5594840953181439</v>
      </c>
      <c r="Q104" s="19">
        <v>2024</v>
      </c>
      <c r="R104" s="27">
        <v>-0.27231999999999346</v>
      </c>
      <c r="S104" s="27">
        <v>-7.0482500000025539E-2</v>
      </c>
      <c r="T104" s="27">
        <v>0.77582460344443649</v>
      </c>
      <c r="U104" s="27">
        <v>-0.18396572662520769</v>
      </c>
      <c r="V104" s="27">
        <v>0</v>
      </c>
      <c r="W104" s="27">
        <v>0</v>
      </c>
      <c r="X104" s="27">
        <v>0</v>
      </c>
      <c r="Y104" s="27">
        <v>0.24905637681920981</v>
      </c>
      <c r="AA104" s="19">
        <v>2024</v>
      </c>
      <c r="AB104" s="27">
        <v>6.6970888519151117E-2</v>
      </c>
      <c r="AC104" s="27">
        <v>2.4033554417428604E-2</v>
      </c>
      <c r="AD104" s="27">
        <v>6.0899052423185216</v>
      </c>
      <c r="AE104" s="27">
        <v>0.60133685739276965</v>
      </c>
      <c r="AF104" s="27">
        <v>0</v>
      </c>
      <c r="AG104" s="27">
        <v>0</v>
      </c>
      <c r="AH104" s="27">
        <v>0</v>
      </c>
      <c r="AI104" s="27">
        <v>6.7822465426478713</v>
      </c>
    </row>
    <row r="105" spans="1:35" ht="16.5" thickTop="1" thickBot="1" x14ac:dyDescent="0.3">
      <c r="A105" s="19">
        <v>2025</v>
      </c>
      <c r="B105" s="27">
        <v>52.890595857917447</v>
      </c>
      <c r="C105" s="27">
        <v>1.430581321177498</v>
      </c>
      <c r="D105" s="27">
        <v>0</v>
      </c>
      <c r="E105" s="27">
        <v>54.321177179094946</v>
      </c>
      <c r="G105" s="19">
        <v>2025</v>
      </c>
      <c r="H105" s="27">
        <v>0</v>
      </c>
      <c r="I105" s="27">
        <v>0</v>
      </c>
      <c r="J105" s="27">
        <v>23.812006808105895</v>
      </c>
      <c r="K105" s="27">
        <v>2.5647091655474075</v>
      </c>
      <c r="L105" s="27">
        <v>0</v>
      </c>
      <c r="M105" s="27">
        <v>0</v>
      </c>
      <c r="N105" s="27">
        <v>0</v>
      </c>
      <c r="O105" s="27">
        <v>26.376715973653305</v>
      </c>
      <c r="Q105" s="19">
        <v>2025</v>
      </c>
      <c r="R105" s="27">
        <v>-2.3426399999999603</v>
      </c>
      <c r="S105" s="27">
        <v>-0.18885000000000218</v>
      </c>
      <c r="T105" s="27">
        <v>22.55041334652914</v>
      </c>
      <c r="U105" s="27">
        <v>-2.7355878711215631</v>
      </c>
      <c r="V105" s="27">
        <v>0</v>
      </c>
      <c r="W105" s="27">
        <v>0</v>
      </c>
      <c r="X105" s="27">
        <v>0</v>
      </c>
      <c r="Y105" s="27">
        <v>17.283335475407615</v>
      </c>
      <c r="AA105" s="19">
        <v>2025</v>
      </c>
      <c r="AB105" s="27">
        <v>0.26788355408299935</v>
      </c>
      <c r="AC105" s="27">
        <v>4.7935777939983382E-2</v>
      </c>
      <c r="AD105" s="27">
        <v>13.105861474556752</v>
      </c>
      <c r="AE105" s="27">
        <v>0.32351734099393747</v>
      </c>
      <c r="AF105" s="27">
        <v>0</v>
      </c>
      <c r="AG105" s="27">
        <v>0</v>
      </c>
      <c r="AH105" s="27">
        <v>0</v>
      </c>
      <c r="AI105" s="27">
        <v>13.745198147573673</v>
      </c>
    </row>
    <row r="106" spans="1:35" ht="16.5" thickTop="1" thickBot="1" x14ac:dyDescent="0.3">
      <c r="A106" s="19">
        <v>2026</v>
      </c>
      <c r="B106" s="27">
        <v>52.890595857917447</v>
      </c>
      <c r="C106" s="27">
        <v>1.430581321177498</v>
      </c>
      <c r="D106" s="27">
        <v>0</v>
      </c>
      <c r="E106" s="27">
        <v>54.321177179094946</v>
      </c>
      <c r="G106" s="19">
        <v>2026</v>
      </c>
      <c r="H106" s="27">
        <v>-1.3950969279790115E-3</v>
      </c>
      <c r="I106" s="27">
        <v>1.4004089498484973E-3</v>
      </c>
      <c r="J106" s="27">
        <v>35.504010700702551</v>
      </c>
      <c r="K106" s="27">
        <v>5.1922205868946163</v>
      </c>
      <c r="L106" s="27">
        <v>0</v>
      </c>
      <c r="M106" s="27">
        <v>0</v>
      </c>
      <c r="N106" s="27">
        <v>0</v>
      </c>
      <c r="O106" s="27">
        <v>40.696236599619034</v>
      </c>
      <c r="Q106" s="19">
        <v>2026</v>
      </c>
      <c r="R106" s="27">
        <v>-0.44297000000005937</v>
      </c>
      <c r="S106" s="27">
        <v>5.0119999999878928E-2</v>
      </c>
      <c r="T106" s="27">
        <v>10.311661729285237</v>
      </c>
      <c r="U106" s="27">
        <v>5.6351908309534435</v>
      </c>
      <c r="V106" s="27">
        <v>0</v>
      </c>
      <c r="W106" s="27">
        <v>0</v>
      </c>
      <c r="X106" s="27">
        <v>0</v>
      </c>
      <c r="Y106" s="27">
        <v>15.554002560238501</v>
      </c>
      <c r="AA106" s="19">
        <v>2026</v>
      </c>
      <c r="AB106" s="27">
        <v>0.26788355408200459</v>
      </c>
      <c r="AC106" s="27">
        <v>9.5871555879966763E-2</v>
      </c>
      <c r="AD106" s="27">
        <v>31.85573335097861</v>
      </c>
      <c r="AE106" s="27">
        <v>5.3556068208706717</v>
      </c>
      <c r="AF106" s="27">
        <v>0</v>
      </c>
      <c r="AG106" s="27">
        <v>0</v>
      </c>
      <c r="AH106" s="27">
        <v>0</v>
      </c>
      <c r="AI106" s="27">
        <v>37.575095281811251</v>
      </c>
    </row>
    <row r="107" spans="1:35" ht="16.5" thickTop="1" thickBot="1" x14ac:dyDescent="0.3">
      <c r="A107" s="19">
        <v>2027</v>
      </c>
      <c r="B107" s="27">
        <v>52.890595857917447</v>
      </c>
      <c r="C107" s="27">
        <v>1.430581321177498</v>
      </c>
      <c r="D107" s="27">
        <v>0</v>
      </c>
      <c r="E107" s="27">
        <v>54.321177179094946</v>
      </c>
      <c r="G107" s="19">
        <v>2027</v>
      </c>
      <c r="H107" s="27">
        <v>5.075118029402006</v>
      </c>
      <c r="I107" s="27">
        <v>1.0935449024800619</v>
      </c>
      <c r="J107" s="27">
        <v>18.195065423106637</v>
      </c>
      <c r="K107" s="27">
        <v>0.2995558484151194</v>
      </c>
      <c r="L107" s="27">
        <v>0</v>
      </c>
      <c r="M107" s="27">
        <v>0</v>
      </c>
      <c r="N107" s="27">
        <v>32.408531245599249</v>
      </c>
      <c r="O107" s="27">
        <v>57.071815449003076</v>
      </c>
      <c r="Q107" s="19">
        <v>2027</v>
      </c>
      <c r="R107" s="27">
        <v>1.8599400000000514</v>
      </c>
      <c r="S107" s="27">
        <v>0.64633999999978187</v>
      </c>
      <c r="T107" s="27">
        <v>23.406919523122184</v>
      </c>
      <c r="U107" s="27">
        <v>1.3670173762366937</v>
      </c>
      <c r="V107" s="27">
        <v>0</v>
      </c>
      <c r="W107" s="27">
        <v>0</v>
      </c>
      <c r="X107" s="27">
        <v>32.408531245599249</v>
      </c>
      <c r="Y107" s="27">
        <v>59.688748144957955</v>
      </c>
      <c r="AA107" s="19">
        <v>2027</v>
      </c>
      <c r="AB107" s="27">
        <v>0.18290367326500245</v>
      </c>
      <c r="AC107" s="27">
        <v>0.15926881142968341</v>
      </c>
      <c r="AD107" s="27">
        <v>23.831762890483368</v>
      </c>
      <c r="AE107" s="27">
        <v>6.2449250947582957</v>
      </c>
      <c r="AF107" s="27">
        <v>0</v>
      </c>
      <c r="AG107" s="27">
        <v>0</v>
      </c>
      <c r="AH107" s="27">
        <v>0</v>
      </c>
      <c r="AI107" s="27">
        <v>30.418860469936348</v>
      </c>
    </row>
    <row r="108" spans="1:35" ht="16.5" thickTop="1" thickBot="1" x14ac:dyDescent="0.3">
      <c r="A108" s="19">
        <v>2028</v>
      </c>
      <c r="B108" s="27">
        <v>52.890595857917447</v>
      </c>
      <c r="C108" s="27">
        <v>1.430581321177498</v>
      </c>
      <c r="D108" s="27">
        <v>0</v>
      </c>
      <c r="E108" s="27">
        <v>54.321177179094946</v>
      </c>
      <c r="G108" s="19">
        <v>2028</v>
      </c>
      <c r="H108" s="27">
        <v>10.035512428024049</v>
      </c>
      <c r="I108" s="27">
        <v>2.2499836779797988</v>
      </c>
      <c r="J108" s="27">
        <v>15.995638691659485</v>
      </c>
      <c r="K108" s="27">
        <v>-2.19016071541059</v>
      </c>
      <c r="L108" s="27">
        <v>0</v>
      </c>
      <c r="M108" s="27">
        <v>0</v>
      </c>
      <c r="N108" s="27">
        <v>32.408531245599249</v>
      </c>
      <c r="O108" s="27">
        <v>58.499505327851992</v>
      </c>
      <c r="Q108" s="19">
        <v>2028</v>
      </c>
      <c r="R108" s="27">
        <v>20.984051066249776</v>
      </c>
      <c r="S108" s="27">
        <v>1.6843199999998433</v>
      </c>
      <c r="T108" s="27">
        <v>5.8029900022583183</v>
      </c>
      <c r="U108" s="27">
        <v>-1.618750049191038</v>
      </c>
      <c r="V108" s="27">
        <v>0</v>
      </c>
      <c r="W108" s="27">
        <v>0</v>
      </c>
      <c r="X108" s="27">
        <v>32.408531245599249</v>
      </c>
      <c r="Y108" s="27">
        <v>59.261142264916145</v>
      </c>
      <c r="AA108" s="19">
        <v>2028</v>
      </c>
      <c r="AB108" s="27">
        <v>12.439042717415987</v>
      </c>
      <c r="AC108" s="27">
        <v>2.8324692475603115</v>
      </c>
      <c r="AD108" s="27">
        <v>16.517810996088773</v>
      </c>
      <c r="AE108" s="27">
        <v>-2.880221321400521</v>
      </c>
      <c r="AF108" s="27">
        <v>0</v>
      </c>
      <c r="AG108" s="27">
        <v>0</v>
      </c>
      <c r="AH108" s="27">
        <v>0</v>
      </c>
      <c r="AI108" s="27">
        <v>28.909101639664549</v>
      </c>
    </row>
    <row r="109" spans="1:35" ht="16.5" thickTop="1" thickBot="1" x14ac:dyDescent="0.3">
      <c r="A109" s="19">
        <v>2029</v>
      </c>
      <c r="B109" s="27">
        <v>52.890595857917447</v>
      </c>
      <c r="C109" s="27">
        <v>1.430581321177498</v>
      </c>
      <c r="D109" s="27">
        <v>0</v>
      </c>
      <c r="E109" s="27">
        <v>54.321177179094946</v>
      </c>
      <c r="G109" s="19">
        <v>2029</v>
      </c>
      <c r="H109" s="27">
        <v>13.008471491989894</v>
      </c>
      <c r="I109" s="27">
        <v>2.7858491341703484</v>
      </c>
      <c r="J109" s="27">
        <v>18.288476294806372</v>
      </c>
      <c r="K109" s="27">
        <v>-2.5194763842253227</v>
      </c>
      <c r="L109" s="27">
        <v>0</v>
      </c>
      <c r="M109" s="27">
        <v>0</v>
      </c>
      <c r="N109" s="27">
        <v>32.408531245599249</v>
      </c>
      <c r="O109" s="27">
        <v>63.971851782340543</v>
      </c>
      <c r="Q109" s="19">
        <v>2029</v>
      </c>
      <c r="R109" s="27">
        <v>2.6504928898398248</v>
      </c>
      <c r="S109" s="27">
        <v>1.0213300000000345</v>
      </c>
      <c r="T109" s="27">
        <v>20.464526526775835</v>
      </c>
      <c r="U109" s="27">
        <v>0.18237850243468323</v>
      </c>
      <c r="V109" s="27">
        <v>0</v>
      </c>
      <c r="W109" s="27">
        <v>0</v>
      </c>
      <c r="X109" s="27">
        <v>32.408531245599249</v>
      </c>
      <c r="Y109" s="27">
        <v>56.727259164649624</v>
      </c>
      <c r="AA109" s="19">
        <v>2029</v>
      </c>
      <c r="AB109" s="27">
        <v>12.439042717419964</v>
      </c>
      <c r="AC109" s="27">
        <v>2.8247302605500408</v>
      </c>
      <c r="AD109" s="27">
        <v>22.563710574557664</v>
      </c>
      <c r="AE109" s="27">
        <v>-2.9178336334836299</v>
      </c>
      <c r="AF109" s="27">
        <v>0</v>
      </c>
      <c r="AG109" s="27">
        <v>0</v>
      </c>
      <c r="AH109" s="27">
        <v>0</v>
      </c>
      <c r="AI109" s="27">
        <v>34.909649919044035</v>
      </c>
    </row>
    <row r="110" spans="1:35" ht="16.5" thickTop="1" thickBot="1" x14ac:dyDescent="0.3">
      <c r="A110" s="19">
        <v>2030</v>
      </c>
      <c r="B110" s="27">
        <v>52.890595857917447</v>
      </c>
      <c r="C110" s="27">
        <v>1.430581321177498</v>
      </c>
      <c r="D110" s="27">
        <v>0</v>
      </c>
      <c r="E110" s="27">
        <v>54.321177179094946</v>
      </c>
      <c r="G110" s="19">
        <v>2030</v>
      </c>
      <c r="H110" s="27">
        <v>15.177658022430023</v>
      </c>
      <c r="I110" s="27">
        <v>3.3302668250598799</v>
      </c>
      <c r="J110" s="27">
        <v>11.777877027668296</v>
      </c>
      <c r="K110" s="27">
        <v>-2.3253688383007072</v>
      </c>
      <c r="L110" s="27">
        <v>0</v>
      </c>
      <c r="M110" s="27">
        <v>0</v>
      </c>
      <c r="N110" s="27">
        <v>32.408531245599249</v>
      </c>
      <c r="O110" s="27">
        <v>60.368964282456744</v>
      </c>
      <c r="Q110" s="19">
        <v>2030</v>
      </c>
      <c r="R110" s="27">
        <v>-2.5611748884198278</v>
      </c>
      <c r="S110" s="27">
        <v>-0.73806000000013228</v>
      </c>
      <c r="T110" s="27">
        <v>15.541439939550393</v>
      </c>
      <c r="U110" s="27">
        <v>2.4317214239060663</v>
      </c>
      <c r="V110" s="27">
        <v>0</v>
      </c>
      <c r="W110" s="27">
        <v>0</v>
      </c>
      <c r="X110" s="27">
        <v>32.408531245599249</v>
      </c>
      <c r="Y110" s="27">
        <v>47.082457720635745</v>
      </c>
      <c r="AA110" s="19">
        <v>2030</v>
      </c>
      <c r="AB110" s="27">
        <v>12.450019877442971</v>
      </c>
      <c r="AC110" s="27">
        <v>2.8272175174597578</v>
      </c>
      <c r="AD110" s="27">
        <v>32.102628040479374</v>
      </c>
      <c r="AE110" s="27">
        <v>-0.89542146272173129</v>
      </c>
      <c r="AF110" s="27">
        <v>0</v>
      </c>
      <c r="AG110" s="27">
        <v>0</v>
      </c>
      <c r="AH110" s="27">
        <v>0</v>
      </c>
      <c r="AI110" s="27">
        <v>46.484443972660372</v>
      </c>
    </row>
    <row r="111" spans="1:35" ht="16.5" thickTop="1" thickBot="1" x14ac:dyDescent="0.3">
      <c r="A111" s="19">
        <v>2031</v>
      </c>
      <c r="B111" s="27">
        <v>52.890595857917447</v>
      </c>
      <c r="C111" s="27">
        <v>1.430581321177498</v>
      </c>
      <c r="D111" s="27">
        <v>0</v>
      </c>
      <c r="E111" s="27">
        <v>54.321177179094946</v>
      </c>
      <c r="G111" s="19">
        <v>2031</v>
      </c>
      <c r="H111" s="27">
        <v>11.665195477350153</v>
      </c>
      <c r="I111" s="27">
        <v>2.9510362550099671</v>
      </c>
      <c r="J111" s="27">
        <v>19.454832254918252</v>
      </c>
      <c r="K111" s="27">
        <v>-0.97872587265634592</v>
      </c>
      <c r="L111" s="27">
        <v>0</v>
      </c>
      <c r="M111" s="27">
        <v>0</v>
      </c>
      <c r="N111" s="27">
        <v>32.408531245599249</v>
      </c>
      <c r="O111" s="27">
        <v>65.500869360221273</v>
      </c>
      <c r="Q111" s="19">
        <v>2031</v>
      </c>
      <c r="R111" s="27">
        <v>1.173566795790066</v>
      </c>
      <c r="S111" s="27">
        <v>-2.7108399999997346</v>
      </c>
      <c r="T111" s="27">
        <v>11.401221652263594</v>
      </c>
      <c r="U111" s="27">
        <v>-4.3770094812581357</v>
      </c>
      <c r="V111" s="27">
        <v>0</v>
      </c>
      <c r="W111" s="27">
        <v>0</v>
      </c>
      <c r="X111" s="27">
        <v>32.408531245599249</v>
      </c>
      <c r="Y111" s="27">
        <v>37.89547021239504</v>
      </c>
      <c r="AA111" s="19">
        <v>2031</v>
      </c>
      <c r="AB111" s="27">
        <v>12.450019877442971</v>
      </c>
      <c r="AC111" s="27">
        <v>2.8272175174602125</v>
      </c>
      <c r="AD111" s="27">
        <v>28.610657881902487</v>
      </c>
      <c r="AE111" s="27">
        <v>-2.2189184346605364</v>
      </c>
      <c r="AF111" s="27">
        <v>0</v>
      </c>
      <c r="AG111" s="27">
        <v>0</v>
      </c>
      <c r="AH111" s="27">
        <v>0</v>
      </c>
      <c r="AI111" s="27">
        <v>41.668976842145135</v>
      </c>
    </row>
    <row r="112" spans="1:35" ht="16.5" thickTop="1" thickBot="1" x14ac:dyDescent="0.3">
      <c r="A112" s="19">
        <v>2032</v>
      </c>
      <c r="B112" s="27">
        <v>52.890595857917447</v>
      </c>
      <c r="C112" s="27">
        <v>1.430581321177498</v>
      </c>
      <c r="D112" s="27">
        <v>0</v>
      </c>
      <c r="E112" s="27">
        <v>54.321177179094946</v>
      </c>
      <c r="G112" s="19">
        <v>2032</v>
      </c>
      <c r="H112" s="27">
        <v>8.7156591978798588</v>
      </c>
      <c r="I112" s="27">
        <v>2.1041826225900877</v>
      </c>
      <c r="J112" s="27">
        <v>54.568844713154363</v>
      </c>
      <c r="K112" s="27">
        <v>-0.22976093107270945</v>
      </c>
      <c r="L112" s="27">
        <v>0</v>
      </c>
      <c r="M112" s="27">
        <v>0</v>
      </c>
      <c r="N112" s="27">
        <v>32.408531245599249</v>
      </c>
      <c r="O112" s="27">
        <v>97.567456848150854</v>
      </c>
      <c r="Q112" s="19">
        <v>2032</v>
      </c>
      <c r="R112" s="27">
        <v>0.27831605934989057</v>
      </c>
      <c r="S112" s="27">
        <v>-2.4697200000000521</v>
      </c>
      <c r="T112" s="27">
        <v>-9.3835571428446549</v>
      </c>
      <c r="U112" s="27">
        <v>-4.1602120740257433</v>
      </c>
      <c r="V112" s="27">
        <v>0</v>
      </c>
      <c r="W112" s="27">
        <v>0</v>
      </c>
      <c r="X112" s="27">
        <v>32.408531245599249</v>
      </c>
      <c r="Y112" s="27">
        <v>16.67335808807869</v>
      </c>
      <c r="AA112" s="19">
        <v>2032</v>
      </c>
      <c r="AB112" s="27">
        <v>12.45001987743899</v>
      </c>
      <c r="AC112" s="27">
        <v>2.8349633188799999</v>
      </c>
      <c r="AD112" s="27">
        <v>29.376827392629345</v>
      </c>
      <c r="AE112" s="27">
        <v>2.3764181463300469</v>
      </c>
      <c r="AF112" s="27">
        <v>0</v>
      </c>
      <c r="AG112" s="27">
        <v>0</v>
      </c>
      <c r="AH112" s="27">
        <v>0</v>
      </c>
      <c r="AI112" s="27">
        <v>47.038228735278381</v>
      </c>
    </row>
    <row r="113" spans="1:35" ht="16.5" thickTop="1" thickBot="1" x14ac:dyDescent="0.3">
      <c r="A113" s="19">
        <v>2033</v>
      </c>
      <c r="B113" s="27">
        <v>52.890595857917447</v>
      </c>
      <c r="C113" s="27">
        <v>1.430581321177498</v>
      </c>
      <c r="D113" s="27">
        <v>0</v>
      </c>
      <c r="E113" s="27">
        <v>54.321177179094946</v>
      </c>
      <c r="G113" s="19">
        <v>2033</v>
      </c>
      <c r="H113" s="27">
        <v>7.1445502861702153</v>
      </c>
      <c r="I113" s="27">
        <v>1.7364190779403543</v>
      </c>
      <c r="J113" s="27">
        <v>52.530193820405287</v>
      </c>
      <c r="K113" s="27">
        <v>0.26251191276556329</v>
      </c>
      <c r="L113" s="27">
        <v>0</v>
      </c>
      <c r="M113" s="27">
        <v>0</v>
      </c>
      <c r="N113" s="27">
        <v>32.408531245599249</v>
      </c>
      <c r="O113" s="27">
        <v>94.082206342880667</v>
      </c>
      <c r="Q113" s="19">
        <v>2033</v>
      </c>
      <c r="R113" s="27">
        <v>-6.5978225713506617</v>
      </c>
      <c r="S113" s="27">
        <v>-2.7442700000001423</v>
      </c>
      <c r="T113" s="27">
        <v>28.565023973609225</v>
      </c>
      <c r="U113" s="27">
        <v>-1.4950505351793137</v>
      </c>
      <c r="V113" s="27">
        <v>0</v>
      </c>
      <c r="W113" s="27">
        <v>0</v>
      </c>
      <c r="X113" s="27">
        <v>32.408531245599249</v>
      </c>
      <c r="Y113" s="27">
        <v>50.136412112678357</v>
      </c>
      <c r="AA113" s="19">
        <v>2033</v>
      </c>
      <c r="AB113" s="27">
        <v>24.762563133759045</v>
      </c>
      <c r="AC113" s="27">
        <v>3.6193375507100427</v>
      </c>
      <c r="AD113" s="27">
        <v>20.956272678089782</v>
      </c>
      <c r="AE113" s="27">
        <v>1.6391008490396888</v>
      </c>
      <c r="AF113" s="27">
        <v>0</v>
      </c>
      <c r="AG113" s="27">
        <v>0</v>
      </c>
      <c r="AH113" s="27">
        <v>0</v>
      </c>
      <c r="AI113" s="27">
        <v>50.977274211598555</v>
      </c>
    </row>
    <row r="114" spans="1:35" ht="16.5" thickTop="1" thickBot="1" x14ac:dyDescent="0.3">
      <c r="A114" s="19">
        <v>2034</v>
      </c>
      <c r="B114" s="27">
        <v>52.890595857917447</v>
      </c>
      <c r="C114" s="27">
        <v>1.430581321177498</v>
      </c>
      <c r="D114" s="27">
        <v>0</v>
      </c>
      <c r="E114" s="27">
        <v>54.321177179094946</v>
      </c>
      <c r="G114" s="19">
        <v>2034</v>
      </c>
      <c r="H114" s="27">
        <v>6.1223542681400431</v>
      </c>
      <c r="I114" s="27">
        <v>1.6712966825298281</v>
      </c>
      <c r="J114" s="27">
        <v>21.63792907444838</v>
      </c>
      <c r="K114" s="27">
        <v>3.8772057460890103E-2</v>
      </c>
      <c r="L114" s="27">
        <v>0</v>
      </c>
      <c r="M114" s="27">
        <v>0</v>
      </c>
      <c r="N114" s="27">
        <v>32.408531245599249</v>
      </c>
      <c r="O114" s="27">
        <v>61.878883328178389</v>
      </c>
      <c r="Q114" s="19">
        <v>2034</v>
      </c>
      <c r="R114" s="27">
        <v>0.38284024567019515</v>
      </c>
      <c r="S114" s="27">
        <v>-1.1996799999997165</v>
      </c>
      <c r="T114" s="27">
        <v>35.954540785092306</v>
      </c>
      <c r="U114" s="27">
        <v>-7.4265325228384143</v>
      </c>
      <c r="V114" s="27">
        <v>0</v>
      </c>
      <c r="W114" s="27">
        <v>0</v>
      </c>
      <c r="X114" s="27">
        <v>32.408531245599249</v>
      </c>
      <c r="Y114" s="27">
        <v>60.119699753523619</v>
      </c>
      <c r="AA114" s="19">
        <v>2034</v>
      </c>
      <c r="AB114" s="27">
        <v>14.438961265517037</v>
      </c>
      <c r="AC114" s="27">
        <v>0.9572053557799336</v>
      </c>
      <c r="AD114" s="27">
        <v>39.728699754300692</v>
      </c>
      <c r="AE114" s="27">
        <v>-1.2218650942409637</v>
      </c>
      <c r="AF114" s="27">
        <v>0</v>
      </c>
      <c r="AG114" s="27">
        <v>0</v>
      </c>
      <c r="AH114" s="27">
        <v>0</v>
      </c>
      <c r="AI114" s="27">
        <v>53.903001281356701</v>
      </c>
    </row>
    <row r="115" spans="1:35" ht="16.5" thickTop="1" thickBot="1" x14ac:dyDescent="0.3">
      <c r="A115" s="19" t="s">
        <v>44</v>
      </c>
      <c r="B115" s="27">
        <v>873.24062770530213</v>
      </c>
      <c r="C115" s="27">
        <v>23.648522914579388</v>
      </c>
      <c r="D115" s="27">
        <v>0</v>
      </c>
      <c r="E115" s="27">
        <v>896.88915061988155</v>
      </c>
      <c r="G115" s="19" t="s">
        <v>45</v>
      </c>
      <c r="H115" s="27">
        <v>75.003152048527312</v>
      </c>
      <c r="I115" s="27">
        <v>20.474561534327183</v>
      </c>
      <c r="J115" s="27">
        <v>332.79741470902877</v>
      </c>
      <c r="K115" s="27">
        <v>0.38931970011778927</v>
      </c>
      <c r="L115" s="27">
        <v>0</v>
      </c>
      <c r="M115" s="27">
        <v>0</v>
      </c>
      <c r="N115" s="27">
        <v>537.61110292421256</v>
      </c>
      <c r="O115" s="27">
        <v>966.27555091621366</v>
      </c>
      <c r="Q115" s="19" t="s">
        <v>45</v>
      </c>
      <c r="R115" s="27">
        <v>4.6900626619603489</v>
      </c>
      <c r="S115" s="27">
        <v>-14.696924991387608</v>
      </c>
      <c r="T115" s="27">
        <v>545.89319935100548</v>
      </c>
      <c r="U115" s="27">
        <v>-105.12979328448372</v>
      </c>
      <c r="V115" s="27">
        <v>0</v>
      </c>
      <c r="W115" s="27">
        <v>0</v>
      </c>
      <c r="X115" s="27">
        <v>537.61110292421256</v>
      </c>
      <c r="Y115" s="27">
        <v>968.36764666130705</v>
      </c>
      <c r="AA115" s="19" t="s">
        <v>45</v>
      </c>
      <c r="AB115" s="27">
        <v>176.88744554623327</v>
      </c>
      <c r="AC115" s="27">
        <v>11.726439813329801</v>
      </c>
      <c r="AD115" s="27">
        <v>593.39635857592498</v>
      </c>
      <c r="AE115" s="27">
        <v>-18.781548721821416</v>
      </c>
      <c r="AF115" s="27">
        <v>0</v>
      </c>
      <c r="AG115" s="27">
        <v>0</v>
      </c>
      <c r="AH115" s="27">
        <v>0</v>
      </c>
      <c r="AI115" s="27">
        <v>763.22869521366658</v>
      </c>
    </row>
    <row r="116" spans="1:35" ht="16.5" thickTop="1" thickBot="1" x14ac:dyDescent="0.3"/>
    <row r="117" spans="1:35" ht="16.5" thickTop="1" thickBot="1" x14ac:dyDescent="0.3">
      <c r="A117" s="28" t="str">
        <f>A8</f>
        <v>High Cost and High Discount rate</v>
      </c>
    </row>
    <row r="118" spans="1:35" ht="46.5" thickTop="1" thickBot="1" x14ac:dyDescent="0.3">
      <c r="G118" s="1" t="s">
        <v>29</v>
      </c>
      <c r="H118" s="18" t="s">
        <v>84</v>
      </c>
      <c r="J118" s="12"/>
      <c r="K118" s="12"/>
      <c r="Q118" s="1" t="s">
        <v>29</v>
      </c>
      <c r="R118" s="18" t="s">
        <v>85</v>
      </c>
      <c r="T118" s="12"/>
      <c r="U118" s="12"/>
      <c r="AA118" s="1" t="s">
        <v>29</v>
      </c>
      <c r="AB118" s="18" t="s">
        <v>86</v>
      </c>
      <c r="AD118" s="12"/>
      <c r="AE118" s="12"/>
    </row>
    <row r="119" spans="1:35" ht="51" customHeight="1" thickTop="1" thickBot="1" x14ac:dyDescent="0.3">
      <c r="A119" s="1" t="s">
        <v>32</v>
      </c>
      <c r="B119" s="25" t="s">
        <v>33</v>
      </c>
      <c r="C119" s="25" t="s">
        <v>15</v>
      </c>
      <c r="D119" s="25" t="s">
        <v>34</v>
      </c>
      <c r="E119" s="25" t="s">
        <v>35</v>
      </c>
      <c r="G119" s="1" t="s">
        <v>29</v>
      </c>
      <c r="H119" s="1" t="s">
        <v>36</v>
      </c>
      <c r="I119" s="1" t="s">
        <v>37</v>
      </c>
      <c r="J119" s="1" t="s">
        <v>38</v>
      </c>
      <c r="K119" s="1" t="s">
        <v>39</v>
      </c>
      <c r="L119" s="1" t="s">
        <v>40</v>
      </c>
      <c r="M119" s="1" t="s">
        <v>41</v>
      </c>
      <c r="N119" s="1" t="s">
        <v>42</v>
      </c>
      <c r="O119" s="1" t="s">
        <v>35</v>
      </c>
      <c r="Q119" s="1" t="s">
        <v>29</v>
      </c>
      <c r="R119" s="1" t="s">
        <v>36</v>
      </c>
      <c r="S119" s="1" t="s">
        <v>37</v>
      </c>
      <c r="T119" s="1" t="s">
        <v>38</v>
      </c>
      <c r="U119" s="1" t="s">
        <v>39</v>
      </c>
      <c r="V119" s="1" t="s">
        <v>40</v>
      </c>
      <c r="W119" s="1" t="s">
        <v>41</v>
      </c>
      <c r="X119" s="1" t="s">
        <v>42</v>
      </c>
      <c r="Y119" s="1" t="s">
        <v>35</v>
      </c>
      <c r="AA119" s="1" t="s">
        <v>29</v>
      </c>
      <c r="AB119" s="1" t="s">
        <v>36</v>
      </c>
      <c r="AC119" s="1" t="s">
        <v>37</v>
      </c>
      <c r="AD119" s="1" t="s">
        <v>38</v>
      </c>
      <c r="AE119" s="1" t="s">
        <v>39</v>
      </c>
      <c r="AF119" s="1" t="s">
        <v>40</v>
      </c>
      <c r="AG119" s="1" t="s">
        <v>41</v>
      </c>
      <c r="AH119" s="1" t="s">
        <v>42</v>
      </c>
      <c r="AI119" s="1" t="s">
        <v>35</v>
      </c>
    </row>
    <row r="120" spans="1:35" ht="16.5" thickTop="1" thickBot="1" x14ac:dyDescent="0.3">
      <c r="A120" s="19" t="s">
        <v>43</v>
      </c>
      <c r="B120" s="26">
        <f>NPV($B$8,B121:B136)</f>
        <v>1013.1497308401839</v>
      </c>
      <c r="C120" s="26">
        <f t="shared" ref="C120:E120" si="21">NPV($B$8,C121:C136)</f>
        <v>27.375146766358142</v>
      </c>
      <c r="D120" s="26">
        <f t="shared" si="21"/>
        <v>0</v>
      </c>
      <c r="E120" s="26">
        <f t="shared" si="21"/>
        <v>1040.5248776065418</v>
      </c>
      <c r="G120" s="19" t="s">
        <v>43</v>
      </c>
      <c r="H120" s="26">
        <f>NPV($B$8,H121:H136)</f>
        <v>44.95099202071443</v>
      </c>
      <c r="I120" s="26">
        <f t="shared" ref="I120:O120" si="22">NPV($B$8,I121:I136)</f>
        <v>11.018989305476795</v>
      </c>
      <c r="J120" s="26">
        <f t="shared" si="22"/>
        <v>178.45969026347666</v>
      </c>
      <c r="K120" s="26">
        <f t="shared" si="22"/>
        <v>0.82391085281427445</v>
      </c>
      <c r="L120" s="26">
        <f t="shared" si="22"/>
        <v>0</v>
      </c>
      <c r="M120" s="26">
        <f t="shared" si="22"/>
        <v>0</v>
      </c>
      <c r="N120" s="26">
        <f t="shared" si="22"/>
        <v>520.03241860853984</v>
      </c>
      <c r="O120" s="26">
        <f t="shared" si="22"/>
        <v>755.28600105102214</v>
      </c>
      <c r="Q120" s="19" t="s">
        <v>43</v>
      </c>
      <c r="R120" s="26">
        <f>NPV($B$8,R121:R136)</f>
        <v>5.9802176584562581</v>
      </c>
      <c r="S120" s="26">
        <f t="shared" ref="S120:Y120" si="23">NPV($B$8,S121:S136)</f>
        <v>-5.646119558299838</v>
      </c>
      <c r="T120" s="26">
        <f t="shared" si="23"/>
        <v>190.89722784896941</v>
      </c>
      <c r="U120" s="26">
        <f t="shared" si="23"/>
        <v>-17.933379146494975</v>
      </c>
      <c r="V120" s="26">
        <f t="shared" si="23"/>
        <v>0</v>
      </c>
      <c r="W120" s="26">
        <f t="shared" si="23"/>
        <v>0</v>
      </c>
      <c r="X120" s="26">
        <f t="shared" si="23"/>
        <v>520.03241860853984</v>
      </c>
      <c r="Y120" s="26">
        <f t="shared" si="23"/>
        <v>693.33036541117065</v>
      </c>
      <c r="AA120" s="19" t="s">
        <v>43</v>
      </c>
      <c r="AB120" s="26">
        <f>NPV($B$8,AB121:AB136)</f>
        <v>74.952162665199282</v>
      </c>
      <c r="AC120" s="26">
        <f t="shared" ref="AC120:AI120" si="24">NPV($B$8,AC121:AC136)</f>
        <v>9.6455121310539695</v>
      </c>
      <c r="AD120" s="26">
        <f t="shared" si="24"/>
        <v>231.45334976979194</v>
      </c>
      <c r="AE120" s="26">
        <f t="shared" si="24"/>
        <v>0.3503030073491864</v>
      </c>
      <c r="AF120" s="26">
        <f t="shared" si="24"/>
        <v>0</v>
      </c>
      <c r="AG120" s="26">
        <f t="shared" si="24"/>
        <v>0</v>
      </c>
      <c r="AH120" s="26">
        <f t="shared" si="24"/>
        <v>0</v>
      </c>
      <c r="AI120" s="26">
        <f t="shared" si="24"/>
        <v>316.40132757339433</v>
      </c>
    </row>
    <row r="121" spans="1:35" ht="16.5" thickTop="1" thickBot="1" x14ac:dyDescent="0.3">
      <c r="A121" s="19">
        <v>2020</v>
      </c>
      <c r="B121" s="27">
        <v>0</v>
      </c>
      <c r="C121" s="27">
        <v>0</v>
      </c>
      <c r="D121" s="27">
        <v>0</v>
      </c>
      <c r="E121" s="27">
        <v>0</v>
      </c>
      <c r="G121" s="19">
        <v>2020</v>
      </c>
      <c r="H121" s="27">
        <v>0</v>
      </c>
      <c r="I121" s="27">
        <v>0</v>
      </c>
      <c r="J121" s="27">
        <v>0</v>
      </c>
      <c r="K121" s="27">
        <v>0</v>
      </c>
      <c r="L121" s="27">
        <v>0</v>
      </c>
      <c r="M121" s="27">
        <v>0</v>
      </c>
      <c r="N121" s="27">
        <v>0</v>
      </c>
      <c r="O121" s="27">
        <v>0</v>
      </c>
      <c r="Q121" s="19">
        <v>2020</v>
      </c>
      <c r="R121" s="27">
        <v>0</v>
      </c>
      <c r="S121" s="27">
        <v>0</v>
      </c>
      <c r="T121" s="27">
        <v>0</v>
      </c>
      <c r="U121" s="27">
        <v>0</v>
      </c>
      <c r="V121" s="27">
        <v>0</v>
      </c>
      <c r="W121" s="27">
        <v>0</v>
      </c>
      <c r="X121" s="27">
        <v>0</v>
      </c>
      <c r="Y121" s="27">
        <v>0</v>
      </c>
      <c r="AA121" s="19">
        <v>2020</v>
      </c>
      <c r="AB121" s="27">
        <v>0</v>
      </c>
      <c r="AC121" s="27">
        <v>0</v>
      </c>
      <c r="AD121" s="27">
        <v>0</v>
      </c>
      <c r="AE121" s="27">
        <v>0</v>
      </c>
      <c r="AF121" s="27">
        <v>0</v>
      </c>
      <c r="AG121" s="27">
        <v>0</v>
      </c>
      <c r="AH121" s="27">
        <v>0</v>
      </c>
      <c r="AI121" s="27">
        <v>0</v>
      </c>
    </row>
    <row r="122" spans="1:35" ht="16.5" thickTop="1" thickBot="1" x14ac:dyDescent="0.3">
      <c r="A122" s="19">
        <v>2021</v>
      </c>
      <c r="B122" s="27">
        <v>0</v>
      </c>
      <c r="C122" s="27">
        <v>0</v>
      </c>
      <c r="D122" s="27">
        <v>0</v>
      </c>
      <c r="E122" s="27">
        <v>0</v>
      </c>
      <c r="G122" s="19">
        <v>2021</v>
      </c>
      <c r="H122" s="27">
        <v>0</v>
      </c>
      <c r="I122" s="27">
        <v>0</v>
      </c>
      <c r="J122" s="27">
        <v>0</v>
      </c>
      <c r="K122" s="27">
        <v>0</v>
      </c>
      <c r="L122" s="27">
        <v>0</v>
      </c>
      <c r="M122" s="27">
        <v>0</v>
      </c>
      <c r="N122" s="27">
        <v>0</v>
      </c>
      <c r="O122" s="27">
        <v>0</v>
      </c>
      <c r="Q122" s="19">
        <v>2021</v>
      </c>
      <c r="R122" s="27">
        <v>0</v>
      </c>
      <c r="S122" s="27">
        <v>0</v>
      </c>
      <c r="T122" s="27">
        <v>0</v>
      </c>
      <c r="U122" s="27">
        <v>0</v>
      </c>
      <c r="V122" s="27">
        <v>0</v>
      </c>
      <c r="W122" s="27">
        <v>0</v>
      </c>
      <c r="X122" s="27">
        <v>0</v>
      </c>
      <c r="Y122" s="27">
        <v>0</v>
      </c>
      <c r="AA122" s="19">
        <v>2021</v>
      </c>
      <c r="AB122" s="27">
        <v>0</v>
      </c>
      <c r="AC122" s="27">
        <v>0</v>
      </c>
      <c r="AD122" s="27">
        <v>0</v>
      </c>
      <c r="AE122" s="27">
        <v>0</v>
      </c>
      <c r="AF122" s="27">
        <v>0</v>
      </c>
      <c r="AG122" s="27">
        <v>0</v>
      </c>
      <c r="AH122" s="27">
        <v>0</v>
      </c>
      <c r="AI122" s="27">
        <v>0</v>
      </c>
    </row>
    <row r="123" spans="1:35" ht="16.5" thickTop="1" thickBot="1" x14ac:dyDescent="0.3">
      <c r="A123" s="19">
        <v>2022</v>
      </c>
      <c r="B123" s="27">
        <v>0</v>
      </c>
      <c r="C123" s="27">
        <v>0</v>
      </c>
      <c r="D123" s="27">
        <v>0</v>
      </c>
      <c r="E123" s="27">
        <v>0</v>
      </c>
      <c r="G123" s="19">
        <v>2022</v>
      </c>
      <c r="H123" s="27">
        <v>0</v>
      </c>
      <c r="I123" s="27">
        <v>0</v>
      </c>
      <c r="J123" s="27">
        <v>0</v>
      </c>
      <c r="K123" s="27">
        <v>0</v>
      </c>
      <c r="L123" s="27">
        <v>0</v>
      </c>
      <c r="M123" s="27">
        <v>0</v>
      </c>
      <c r="N123" s="27">
        <v>0</v>
      </c>
      <c r="O123" s="27">
        <v>0</v>
      </c>
      <c r="Q123" s="19">
        <v>2022</v>
      </c>
      <c r="R123" s="27">
        <v>0</v>
      </c>
      <c r="S123" s="27">
        <v>0</v>
      </c>
      <c r="T123" s="27">
        <v>0</v>
      </c>
      <c r="U123" s="27">
        <v>0</v>
      </c>
      <c r="V123" s="27">
        <v>0</v>
      </c>
      <c r="W123" s="27">
        <v>0</v>
      </c>
      <c r="X123" s="27">
        <v>0</v>
      </c>
      <c r="Y123" s="27">
        <v>0</v>
      </c>
      <c r="AA123" s="19">
        <v>2022</v>
      </c>
      <c r="AB123" s="27">
        <v>0</v>
      </c>
      <c r="AC123" s="27">
        <v>0</v>
      </c>
      <c r="AD123" s="27">
        <v>0</v>
      </c>
      <c r="AE123" s="27">
        <v>0</v>
      </c>
      <c r="AF123" s="27">
        <v>0</v>
      </c>
      <c r="AG123" s="27">
        <v>0</v>
      </c>
      <c r="AH123" s="27">
        <v>0</v>
      </c>
      <c r="AI123" s="27">
        <v>0</v>
      </c>
    </row>
    <row r="124" spans="1:35" ht="16.5" thickTop="1" thickBot="1" x14ac:dyDescent="0.3">
      <c r="A124" s="19">
        <v>2023</v>
      </c>
      <c r="B124" s="27">
        <v>4.6907735868461051</v>
      </c>
      <c r="C124" s="27">
        <v>9.3815471736922104E-2</v>
      </c>
      <c r="D124" s="27">
        <v>0</v>
      </c>
      <c r="E124" s="27">
        <v>4.7845890585830269</v>
      </c>
      <c r="G124" s="19">
        <v>2023</v>
      </c>
      <c r="H124" s="27">
        <v>0</v>
      </c>
      <c r="I124" s="27">
        <v>0</v>
      </c>
      <c r="J124" s="27">
        <v>5.2652909874048648</v>
      </c>
      <c r="K124" s="27">
        <v>-1.3213582149151446</v>
      </c>
      <c r="L124" s="27">
        <v>0</v>
      </c>
      <c r="M124" s="27">
        <v>0</v>
      </c>
      <c r="N124" s="27">
        <v>0</v>
      </c>
      <c r="O124" s="27">
        <v>3.9439327724897204</v>
      </c>
      <c r="Q124" s="19">
        <v>2023</v>
      </c>
      <c r="R124" s="27">
        <v>-3.6069625000000016</v>
      </c>
      <c r="S124" s="27">
        <v>-1.1272400000000289</v>
      </c>
      <c r="T124" s="27">
        <v>26.254541607557666</v>
      </c>
      <c r="U124" s="27">
        <v>8.3436996842731599</v>
      </c>
      <c r="V124" s="27">
        <v>0</v>
      </c>
      <c r="W124" s="27">
        <v>0</v>
      </c>
      <c r="X124" s="27">
        <v>0</v>
      </c>
      <c r="Y124" s="27">
        <v>29.864038791830794</v>
      </c>
      <c r="AA124" s="19">
        <v>2023</v>
      </c>
      <c r="AB124" s="27">
        <v>3.1125473455309978</v>
      </c>
      <c r="AC124" s="27">
        <v>0.20833621556494109</v>
      </c>
      <c r="AD124" s="27">
        <v>13.322545912980917</v>
      </c>
      <c r="AE124" s="27">
        <v>1.1739091309480634E-2</v>
      </c>
      <c r="AF124" s="27">
        <v>0</v>
      </c>
      <c r="AG124" s="27">
        <v>0</v>
      </c>
      <c r="AH124" s="27">
        <v>0</v>
      </c>
      <c r="AI124" s="27">
        <v>16.655168565386337</v>
      </c>
    </row>
    <row r="125" spans="1:35" ht="16.5" thickTop="1" thickBot="1" x14ac:dyDescent="0.3">
      <c r="A125" s="19">
        <v>2024</v>
      </c>
      <c r="B125" s="27">
        <v>4.6907735868461051</v>
      </c>
      <c r="C125" s="27">
        <v>9.3815471736922104E-2</v>
      </c>
      <c r="D125" s="27">
        <v>0</v>
      </c>
      <c r="E125" s="27">
        <v>4.7845890585830269</v>
      </c>
      <c r="G125" s="19">
        <v>2024</v>
      </c>
      <c r="H125" s="27">
        <v>0</v>
      </c>
      <c r="I125" s="27">
        <v>0</v>
      </c>
      <c r="J125" s="27">
        <v>3.8565192247276161</v>
      </c>
      <c r="K125" s="27">
        <v>0.70296487059052781</v>
      </c>
      <c r="L125" s="27">
        <v>0</v>
      </c>
      <c r="M125" s="27">
        <v>0</v>
      </c>
      <c r="N125" s="27">
        <v>0</v>
      </c>
      <c r="O125" s="27">
        <v>4.5594840953181439</v>
      </c>
      <c r="Q125" s="19">
        <v>2024</v>
      </c>
      <c r="R125" s="27">
        <v>-0.27231999999999346</v>
      </c>
      <c r="S125" s="27">
        <v>-7.0482500000025539E-2</v>
      </c>
      <c r="T125" s="27">
        <v>0.77582460344443649</v>
      </c>
      <c r="U125" s="27">
        <v>-0.18396572662520769</v>
      </c>
      <c r="V125" s="27">
        <v>0</v>
      </c>
      <c r="W125" s="27">
        <v>0</v>
      </c>
      <c r="X125" s="27">
        <v>0</v>
      </c>
      <c r="Y125" s="27">
        <v>0.24905637681920981</v>
      </c>
      <c r="AA125" s="19">
        <v>2024</v>
      </c>
      <c r="AB125" s="27">
        <v>6.6970888519151117E-2</v>
      </c>
      <c r="AC125" s="27">
        <v>2.4033554417428604E-2</v>
      </c>
      <c r="AD125" s="27">
        <v>6.0899052423185216</v>
      </c>
      <c r="AE125" s="27">
        <v>0.60133685739276965</v>
      </c>
      <c r="AF125" s="27">
        <v>0</v>
      </c>
      <c r="AG125" s="27">
        <v>0</v>
      </c>
      <c r="AH125" s="27">
        <v>0</v>
      </c>
      <c r="AI125" s="27">
        <v>6.7822465426478713</v>
      </c>
    </row>
    <row r="126" spans="1:35" ht="16.5" thickTop="1" thickBot="1" x14ac:dyDescent="0.3">
      <c r="A126" s="19">
        <v>2025</v>
      </c>
      <c r="B126" s="27">
        <v>139.71161047371746</v>
      </c>
      <c r="C126" s="27">
        <v>3.7802183687040953</v>
      </c>
      <c r="D126" s="27">
        <v>0</v>
      </c>
      <c r="E126" s="27">
        <v>143.49182884242154</v>
      </c>
      <c r="G126" s="19">
        <v>2025</v>
      </c>
      <c r="H126" s="27">
        <v>0</v>
      </c>
      <c r="I126" s="27">
        <v>0</v>
      </c>
      <c r="J126" s="27">
        <v>23.812006808105895</v>
      </c>
      <c r="K126" s="27">
        <v>2.5647091655474075</v>
      </c>
      <c r="L126" s="27">
        <v>0</v>
      </c>
      <c r="M126" s="27">
        <v>0</v>
      </c>
      <c r="N126" s="27">
        <v>0</v>
      </c>
      <c r="O126" s="27">
        <v>26.376715973653305</v>
      </c>
      <c r="Q126" s="19">
        <v>2025</v>
      </c>
      <c r="R126" s="27">
        <v>-2.3426399999999603</v>
      </c>
      <c r="S126" s="27">
        <v>-0.18885000000000218</v>
      </c>
      <c r="T126" s="27">
        <v>22.55041334652914</v>
      </c>
      <c r="U126" s="27">
        <v>-2.7355878711215631</v>
      </c>
      <c r="V126" s="27">
        <v>0</v>
      </c>
      <c r="W126" s="27">
        <v>0</v>
      </c>
      <c r="X126" s="27">
        <v>0</v>
      </c>
      <c r="Y126" s="27">
        <v>17.283335475407615</v>
      </c>
      <c r="AA126" s="19">
        <v>2025</v>
      </c>
      <c r="AB126" s="27">
        <v>0.26788355408299935</v>
      </c>
      <c r="AC126" s="27">
        <v>4.7935777939983382E-2</v>
      </c>
      <c r="AD126" s="27">
        <v>13.105861474556752</v>
      </c>
      <c r="AE126" s="27">
        <v>0.32351734099393747</v>
      </c>
      <c r="AF126" s="27">
        <v>0</v>
      </c>
      <c r="AG126" s="27">
        <v>0</v>
      </c>
      <c r="AH126" s="27">
        <v>0</v>
      </c>
      <c r="AI126" s="27">
        <v>13.745198147573673</v>
      </c>
    </row>
    <row r="127" spans="1:35" ht="16.5" thickTop="1" thickBot="1" x14ac:dyDescent="0.3">
      <c r="A127" s="19">
        <v>2026</v>
      </c>
      <c r="B127" s="27">
        <v>139.71161047371746</v>
      </c>
      <c r="C127" s="27">
        <v>3.7802183687040953</v>
      </c>
      <c r="D127" s="27">
        <v>0</v>
      </c>
      <c r="E127" s="27">
        <v>143.49182884242154</v>
      </c>
      <c r="G127" s="19">
        <v>2026</v>
      </c>
      <c r="H127" s="27">
        <v>-1.3950969279790115E-3</v>
      </c>
      <c r="I127" s="27">
        <v>1.4004089498484973E-3</v>
      </c>
      <c r="J127" s="27">
        <v>35.504010700702551</v>
      </c>
      <c r="K127" s="27">
        <v>5.1922205868946163</v>
      </c>
      <c r="L127" s="27">
        <v>0</v>
      </c>
      <c r="M127" s="27">
        <v>0</v>
      </c>
      <c r="N127" s="27">
        <v>0</v>
      </c>
      <c r="O127" s="27">
        <v>40.696236599619034</v>
      </c>
      <c r="Q127" s="19">
        <v>2026</v>
      </c>
      <c r="R127" s="27">
        <v>-0.44297000000005937</v>
      </c>
      <c r="S127" s="27">
        <v>5.0119999999878928E-2</v>
      </c>
      <c r="T127" s="27">
        <v>10.311661729285237</v>
      </c>
      <c r="U127" s="27">
        <v>5.6351908309534435</v>
      </c>
      <c r="V127" s="27">
        <v>0</v>
      </c>
      <c r="W127" s="27">
        <v>0</v>
      </c>
      <c r="X127" s="27">
        <v>0</v>
      </c>
      <c r="Y127" s="27">
        <v>15.554002560238501</v>
      </c>
      <c r="AA127" s="19">
        <v>2026</v>
      </c>
      <c r="AB127" s="27">
        <v>0.26788355408200459</v>
      </c>
      <c r="AC127" s="27">
        <v>9.5871555879966763E-2</v>
      </c>
      <c r="AD127" s="27">
        <v>31.85573335097861</v>
      </c>
      <c r="AE127" s="27">
        <v>5.3556068208706717</v>
      </c>
      <c r="AF127" s="27">
        <v>0</v>
      </c>
      <c r="AG127" s="27">
        <v>0</v>
      </c>
      <c r="AH127" s="27">
        <v>0</v>
      </c>
      <c r="AI127" s="27">
        <v>37.575095281811251</v>
      </c>
    </row>
    <row r="128" spans="1:35" ht="16.5" thickTop="1" thickBot="1" x14ac:dyDescent="0.3">
      <c r="A128" s="19">
        <v>2027</v>
      </c>
      <c r="B128" s="27">
        <v>139.71161047371746</v>
      </c>
      <c r="C128" s="27">
        <v>3.7802183687040953</v>
      </c>
      <c r="D128" s="27">
        <v>0</v>
      </c>
      <c r="E128" s="27">
        <v>143.49182884242154</v>
      </c>
      <c r="G128" s="19">
        <v>2027</v>
      </c>
      <c r="H128" s="27">
        <v>5.075118029402006</v>
      </c>
      <c r="I128" s="27">
        <v>1.0935449024800619</v>
      </c>
      <c r="J128" s="27">
        <v>18.195065423106637</v>
      </c>
      <c r="K128" s="27">
        <v>0.2995558484151194</v>
      </c>
      <c r="L128" s="27">
        <v>0</v>
      </c>
      <c r="M128" s="27">
        <v>0</v>
      </c>
      <c r="N128" s="27">
        <v>85.721528925384007</v>
      </c>
      <c r="O128" s="27">
        <v>110.38481312878784</v>
      </c>
      <c r="Q128" s="19">
        <v>2027</v>
      </c>
      <c r="R128" s="27">
        <v>1.8599400000000514</v>
      </c>
      <c r="S128" s="27">
        <v>0.64633999999978187</v>
      </c>
      <c r="T128" s="27">
        <v>23.406919523122184</v>
      </c>
      <c r="U128" s="27">
        <v>1.3670173762366937</v>
      </c>
      <c r="V128" s="27">
        <v>0</v>
      </c>
      <c r="W128" s="27">
        <v>0</v>
      </c>
      <c r="X128" s="27">
        <v>85.721528925384007</v>
      </c>
      <c r="Y128" s="27">
        <v>113.00174582474271</v>
      </c>
      <c r="AA128" s="19">
        <v>2027</v>
      </c>
      <c r="AB128" s="27">
        <v>0.18290367326500245</v>
      </c>
      <c r="AC128" s="27">
        <v>0.15926881142968341</v>
      </c>
      <c r="AD128" s="27">
        <v>23.831762890483368</v>
      </c>
      <c r="AE128" s="27">
        <v>6.2449250947582957</v>
      </c>
      <c r="AF128" s="27">
        <v>0</v>
      </c>
      <c r="AG128" s="27">
        <v>0</v>
      </c>
      <c r="AH128" s="27">
        <v>0</v>
      </c>
      <c r="AI128" s="27">
        <v>30.418860469936348</v>
      </c>
    </row>
    <row r="129" spans="1:35" ht="16.5" thickTop="1" thickBot="1" x14ac:dyDescent="0.3">
      <c r="A129" s="19">
        <v>2028</v>
      </c>
      <c r="B129" s="27">
        <v>139.71161047371746</v>
      </c>
      <c r="C129" s="27">
        <v>3.7802183687040953</v>
      </c>
      <c r="D129" s="27">
        <v>0</v>
      </c>
      <c r="E129" s="27">
        <v>143.49182884242154</v>
      </c>
      <c r="G129" s="19">
        <v>2028</v>
      </c>
      <c r="H129" s="27">
        <v>10.035512428024049</v>
      </c>
      <c r="I129" s="27">
        <v>2.2499836779797988</v>
      </c>
      <c r="J129" s="27">
        <v>15.995638691659485</v>
      </c>
      <c r="K129" s="27">
        <v>-2.19016071541059</v>
      </c>
      <c r="L129" s="27">
        <v>0</v>
      </c>
      <c r="M129" s="27">
        <v>0</v>
      </c>
      <c r="N129" s="27">
        <v>85.721528925384007</v>
      </c>
      <c r="O129" s="27">
        <v>111.81250300763675</v>
      </c>
      <c r="Q129" s="19">
        <v>2028</v>
      </c>
      <c r="R129" s="27">
        <v>20.984051066249776</v>
      </c>
      <c r="S129" s="27">
        <v>1.6843199999998433</v>
      </c>
      <c r="T129" s="27">
        <v>5.8029900022583183</v>
      </c>
      <c r="U129" s="27">
        <v>-1.618750049191038</v>
      </c>
      <c r="V129" s="27">
        <v>0</v>
      </c>
      <c r="W129" s="27">
        <v>0</v>
      </c>
      <c r="X129" s="27">
        <v>85.721528925384007</v>
      </c>
      <c r="Y129" s="27">
        <v>112.5741399447009</v>
      </c>
      <c r="AA129" s="19">
        <v>2028</v>
      </c>
      <c r="AB129" s="27">
        <v>12.439042717415987</v>
      </c>
      <c r="AC129" s="27">
        <v>2.8324692475603115</v>
      </c>
      <c r="AD129" s="27">
        <v>16.517810996088773</v>
      </c>
      <c r="AE129" s="27">
        <v>-2.880221321400521</v>
      </c>
      <c r="AF129" s="27">
        <v>0</v>
      </c>
      <c r="AG129" s="27">
        <v>0</v>
      </c>
      <c r="AH129" s="27">
        <v>0</v>
      </c>
      <c r="AI129" s="27">
        <v>28.909101639664549</v>
      </c>
    </row>
    <row r="130" spans="1:35" ht="16.5" thickTop="1" thickBot="1" x14ac:dyDescent="0.3">
      <c r="A130" s="19">
        <v>2029</v>
      </c>
      <c r="B130" s="27">
        <v>139.71161047371746</v>
      </c>
      <c r="C130" s="27">
        <v>3.7802183687040953</v>
      </c>
      <c r="D130" s="27">
        <v>0</v>
      </c>
      <c r="E130" s="27">
        <v>143.49182884242154</v>
      </c>
      <c r="G130" s="19">
        <v>2029</v>
      </c>
      <c r="H130" s="27">
        <v>13.008471491989894</v>
      </c>
      <c r="I130" s="27">
        <v>2.7858491341703484</v>
      </c>
      <c r="J130" s="27">
        <v>18.288476294806372</v>
      </c>
      <c r="K130" s="27">
        <v>-2.5194763842253227</v>
      </c>
      <c r="L130" s="27">
        <v>0</v>
      </c>
      <c r="M130" s="27">
        <v>0</v>
      </c>
      <c r="N130" s="27">
        <v>85.721528925384007</v>
      </c>
      <c r="O130" s="27">
        <v>117.28484946212529</v>
      </c>
      <c r="Q130" s="19">
        <v>2029</v>
      </c>
      <c r="R130" s="27">
        <v>2.6504928898398248</v>
      </c>
      <c r="S130" s="27">
        <v>1.0213300000000345</v>
      </c>
      <c r="T130" s="27">
        <v>20.464526526775835</v>
      </c>
      <c r="U130" s="27">
        <v>0.18237850243468323</v>
      </c>
      <c r="V130" s="27">
        <v>0</v>
      </c>
      <c r="W130" s="27">
        <v>0</v>
      </c>
      <c r="X130" s="27">
        <v>85.721528925384007</v>
      </c>
      <c r="Y130" s="27">
        <v>110.04025684443438</v>
      </c>
      <c r="AA130" s="19">
        <v>2029</v>
      </c>
      <c r="AB130" s="27">
        <v>12.439042717419964</v>
      </c>
      <c r="AC130" s="27">
        <v>2.8247302605500408</v>
      </c>
      <c r="AD130" s="27">
        <v>22.563710574557664</v>
      </c>
      <c r="AE130" s="27">
        <v>-2.9178336334836299</v>
      </c>
      <c r="AF130" s="27">
        <v>0</v>
      </c>
      <c r="AG130" s="27">
        <v>0</v>
      </c>
      <c r="AH130" s="27">
        <v>0</v>
      </c>
      <c r="AI130" s="27">
        <v>34.909649919044035</v>
      </c>
    </row>
    <row r="131" spans="1:35" ht="16.5" thickTop="1" thickBot="1" x14ac:dyDescent="0.3">
      <c r="A131" s="19">
        <v>2030</v>
      </c>
      <c r="B131" s="27">
        <v>139.71161047371746</v>
      </c>
      <c r="C131" s="27">
        <v>3.7802183687040953</v>
      </c>
      <c r="D131" s="27">
        <v>0</v>
      </c>
      <c r="E131" s="27">
        <v>143.49182884242154</v>
      </c>
      <c r="G131" s="19">
        <v>2030</v>
      </c>
      <c r="H131" s="27">
        <v>15.177658022430023</v>
      </c>
      <c r="I131" s="27">
        <v>3.3302668250598799</v>
      </c>
      <c r="J131" s="27">
        <v>11.777877027668296</v>
      </c>
      <c r="K131" s="27">
        <v>-2.3253688383007072</v>
      </c>
      <c r="L131" s="27">
        <v>0</v>
      </c>
      <c r="M131" s="27">
        <v>0</v>
      </c>
      <c r="N131" s="27">
        <v>85.721528925384007</v>
      </c>
      <c r="O131" s="27">
        <v>113.6819619622415</v>
      </c>
      <c r="Q131" s="19">
        <v>2030</v>
      </c>
      <c r="R131" s="27">
        <v>-2.5611748884198278</v>
      </c>
      <c r="S131" s="27">
        <v>-0.73806000000013228</v>
      </c>
      <c r="T131" s="27">
        <v>15.541439939550393</v>
      </c>
      <c r="U131" s="27">
        <v>2.4317214239060663</v>
      </c>
      <c r="V131" s="27">
        <v>0</v>
      </c>
      <c r="W131" s="27">
        <v>0</v>
      </c>
      <c r="X131" s="27">
        <v>85.721528925384007</v>
      </c>
      <c r="Y131" s="27">
        <v>100.3954554004205</v>
      </c>
      <c r="AA131" s="19">
        <v>2030</v>
      </c>
      <c r="AB131" s="27">
        <v>12.450019877442971</v>
      </c>
      <c r="AC131" s="27">
        <v>2.8272175174597578</v>
      </c>
      <c r="AD131" s="27">
        <v>32.102628040479374</v>
      </c>
      <c r="AE131" s="27">
        <v>-0.89542146272173129</v>
      </c>
      <c r="AF131" s="27">
        <v>0</v>
      </c>
      <c r="AG131" s="27">
        <v>0</v>
      </c>
      <c r="AH131" s="27">
        <v>0</v>
      </c>
      <c r="AI131" s="27">
        <v>46.484443972660372</v>
      </c>
    </row>
    <row r="132" spans="1:35" ht="16.5" thickTop="1" thickBot="1" x14ac:dyDescent="0.3">
      <c r="A132" s="19">
        <v>2031</v>
      </c>
      <c r="B132" s="27">
        <v>139.71161047371746</v>
      </c>
      <c r="C132" s="27">
        <v>3.7802183687040953</v>
      </c>
      <c r="D132" s="27">
        <v>0</v>
      </c>
      <c r="E132" s="27">
        <v>143.49182884242154</v>
      </c>
      <c r="G132" s="19">
        <v>2031</v>
      </c>
      <c r="H132" s="27">
        <v>11.665195477350153</v>
      </c>
      <c r="I132" s="27">
        <v>2.9510362550099671</v>
      </c>
      <c r="J132" s="27">
        <v>19.454832254918252</v>
      </c>
      <c r="K132" s="27">
        <v>-0.97872587265634592</v>
      </c>
      <c r="L132" s="27">
        <v>0</v>
      </c>
      <c r="M132" s="27">
        <v>0</v>
      </c>
      <c r="N132" s="27">
        <v>85.721528925384007</v>
      </c>
      <c r="O132" s="27">
        <v>118.81386704000603</v>
      </c>
      <c r="Q132" s="19">
        <v>2031</v>
      </c>
      <c r="R132" s="27">
        <v>1.173566795790066</v>
      </c>
      <c r="S132" s="27">
        <v>-2.7108399999997346</v>
      </c>
      <c r="T132" s="27">
        <v>11.401221652263594</v>
      </c>
      <c r="U132" s="27">
        <v>-4.3770094812581357</v>
      </c>
      <c r="V132" s="27">
        <v>0</v>
      </c>
      <c r="W132" s="27">
        <v>0</v>
      </c>
      <c r="X132" s="27">
        <v>85.721528925384007</v>
      </c>
      <c r="Y132" s="27">
        <v>91.208467892179797</v>
      </c>
      <c r="AA132" s="19">
        <v>2031</v>
      </c>
      <c r="AB132" s="27">
        <v>12.450019877442971</v>
      </c>
      <c r="AC132" s="27">
        <v>2.8272175174602125</v>
      </c>
      <c r="AD132" s="27">
        <v>28.610657881902487</v>
      </c>
      <c r="AE132" s="27">
        <v>-2.2189184346605364</v>
      </c>
      <c r="AF132" s="27">
        <v>0</v>
      </c>
      <c r="AG132" s="27">
        <v>0</v>
      </c>
      <c r="AH132" s="27">
        <v>0</v>
      </c>
      <c r="AI132" s="27">
        <v>41.668976842145135</v>
      </c>
    </row>
    <row r="133" spans="1:35" ht="16.5" thickTop="1" thickBot="1" x14ac:dyDescent="0.3">
      <c r="A133" s="19">
        <v>2032</v>
      </c>
      <c r="B133" s="27">
        <v>139.71161047371746</v>
      </c>
      <c r="C133" s="27">
        <v>3.7802183687040953</v>
      </c>
      <c r="D133" s="27">
        <v>0</v>
      </c>
      <c r="E133" s="27">
        <v>143.49182884242154</v>
      </c>
      <c r="G133" s="19">
        <v>2032</v>
      </c>
      <c r="H133" s="27">
        <v>8.7156591978798588</v>
      </c>
      <c r="I133" s="27">
        <v>2.1041826225900877</v>
      </c>
      <c r="J133" s="27">
        <v>54.568844713154363</v>
      </c>
      <c r="K133" s="27">
        <v>-0.22976093107270945</v>
      </c>
      <c r="L133" s="27">
        <v>0</v>
      </c>
      <c r="M133" s="27">
        <v>0</v>
      </c>
      <c r="N133" s="27">
        <v>85.721528925384007</v>
      </c>
      <c r="O133" s="27">
        <v>150.88045452793563</v>
      </c>
      <c r="Q133" s="19">
        <v>2032</v>
      </c>
      <c r="R133" s="27">
        <v>0.27831605934989057</v>
      </c>
      <c r="S133" s="27">
        <v>-2.4697200000000521</v>
      </c>
      <c r="T133" s="27">
        <v>-9.3835571428446549</v>
      </c>
      <c r="U133" s="27">
        <v>-4.1602120740257433</v>
      </c>
      <c r="V133" s="27">
        <v>0</v>
      </c>
      <c r="W133" s="27">
        <v>0</v>
      </c>
      <c r="X133" s="27">
        <v>85.721528925384007</v>
      </c>
      <c r="Y133" s="27">
        <v>69.986355767863444</v>
      </c>
      <c r="AA133" s="19">
        <v>2032</v>
      </c>
      <c r="AB133" s="27">
        <v>12.45001987743899</v>
      </c>
      <c r="AC133" s="27">
        <v>2.8349633188799999</v>
      </c>
      <c r="AD133" s="27">
        <v>29.376827392629345</v>
      </c>
      <c r="AE133" s="27">
        <v>2.3764181463300469</v>
      </c>
      <c r="AF133" s="27">
        <v>0</v>
      </c>
      <c r="AG133" s="27">
        <v>0</v>
      </c>
      <c r="AH133" s="27">
        <v>0</v>
      </c>
      <c r="AI133" s="27">
        <v>47.038228735278381</v>
      </c>
    </row>
    <row r="134" spans="1:35" ht="16.5" thickTop="1" thickBot="1" x14ac:dyDescent="0.3">
      <c r="A134" s="19">
        <v>2033</v>
      </c>
      <c r="B134" s="27">
        <v>139.71161047371746</v>
      </c>
      <c r="C134" s="27">
        <v>3.7802183687040953</v>
      </c>
      <c r="D134" s="27">
        <v>0</v>
      </c>
      <c r="E134" s="27">
        <v>143.49182884242154</v>
      </c>
      <c r="G134" s="19">
        <v>2033</v>
      </c>
      <c r="H134" s="27">
        <v>7.1445502861702153</v>
      </c>
      <c r="I134" s="27">
        <v>1.7364190779403543</v>
      </c>
      <c r="J134" s="27">
        <v>52.530193820405287</v>
      </c>
      <c r="K134" s="27">
        <v>0.26251191276556329</v>
      </c>
      <c r="L134" s="27">
        <v>0</v>
      </c>
      <c r="M134" s="27">
        <v>0</v>
      </c>
      <c r="N134" s="27">
        <v>85.721528925384007</v>
      </c>
      <c r="O134" s="27">
        <v>147.39520402266544</v>
      </c>
      <c r="Q134" s="19">
        <v>2033</v>
      </c>
      <c r="R134" s="27">
        <v>-6.5978225713506617</v>
      </c>
      <c r="S134" s="27">
        <v>-2.7442700000001423</v>
      </c>
      <c r="T134" s="27">
        <v>28.565023973609225</v>
      </c>
      <c r="U134" s="27">
        <v>-1.4950505351793137</v>
      </c>
      <c r="V134" s="27">
        <v>0</v>
      </c>
      <c r="W134" s="27">
        <v>0</v>
      </c>
      <c r="X134" s="27">
        <v>85.721528925384007</v>
      </c>
      <c r="Y134" s="27">
        <v>103.44940979246311</v>
      </c>
      <c r="AA134" s="19">
        <v>2033</v>
      </c>
      <c r="AB134" s="27">
        <v>24.762563133759045</v>
      </c>
      <c r="AC134" s="27">
        <v>3.6193375507100427</v>
      </c>
      <c r="AD134" s="27">
        <v>20.956272678089782</v>
      </c>
      <c r="AE134" s="27">
        <v>1.6391008490396888</v>
      </c>
      <c r="AF134" s="27">
        <v>0</v>
      </c>
      <c r="AG134" s="27">
        <v>0</v>
      </c>
      <c r="AH134" s="27">
        <v>0</v>
      </c>
      <c r="AI134" s="27">
        <v>50.977274211598555</v>
      </c>
    </row>
    <row r="135" spans="1:35" ht="16.5" thickTop="1" thickBot="1" x14ac:dyDescent="0.3">
      <c r="A135" s="19">
        <v>2034</v>
      </c>
      <c r="B135" s="27">
        <v>139.71161047371746</v>
      </c>
      <c r="C135" s="27">
        <v>3.7802183687040953</v>
      </c>
      <c r="D135" s="27">
        <v>0</v>
      </c>
      <c r="E135" s="27">
        <v>143.49182884242154</v>
      </c>
      <c r="G135" s="19">
        <v>2034</v>
      </c>
      <c r="H135" s="27">
        <v>6.1223542681400431</v>
      </c>
      <c r="I135" s="27">
        <v>1.6712966825298281</v>
      </c>
      <c r="J135" s="27">
        <v>21.63792907444838</v>
      </c>
      <c r="K135" s="27">
        <v>3.8772057460890103E-2</v>
      </c>
      <c r="L135" s="27">
        <v>0</v>
      </c>
      <c r="M135" s="27">
        <v>0</v>
      </c>
      <c r="N135" s="27">
        <v>85.721528925384007</v>
      </c>
      <c r="O135" s="27">
        <v>115.19188100796315</v>
      </c>
      <c r="Q135" s="19">
        <v>2034</v>
      </c>
      <c r="R135" s="27">
        <v>0.38284024567019515</v>
      </c>
      <c r="S135" s="27">
        <v>-1.1996799999997165</v>
      </c>
      <c r="T135" s="27">
        <v>35.954540785092306</v>
      </c>
      <c r="U135" s="27">
        <v>-7.4265325228384143</v>
      </c>
      <c r="V135" s="27">
        <v>0</v>
      </c>
      <c r="W135" s="27">
        <v>0</v>
      </c>
      <c r="X135" s="27">
        <v>85.721528925384007</v>
      </c>
      <c r="Y135" s="27">
        <v>113.43269743330838</v>
      </c>
      <c r="AA135" s="19">
        <v>2034</v>
      </c>
      <c r="AB135" s="27">
        <v>14.438961265517037</v>
      </c>
      <c r="AC135" s="27">
        <v>0.9572053557799336</v>
      </c>
      <c r="AD135" s="27">
        <v>39.728699754300692</v>
      </c>
      <c r="AE135" s="27">
        <v>-1.2218650942409637</v>
      </c>
      <c r="AF135" s="27">
        <v>0</v>
      </c>
      <c r="AG135" s="27">
        <v>0</v>
      </c>
      <c r="AH135" s="27">
        <v>0</v>
      </c>
      <c r="AI135" s="27">
        <v>53.903001281356701</v>
      </c>
    </row>
    <row r="136" spans="1:35" ht="16.5" thickTop="1" thickBot="1" x14ac:dyDescent="0.3">
      <c r="A136" s="19" t="s">
        <v>44</v>
      </c>
      <c r="B136" s="27">
        <v>1660.8357341021049</v>
      </c>
      <c r="C136" s="27">
        <v>44.965764235146807</v>
      </c>
      <c r="D136" s="27">
        <v>0</v>
      </c>
      <c r="E136" s="27">
        <v>1705.8014983372516</v>
      </c>
      <c r="G136" s="19" t="s">
        <v>45</v>
      </c>
      <c r="H136" s="27">
        <v>60.890536843801968</v>
      </c>
      <c r="I136" s="27">
        <v>16.62206199894127</v>
      </c>
      <c r="J136" s="27">
        <v>247.97327395831121</v>
      </c>
      <c r="K136" s="27">
        <v>0.36622384871897629</v>
      </c>
      <c r="L136" s="27">
        <v>0</v>
      </c>
      <c r="M136" s="27">
        <v>0</v>
      </c>
      <c r="N136" s="27">
        <v>1021.4610840977924</v>
      </c>
      <c r="O136" s="27">
        <v>1347.3131807475659</v>
      </c>
      <c r="Q136" s="19" t="s">
        <v>45</v>
      </c>
      <c r="R136" s="27">
        <v>3.8075790885837044</v>
      </c>
      <c r="S136" s="27">
        <v>-11.931547251503179</v>
      </c>
      <c r="T136" s="27">
        <v>409.36521323675953</v>
      </c>
      <c r="U136" s="27">
        <v>-81.678170691031198</v>
      </c>
      <c r="V136" s="27">
        <v>0</v>
      </c>
      <c r="W136" s="27">
        <v>0</v>
      </c>
      <c r="X136" s="27">
        <v>1021.4610840977924</v>
      </c>
      <c r="Y136" s="27">
        <v>1341.0241584806013</v>
      </c>
      <c r="AA136" s="19" t="s">
        <v>45</v>
      </c>
      <c r="AB136" s="27">
        <v>143.60425163558727</v>
      </c>
      <c r="AC136" s="27">
        <v>9.5199894404198524</v>
      </c>
      <c r="AD136" s="27">
        <v>448.63882549683433</v>
      </c>
      <c r="AE136" s="27">
        <v>-13.998540804044884</v>
      </c>
      <c r="AF136" s="27">
        <v>0</v>
      </c>
      <c r="AG136" s="27">
        <v>0</v>
      </c>
      <c r="AH136" s="27">
        <v>0</v>
      </c>
      <c r="AI136" s="27">
        <v>587.7645257687966</v>
      </c>
    </row>
    <row r="137" spans="1:35" ht="15.75" thickTop="1" x14ac:dyDescent="0.25"/>
  </sheetData>
  <pageMargins left="0.7" right="0.7" top="0.75" bottom="0.75" header="0.3" footer="0.3"/>
  <pageSetup paperSize="9" orientation="portrait" verticalDpi="9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EBDD58-A887-4753-8539-B29BB8BB3766}">
  <dimension ref="A1:AI137"/>
  <sheetViews>
    <sheetView zoomScale="85" zoomScaleNormal="85" workbookViewId="0"/>
  </sheetViews>
  <sheetFormatPr defaultRowHeight="15" x14ac:dyDescent="0.25"/>
  <cols>
    <col min="1" max="1" width="23.5703125" customWidth="1"/>
    <col min="2" max="2" width="10.28515625" customWidth="1"/>
    <col min="3" max="3" width="12.5703125" customWidth="1"/>
    <col min="4" max="4" width="13.140625" bestFit="1" customWidth="1"/>
    <col min="5" max="5" width="11" bestFit="1" customWidth="1"/>
    <col min="6" max="11" width="10.28515625" customWidth="1"/>
    <col min="12" max="12" width="9.7109375" bestFit="1" customWidth="1"/>
    <col min="13" max="13" width="9.7109375" customWidth="1"/>
    <col min="17" max="17" width="11.5703125" customWidth="1"/>
    <col min="27" max="27" width="10.7109375" customWidth="1"/>
  </cols>
  <sheetData>
    <row r="1" spans="1:35" ht="46.5" thickTop="1" thickBot="1" x14ac:dyDescent="0.3">
      <c r="A1" s="13" t="s">
        <v>21</v>
      </c>
      <c r="D1" s="18" t="s">
        <v>50</v>
      </c>
      <c r="E1" s="18" t="s">
        <v>59</v>
      </c>
      <c r="F1" s="18" t="s">
        <v>49</v>
      </c>
      <c r="G1" s="18" t="s">
        <v>49</v>
      </c>
      <c r="H1" s="18" t="s">
        <v>49</v>
      </c>
      <c r="I1" s="18" t="s">
        <v>49</v>
      </c>
      <c r="J1" s="18" t="s">
        <v>49</v>
      </c>
      <c r="K1" s="18" t="s">
        <v>49</v>
      </c>
      <c r="L1" s="18" t="s">
        <v>49</v>
      </c>
      <c r="N1" s="18" t="s">
        <v>48</v>
      </c>
      <c r="O1" s="18" t="s">
        <v>48</v>
      </c>
      <c r="P1" s="18" t="s">
        <v>48</v>
      </c>
      <c r="Q1" s="18" t="s">
        <v>48</v>
      </c>
      <c r="R1" s="18" t="s">
        <v>48</v>
      </c>
      <c r="S1" s="18" t="s">
        <v>48</v>
      </c>
      <c r="T1" s="18" t="s">
        <v>48</v>
      </c>
    </row>
    <row r="2" spans="1:35" ht="76.5" thickTop="1" thickBot="1" x14ac:dyDescent="0.3">
      <c r="A2" s="18" t="s">
        <v>23</v>
      </c>
      <c r="B2" s="18" t="s">
        <v>0</v>
      </c>
      <c r="C2" s="18" t="s">
        <v>4</v>
      </c>
      <c r="D2" s="18" t="s">
        <v>51</v>
      </c>
      <c r="E2" s="18" t="s">
        <v>60</v>
      </c>
      <c r="F2" s="18" t="s">
        <v>82</v>
      </c>
      <c r="G2" s="18" t="s">
        <v>81</v>
      </c>
      <c r="H2" s="18" t="s">
        <v>83</v>
      </c>
      <c r="I2" s="18" t="s">
        <v>7</v>
      </c>
      <c r="J2" s="18" t="s">
        <v>8</v>
      </c>
      <c r="K2" s="18" t="s">
        <v>9</v>
      </c>
      <c r="L2" s="18" t="s">
        <v>47</v>
      </c>
      <c r="M2" s="16"/>
      <c r="N2" s="18" t="s">
        <v>82</v>
      </c>
      <c r="O2" s="18" t="s">
        <v>81</v>
      </c>
      <c r="P2" s="18" t="s">
        <v>83</v>
      </c>
      <c r="Q2" s="18" t="s">
        <v>7</v>
      </c>
      <c r="R2" s="18" t="s">
        <v>8</v>
      </c>
      <c r="S2" s="18" t="s">
        <v>9</v>
      </c>
      <c r="T2" s="18" t="s">
        <v>47</v>
      </c>
    </row>
    <row r="3" spans="1:35" ht="31.5" customHeight="1" thickTop="1" thickBot="1" x14ac:dyDescent="0.3">
      <c r="A3" s="19" t="s">
        <v>20</v>
      </c>
      <c r="B3" s="20">
        <f>DiscountRate</f>
        <v>5.8999999999999997E-2</v>
      </c>
      <c r="C3" s="21">
        <v>1</v>
      </c>
      <c r="D3" s="32">
        <f>SUM(Inputs!F19:F21)</f>
        <v>104.5</v>
      </c>
      <c r="E3" s="32">
        <f>E15</f>
        <v>86.949464197015629</v>
      </c>
      <c r="F3" s="22">
        <f>O15-E15</f>
        <v>230.5678361872873</v>
      </c>
      <c r="G3" s="22">
        <f>Y15-E15</f>
        <v>176.41308255008221</v>
      </c>
      <c r="H3" s="22">
        <f>AI15-E15</f>
        <v>305.51368223787591</v>
      </c>
      <c r="I3" s="23">
        <f>$F3*Inputs!$C$10+$G3*Inputs!$C$11+$H3*Inputs!$C$12</f>
        <v>235.76560929063317</v>
      </c>
      <c r="J3" s="22">
        <f>$F3*Inputs!$D$10+$G3*Inputs!$D$11+$H3*Inputs!$D$12</f>
        <v>237.4982003250818</v>
      </c>
      <c r="K3" s="22">
        <f>$F3*Inputs!$E$10+$G3*Inputs!$E$11+$H3*Inputs!$E$12</f>
        <v>254.50207080328033</v>
      </c>
      <c r="L3" s="22">
        <f>$F3*Inputs!$F$10+$G3*Inputs!$F$11+$H3*Inputs!$F$12</f>
        <v>222.22692088133192</v>
      </c>
      <c r="M3" s="24"/>
      <c r="N3" s="22">
        <f>O15</f>
        <v>317.51730038430293</v>
      </c>
      <c r="O3" s="22">
        <f>Y15</f>
        <v>263.36254674709784</v>
      </c>
      <c r="P3" s="22">
        <f>AI15</f>
        <v>392.46314643489154</v>
      </c>
      <c r="Q3" s="23">
        <f>$N3*Inputs!$C$10+$O3*Inputs!$C$11+$P3*Inputs!$C$12</f>
        <v>322.71507348764879</v>
      </c>
      <c r="R3" s="22">
        <f>$N3*Inputs!$D$10+$O3*Inputs!$D$11+$P3*Inputs!$D$12</f>
        <v>324.4476645220974</v>
      </c>
      <c r="S3" s="22">
        <f>$N3*Inputs!$E$10+$O3*Inputs!$E$11+$P3*Inputs!$E$12</f>
        <v>341.45153500029596</v>
      </c>
      <c r="T3" s="22">
        <f>$N3*Inputs!$F$10+$O3*Inputs!$F$11+$P3*Inputs!$F$12</f>
        <v>309.17638507834755</v>
      </c>
      <c r="V3" s="17"/>
      <c r="W3" s="17"/>
      <c r="X3" s="17"/>
      <c r="Y3" s="17"/>
      <c r="Z3" s="17"/>
      <c r="AA3" s="17"/>
      <c r="AB3" s="17"/>
      <c r="AC3" s="17"/>
      <c r="AD3" s="17"/>
      <c r="AE3" s="17"/>
      <c r="AF3" s="17"/>
      <c r="AG3" s="17"/>
    </row>
    <row r="4" spans="1:35" ht="31.5" customHeight="1" thickTop="1" thickBot="1" x14ac:dyDescent="0.3">
      <c r="A4" s="19" t="s">
        <v>24</v>
      </c>
      <c r="B4" s="20">
        <f>Inputs!D6</f>
        <v>8.9499999999999996E-2</v>
      </c>
      <c r="C4" s="21">
        <f>C3</f>
        <v>1</v>
      </c>
      <c r="D4" s="32">
        <f>D3</f>
        <v>104.5</v>
      </c>
      <c r="E4" s="32">
        <f>E36</f>
        <v>77.122085668120064</v>
      </c>
      <c r="F4" s="22">
        <f>O36-E36</f>
        <v>132.50379032241514</v>
      </c>
      <c r="G4" s="22">
        <f>Y36-E36</f>
        <v>89.05337285189745</v>
      </c>
      <c r="H4" s="22">
        <f>AI36-E36</f>
        <v>170.43731957567428</v>
      </c>
      <c r="I4" s="22">
        <f>$F4*Inputs!$C$10+$G4*Inputs!$C$11+$H4*Inputs!$C$12</f>
        <v>131.12456826810052</v>
      </c>
      <c r="J4" s="22">
        <f>$F4*Inputs!$D$10+$G4*Inputs!$D$11+$H4*Inputs!$D$12</f>
        <v>130.66482758332896</v>
      </c>
      <c r="K4" s="22">
        <f>$F4*Inputs!$E$10+$G4*Inputs!$E$11+$H4*Inputs!$E$12</f>
        <v>140.60795058141528</v>
      </c>
      <c r="L4" s="22">
        <f>$F4*Inputs!$F$10+$G4*Inputs!$F$11+$H4*Inputs!$F$12</f>
        <v>120.26196390047109</v>
      </c>
      <c r="N4" s="22">
        <f>O36</f>
        <v>209.62587599053521</v>
      </c>
      <c r="O4" s="22">
        <f>Y36</f>
        <v>166.17545852001751</v>
      </c>
      <c r="P4" s="22">
        <f>AI36</f>
        <v>247.55940524379434</v>
      </c>
      <c r="Q4" s="22">
        <f>$N4*Inputs!$C$10+$O4*Inputs!$C$11+$P4*Inputs!$C$12</f>
        <v>208.24665393622058</v>
      </c>
      <c r="R4" s="22">
        <f>$N4*Inputs!$D$10+$O4*Inputs!$D$11+$P4*Inputs!$D$12</f>
        <v>207.78691325144899</v>
      </c>
      <c r="S4" s="22">
        <f>$N4*Inputs!$E$10+$O4*Inputs!$E$11+$P4*Inputs!$E$12</f>
        <v>217.73003624953535</v>
      </c>
      <c r="T4" s="22">
        <f>$N4*Inputs!$F$10+$O4*Inputs!$F$11+$P4*Inputs!$F$12</f>
        <v>197.38404956859114</v>
      </c>
      <c r="V4" s="17"/>
      <c r="W4" s="17"/>
      <c r="X4" s="17"/>
      <c r="Y4" s="17"/>
      <c r="Z4" s="17"/>
      <c r="AA4" s="17"/>
      <c r="AB4" s="17"/>
      <c r="AC4" s="17"/>
      <c r="AD4" s="17"/>
      <c r="AE4" s="17"/>
      <c r="AF4" s="17"/>
      <c r="AG4" s="17"/>
    </row>
    <row r="5" spans="1:35" ht="31.5" customHeight="1" thickTop="1" thickBot="1" x14ac:dyDescent="0.3">
      <c r="A5" s="19" t="s">
        <v>25</v>
      </c>
      <c r="B5" s="20">
        <f>Inputs!C6</f>
        <v>2.8500000000000001E-2</v>
      </c>
      <c r="C5" s="21">
        <f>C4</f>
        <v>1</v>
      </c>
      <c r="D5" s="32">
        <f t="shared" ref="D5:D8" si="0">D4</f>
        <v>104.5</v>
      </c>
      <c r="E5" s="32">
        <f>E57</f>
        <v>96.96663783646494</v>
      </c>
      <c r="F5" s="22">
        <f>O57-E57</f>
        <v>415.14981444303095</v>
      </c>
      <c r="G5" s="22">
        <f>Y57-E57</f>
        <v>354.14263782965725</v>
      </c>
      <c r="H5" s="22">
        <f>AI57-E57</f>
        <v>570.29586116290216</v>
      </c>
      <c r="I5" s="22">
        <f>$F5*Inputs!$C$10+$G5*Inputs!$C$11+$H5*Inputs!$C$12</f>
        <v>438.68453196965532</v>
      </c>
      <c r="J5" s="22">
        <f>$F5*Inputs!$D$10+$G5*Inputs!$D$11+$H5*Inputs!$D$12</f>
        <v>446.52943781186343</v>
      </c>
      <c r="K5" s="22">
        <f>$F5*Inputs!$E$10+$G5*Inputs!$E$11+$H5*Inputs!$E$12</f>
        <v>477.47104364962314</v>
      </c>
      <c r="L5" s="22">
        <f>$F5*Inputs!$F$10+$G5*Inputs!$F$11+$H5*Inputs!$F$12</f>
        <v>423.43273781631189</v>
      </c>
      <c r="N5" s="22">
        <f>O57</f>
        <v>512.11645227949589</v>
      </c>
      <c r="O5" s="22">
        <f>Y57</f>
        <v>451.10927566612219</v>
      </c>
      <c r="P5" s="22">
        <f>AI57</f>
        <v>667.26249899936715</v>
      </c>
      <c r="Q5" s="22">
        <f>$N5*Inputs!$C$10+$O5*Inputs!$C$11+$P5*Inputs!$C$12</f>
        <v>535.65116980612027</v>
      </c>
      <c r="R5" s="22">
        <f>$N5*Inputs!$D$10+$O5*Inputs!$D$11+$P5*Inputs!$D$12</f>
        <v>543.49607564832843</v>
      </c>
      <c r="S5" s="22">
        <f>$N5*Inputs!$E$10+$O5*Inputs!$E$11+$P5*Inputs!$E$12</f>
        <v>574.43768148608808</v>
      </c>
      <c r="T5" s="22">
        <f>$N5*Inputs!$F$10+$O5*Inputs!$F$11+$P5*Inputs!$F$12</f>
        <v>520.39937565277683</v>
      </c>
      <c r="V5" s="17"/>
      <c r="W5" s="17"/>
      <c r="X5" s="17"/>
      <c r="Y5" s="17"/>
      <c r="Z5" s="17"/>
      <c r="AA5" s="17"/>
      <c r="AB5" s="17"/>
      <c r="AC5" s="17"/>
      <c r="AD5" s="17"/>
      <c r="AE5" s="17"/>
      <c r="AF5" s="17"/>
      <c r="AG5" s="17"/>
    </row>
    <row r="6" spans="1:35" ht="31.5" customHeight="1" thickTop="1" thickBot="1" x14ac:dyDescent="0.3">
      <c r="A6" s="19" t="s">
        <v>26</v>
      </c>
      <c r="B6" s="20">
        <f>B3</f>
        <v>5.8999999999999997E-2</v>
      </c>
      <c r="C6" s="21">
        <f>Inputs!D5</f>
        <v>1.3</v>
      </c>
      <c r="D6" s="32">
        <f t="shared" si="0"/>
        <v>104.5</v>
      </c>
      <c r="E6" s="32">
        <f>E78</f>
        <v>111.56260160880201</v>
      </c>
      <c r="F6" s="22">
        <f>O78-E78</f>
        <v>205.9546987755009</v>
      </c>
      <c r="G6" s="22">
        <f>Y78-E78</f>
        <v>151.79994513829581</v>
      </c>
      <c r="H6" s="22">
        <f>AI78-E78</f>
        <v>280.90054482608952</v>
      </c>
      <c r="I6" s="22">
        <f>$F6*Inputs!$C$10+$G6*Inputs!$C$11+$H6*Inputs!$C$12</f>
        <v>211.15247187884677</v>
      </c>
      <c r="J6" s="22">
        <f>$F6*Inputs!$D$10+$G6*Inputs!$D$11+$H6*Inputs!$D$12</f>
        <v>212.8850629132954</v>
      </c>
      <c r="K6" s="22">
        <f>$F6*Inputs!$E$10+$G6*Inputs!$E$11+$H6*Inputs!$E$12</f>
        <v>229.88893339149394</v>
      </c>
      <c r="L6" s="22">
        <f>$F6*Inputs!$F$10+$G6*Inputs!$F$11+$H6*Inputs!$F$12</f>
        <v>197.61378346954552</v>
      </c>
      <c r="N6" s="22">
        <f>O78</f>
        <v>317.51730038430293</v>
      </c>
      <c r="O6" s="22">
        <f>Y78</f>
        <v>263.36254674709784</v>
      </c>
      <c r="P6" s="22">
        <f>AI78</f>
        <v>392.46314643489154</v>
      </c>
      <c r="Q6" s="22">
        <f>$N6*Inputs!$C$10+$O6*Inputs!$C$11+$P6*Inputs!$C$12</f>
        <v>322.71507348764879</v>
      </c>
      <c r="R6" s="22">
        <f>$N6*Inputs!$D$10+$O6*Inputs!$D$11+$P6*Inputs!$D$12</f>
        <v>324.4476645220974</v>
      </c>
      <c r="S6" s="22">
        <f>$N6*Inputs!$E$10+$O6*Inputs!$E$11+$P6*Inputs!$E$12</f>
        <v>341.45153500029596</v>
      </c>
      <c r="T6" s="22">
        <f>$N6*Inputs!$F$10+$O6*Inputs!$F$11+$P6*Inputs!$F$12</f>
        <v>309.17638507834755</v>
      </c>
      <c r="V6" s="17"/>
      <c r="W6" s="17"/>
      <c r="X6" s="17"/>
      <c r="Y6" s="17"/>
      <c r="Z6" s="17"/>
      <c r="AA6" s="17"/>
      <c r="AB6" s="17"/>
      <c r="AC6" s="17"/>
      <c r="AD6" s="17"/>
      <c r="AE6" s="17"/>
      <c r="AF6" s="17"/>
      <c r="AG6" s="17"/>
    </row>
    <row r="7" spans="1:35" ht="31.5" customHeight="1" thickTop="1" thickBot="1" x14ac:dyDescent="0.3">
      <c r="A7" s="19" t="s">
        <v>27</v>
      </c>
      <c r="B7" s="20">
        <f>B3</f>
        <v>5.8999999999999997E-2</v>
      </c>
      <c r="C7" s="21">
        <f>Inputs!C5</f>
        <v>0.7</v>
      </c>
      <c r="D7" s="32">
        <f t="shared" si="0"/>
        <v>104.5</v>
      </c>
      <c r="E7" s="32">
        <f>E99</f>
        <v>61.104615332154033</v>
      </c>
      <c r="F7" s="22">
        <f>O99-E99</f>
        <v>256.4126850521489</v>
      </c>
      <c r="G7" s="22">
        <f>Y99-E99</f>
        <v>202.25793141494381</v>
      </c>
      <c r="H7" s="22">
        <f>AI99-E99</f>
        <v>331.35853110273752</v>
      </c>
      <c r="I7" s="22">
        <f>$F7*Inputs!$C$10+$G7*Inputs!$C$11+$H7*Inputs!$C$12</f>
        <v>261.61045815549477</v>
      </c>
      <c r="J7" s="22">
        <f>$F7*Inputs!$D$10+$G7*Inputs!$D$11+$H7*Inputs!$D$12</f>
        <v>263.34304918994337</v>
      </c>
      <c r="K7" s="22">
        <f>$F7*Inputs!$E$10+$G7*Inputs!$E$11+$H7*Inputs!$E$12</f>
        <v>280.34691966814194</v>
      </c>
      <c r="L7" s="22">
        <f>$F7*Inputs!$F$10+$G7*Inputs!$F$11+$H7*Inputs!$F$12</f>
        <v>248.07176974619352</v>
      </c>
      <c r="N7" s="22">
        <f>O99</f>
        <v>317.51730038430293</v>
      </c>
      <c r="O7" s="22">
        <f>Y99</f>
        <v>263.36254674709784</v>
      </c>
      <c r="P7" s="22">
        <f>AI99</f>
        <v>392.46314643489154</v>
      </c>
      <c r="Q7" s="22">
        <f>$N7*Inputs!$C$10+$O7*Inputs!$C$11+$P7*Inputs!$C$12</f>
        <v>322.71507348764879</v>
      </c>
      <c r="R7" s="22">
        <f>$N7*Inputs!$D$10+$O7*Inputs!$D$11+$P7*Inputs!$D$12</f>
        <v>324.4476645220974</v>
      </c>
      <c r="S7" s="22">
        <f>$N7*Inputs!$E$10+$O7*Inputs!$E$11+$P7*Inputs!$E$12</f>
        <v>341.45153500029596</v>
      </c>
      <c r="T7" s="22">
        <f>$N7*Inputs!$F$10+$O7*Inputs!$F$11+$P7*Inputs!$F$12</f>
        <v>309.17638507834755</v>
      </c>
      <c r="V7" s="17"/>
      <c r="W7" s="17"/>
      <c r="X7" s="17"/>
      <c r="Y7" s="17"/>
      <c r="Z7" s="17"/>
      <c r="AA7" s="17"/>
      <c r="AB7" s="17"/>
      <c r="AC7" s="17"/>
      <c r="AD7" s="17"/>
      <c r="AE7" s="17"/>
      <c r="AF7" s="17"/>
      <c r="AG7" s="17"/>
    </row>
    <row r="8" spans="1:35" ht="31.5" customHeight="1" thickTop="1" thickBot="1" x14ac:dyDescent="0.3">
      <c r="A8" s="19" t="s">
        <v>28</v>
      </c>
      <c r="B8" s="20">
        <f>B4</f>
        <v>8.9499999999999996E-2</v>
      </c>
      <c r="C8" s="21">
        <f>C6</f>
        <v>1.3</v>
      </c>
      <c r="D8" s="32">
        <f t="shared" si="0"/>
        <v>104.5</v>
      </c>
      <c r="E8" s="32">
        <f>E120</f>
        <v>99.642419329893187</v>
      </c>
      <c r="F8" s="22">
        <f>O120-E120</f>
        <v>109.98345666064202</v>
      </c>
      <c r="G8" s="22">
        <f>Y120-E120</f>
        <v>66.533039190124327</v>
      </c>
      <c r="H8" s="22">
        <f>AI120-E120</f>
        <v>147.91698591390116</v>
      </c>
      <c r="I8" s="22">
        <f>$F8*Inputs!$C$10+$G8*Inputs!$C$11+$H8*Inputs!$C$12</f>
        <v>108.60423460632738</v>
      </c>
      <c r="J8" s="22">
        <f>$F8*Inputs!$D$10+$G8*Inputs!$D$11+$H8*Inputs!$D$12</f>
        <v>108.14449392155583</v>
      </c>
      <c r="K8" s="22">
        <f>$F8*Inputs!$E$10+$G8*Inputs!$E$11+$H8*Inputs!$E$12</f>
        <v>118.08761691964216</v>
      </c>
      <c r="L8" s="22">
        <f>$F8*Inputs!$F$10+$G8*Inputs!$F$11+$H8*Inputs!$F$12</f>
        <v>97.741630238697951</v>
      </c>
      <c r="N8" s="22">
        <f>O120</f>
        <v>209.62587599053521</v>
      </c>
      <c r="O8" s="22">
        <f>Y120</f>
        <v>166.17545852001751</v>
      </c>
      <c r="P8" s="22">
        <f>AI120</f>
        <v>247.55940524379434</v>
      </c>
      <c r="Q8" s="22">
        <f>$N8*Inputs!$C$10+$O8*Inputs!$C$11+$P8*Inputs!$C$12</f>
        <v>208.24665393622058</v>
      </c>
      <c r="R8" s="22">
        <f>$N8*Inputs!$D$10+$O8*Inputs!$D$11+$P8*Inputs!$D$12</f>
        <v>207.78691325144899</v>
      </c>
      <c r="S8" s="22">
        <f>$N8*Inputs!$E$10+$O8*Inputs!$E$11+$P8*Inputs!$E$12</f>
        <v>217.73003624953535</v>
      </c>
      <c r="T8" s="22">
        <f>$N8*Inputs!$F$10+$O8*Inputs!$F$11+$P8*Inputs!$F$12</f>
        <v>197.38404956859114</v>
      </c>
      <c r="V8" s="17"/>
      <c r="W8" s="17"/>
      <c r="X8" s="17"/>
      <c r="Y8" s="17"/>
      <c r="Z8" s="17"/>
      <c r="AA8" s="17"/>
      <c r="AB8" s="17"/>
      <c r="AC8" s="17"/>
      <c r="AD8" s="17"/>
      <c r="AE8" s="17"/>
      <c r="AF8" s="17"/>
      <c r="AG8" s="17"/>
    </row>
    <row r="9" spans="1:35" ht="15.75" thickTop="1" x14ac:dyDescent="0.25"/>
    <row r="11" spans="1:35" ht="15.75" thickBot="1" x14ac:dyDescent="0.3"/>
    <row r="12" spans="1:35" ht="16.5" thickTop="1" thickBot="1" x14ac:dyDescent="0.3">
      <c r="A12" s="1" t="s">
        <v>20</v>
      </c>
    </row>
    <row r="13" spans="1:35" ht="76.5" thickTop="1" thickBot="1" x14ac:dyDescent="0.3">
      <c r="G13" s="1" t="s">
        <v>29</v>
      </c>
      <c r="H13" s="18" t="s">
        <v>82</v>
      </c>
      <c r="J13" s="12"/>
      <c r="K13" s="12"/>
      <c r="Q13" s="1" t="s">
        <v>29</v>
      </c>
      <c r="R13" s="18" t="s">
        <v>81</v>
      </c>
      <c r="T13" s="12"/>
      <c r="U13" s="12"/>
      <c r="AA13" s="1" t="s">
        <v>29</v>
      </c>
      <c r="AB13" s="18" t="s">
        <v>83</v>
      </c>
      <c r="AD13" s="12"/>
      <c r="AE13" s="12"/>
    </row>
    <row r="14" spans="1:35" ht="51" customHeight="1" thickTop="1" thickBot="1" x14ac:dyDescent="0.3">
      <c r="A14" s="1" t="s">
        <v>32</v>
      </c>
      <c r="B14" s="25" t="s">
        <v>33</v>
      </c>
      <c r="C14" s="25" t="s">
        <v>15</v>
      </c>
      <c r="D14" s="25" t="s">
        <v>34</v>
      </c>
      <c r="E14" s="25" t="s">
        <v>35</v>
      </c>
      <c r="G14" s="1" t="s">
        <v>29</v>
      </c>
      <c r="H14" s="1" t="s">
        <v>36</v>
      </c>
      <c r="I14" s="1" t="s">
        <v>37</v>
      </c>
      <c r="J14" s="1" t="s">
        <v>38</v>
      </c>
      <c r="K14" s="1" t="s">
        <v>39</v>
      </c>
      <c r="L14" s="1" t="s">
        <v>40</v>
      </c>
      <c r="M14" s="1" t="s">
        <v>41</v>
      </c>
      <c r="N14" s="1" t="s">
        <v>42</v>
      </c>
      <c r="O14" s="1" t="s">
        <v>35</v>
      </c>
      <c r="Q14" s="1" t="s">
        <v>29</v>
      </c>
      <c r="R14" s="1" t="s">
        <v>36</v>
      </c>
      <c r="S14" s="1" t="s">
        <v>37</v>
      </c>
      <c r="T14" s="1" t="s">
        <v>38</v>
      </c>
      <c r="U14" s="1" t="s">
        <v>39</v>
      </c>
      <c r="V14" s="1" t="s">
        <v>40</v>
      </c>
      <c r="W14" s="1" t="s">
        <v>41</v>
      </c>
      <c r="X14" s="1" t="s">
        <v>42</v>
      </c>
      <c r="Y14" s="1" t="s">
        <v>35</v>
      </c>
      <c r="AA14" s="1" t="s">
        <v>29</v>
      </c>
      <c r="AB14" s="1" t="s">
        <v>36</v>
      </c>
      <c r="AC14" s="1" t="s">
        <v>37</v>
      </c>
      <c r="AD14" s="1" t="s">
        <v>38</v>
      </c>
      <c r="AE14" s="1" t="s">
        <v>39</v>
      </c>
      <c r="AF14" s="1" t="s">
        <v>40</v>
      </c>
      <c r="AG14" s="1" t="s">
        <v>41</v>
      </c>
      <c r="AH14" s="1" t="s">
        <v>42</v>
      </c>
      <c r="AI14" s="1" t="s">
        <v>35</v>
      </c>
    </row>
    <row r="15" spans="1:35" ht="16.5" thickTop="1" thickBot="1" x14ac:dyDescent="0.3">
      <c r="A15" s="19" t="s">
        <v>43</v>
      </c>
      <c r="B15" s="26">
        <f>NPV($B$3,B16:B31)</f>
        <v>83.086879800663596</v>
      </c>
      <c r="C15" s="26">
        <f t="shared" ref="C15:E15" si="1">NPV($B$3,C16:C31)</f>
        <v>1.6256197202873099</v>
      </c>
      <c r="D15" s="26">
        <f t="shared" si="1"/>
        <v>2.2369646760647517</v>
      </c>
      <c r="E15" s="26">
        <f t="shared" si="1"/>
        <v>86.949464197015629</v>
      </c>
      <c r="G15" s="19" t="s">
        <v>43</v>
      </c>
      <c r="H15" s="26">
        <f>NPV($B$3,H16:H31)</f>
        <v>70.376731347357165</v>
      </c>
      <c r="I15" s="26">
        <f t="shared" ref="I15:O15" si="2">NPV($B$3,I16:I31)</f>
        <v>17.528278526551816</v>
      </c>
      <c r="J15" s="26">
        <f t="shared" si="2"/>
        <v>216.29976030327717</v>
      </c>
      <c r="K15" s="26">
        <f t="shared" si="2"/>
        <v>-1.3692179898632293</v>
      </c>
      <c r="L15" s="26">
        <f t="shared" si="2"/>
        <v>12.282307012269836</v>
      </c>
      <c r="M15" s="26">
        <f t="shared" si="2"/>
        <v>2.3994411847101733</v>
      </c>
      <c r="N15" s="26">
        <f t="shared" si="2"/>
        <v>0</v>
      </c>
      <c r="O15" s="26">
        <f t="shared" si="2"/>
        <v>317.51730038430293</v>
      </c>
      <c r="Q15" s="19" t="s">
        <v>43</v>
      </c>
      <c r="R15" s="26">
        <f>NPV($B$3,R16:R31)</f>
        <v>-0.61243422168176742</v>
      </c>
      <c r="S15" s="26">
        <f t="shared" ref="S15:Y15" si="3">NPV($B$3,S16:S31)</f>
        <v>-12.579846620898381</v>
      </c>
      <c r="T15" s="26">
        <f t="shared" si="3"/>
        <v>231.0735263823444</v>
      </c>
      <c r="U15" s="26">
        <f t="shared" si="3"/>
        <v>-31.558242038232006</v>
      </c>
      <c r="V15" s="26">
        <f t="shared" si="3"/>
        <v>10.205969797269749</v>
      </c>
      <c r="W15" s="26">
        <f t="shared" si="3"/>
        <v>66.83357344829588</v>
      </c>
      <c r="X15" s="26">
        <f t="shared" si="3"/>
        <v>0</v>
      </c>
      <c r="Y15" s="26">
        <f t="shared" si="3"/>
        <v>263.36254674709784</v>
      </c>
      <c r="AA15" s="19" t="s">
        <v>43</v>
      </c>
      <c r="AB15" s="26">
        <f>NPV($B$3,AB16:AB31)</f>
        <v>131.71565061938412</v>
      </c>
      <c r="AC15" s="26">
        <f t="shared" ref="AC15:AI15" si="4">NPV($B$3,AC16:AC31)</f>
        <v>15.23572866165331</v>
      </c>
      <c r="AD15" s="26">
        <f t="shared" si="4"/>
        <v>255.85934520026399</v>
      </c>
      <c r="AE15" s="26">
        <f t="shared" si="4"/>
        <v>-10.542246814768648</v>
      </c>
      <c r="AF15" s="26">
        <f t="shared" si="4"/>
        <v>0</v>
      </c>
      <c r="AG15" s="26">
        <f t="shared" si="4"/>
        <v>0.19466876835876984</v>
      </c>
      <c r="AH15" s="26">
        <f t="shared" si="4"/>
        <v>0</v>
      </c>
      <c r="AI15" s="26">
        <f t="shared" si="4"/>
        <v>392.46314643489154</v>
      </c>
    </row>
    <row r="16" spans="1:35" ht="16.5" thickTop="1" thickBot="1" x14ac:dyDescent="0.3">
      <c r="A16" s="19">
        <v>2020</v>
      </c>
      <c r="B16" s="27">
        <v>0</v>
      </c>
      <c r="C16" s="27">
        <v>0</v>
      </c>
      <c r="D16" s="27">
        <v>0</v>
      </c>
      <c r="E16" s="27">
        <v>0</v>
      </c>
      <c r="G16" s="19">
        <v>2020</v>
      </c>
      <c r="H16" s="27">
        <v>0</v>
      </c>
      <c r="I16" s="27">
        <v>0</v>
      </c>
      <c r="J16" s="27">
        <v>0</v>
      </c>
      <c r="K16" s="27">
        <v>0</v>
      </c>
      <c r="L16" s="27">
        <v>0</v>
      </c>
      <c r="M16" s="27">
        <v>0</v>
      </c>
      <c r="N16" s="27">
        <v>0</v>
      </c>
      <c r="O16" s="27">
        <v>0</v>
      </c>
      <c r="Q16" s="19">
        <v>2020</v>
      </c>
      <c r="R16" s="27">
        <v>0</v>
      </c>
      <c r="S16" s="27">
        <v>0</v>
      </c>
      <c r="T16" s="27">
        <v>0</v>
      </c>
      <c r="U16" s="27">
        <v>0</v>
      </c>
      <c r="V16" s="27">
        <v>0</v>
      </c>
      <c r="W16" s="27">
        <v>0</v>
      </c>
      <c r="X16" s="27">
        <v>0</v>
      </c>
      <c r="Y16" s="27">
        <v>0</v>
      </c>
      <c r="AA16" s="19">
        <v>2020</v>
      </c>
      <c r="AB16" s="27">
        <v>0</v>
      </c>
      <c r="AC16" s="27">
        <v>0</v>
      </c>
      <c r="AD16" s="27">
        <v>0</v>
      </c>
      <c r="AE16" s="27">
        <v>0</v>
      </c>
      <c r="AF16" s="27">
        <v>0</v>
      </c>
      <c r="AG16" s="27">
        <v>0</v>
      </c>
      <c r="AH16" s="27">
        <v>0</v>
      </c>
      <c r="AI16" s="27">
        <v>0</v>
      </c>
    </row>
    <row r="17" spans="1:35" ht="16.5" thickTop="1" thickBot="1" x14ac:dyDescent="0.3">
      <c r="A17" s="19">
        <v>2021</v>
      </c>
      <c r="B17" s="27">
        <v>0</v>
      </c>
      <c r="C17" s="27">
        <v>0</v>
      </c>
      <c r="D17" s="27">
        <v>0</v>
      </c>
      <c r="E17" s="27">
        <v>0</v>
      </c>
      <c r="G17" s="19">
        <v>2021</v>
      </c>
      <c r="H17" s="27">
        <v>0</v>
      </c>
      <c r="I17" s="27">
        <v>0</v>
      </c>
      <c r="J17" s="27">
        <v>0</v>
      </c>
      <c r="K17" s="27">
        <v>0</v>
      </c>
      <c r="L17" s="27">
        <v>0</v>
      </c>
      <c r="M17" s="27">
        <v>0</v>
      </c>
      <c r="N17" s="27">
        <v>0</v>
      </c>
      <c r="O17" s="27">
        <v>0</v>
      </c>
      <c r="Q17" s="19">
        <v>2021</v>
      </c>
      <c r="R17" s="27">
        <v>0</v>
      </c>
      <c r="S17" s="27">
        <v>0</v>
      </c>
      <c r="T17" s="27">
        <v>0</v>
      </c>
      <c r="U17" s="27">
        <v>0</v>
      </c>
      <c r="V17" s="27">
        <v>0</v>
      </c>
      <c r="W17" s="27">
        <v>0</v>
      </c>
      <c r="X17" s="27">
        <v>0</v>
      </c>
      <c r="Y17" s="27">
        <v>0</v>
      </c>
      <c r="AA17" s="19">
        <v>2021</v>
      </c>
      <c r="AB17" s="27">
        <v>0</v>
      </c>
      <c r="AC17" s="27">
        <v>0</v>
      </c>
      <c r="AD17" s="27">
        <v>0</v>
      </c>
      <c r="AE17" s="27">
        <v>0</v>
      </c>
      <c r="AF17" s="27">
        <v>0</v>
      </c>
      <c r="AG17" s="27">
        <v>0</v>
      </c>
      <c r="AH17" s="27">
        <v>0</v>
      </c>
      <c r="AI17" s="27">
        <v>0</v>
      </c>
    </row>
    <row r="18" spans="1:35" ht="16.5" thickTop="1" thickBot="1" x14ac:dyDescent="0.3">
      <c r="A18" s="19">
        <v>2022</v>
      </c>
      <c r="B18" s="27">
        <v>0</v>
      </c>
      <c r="C18" s="27">
        <v>0</v>
      </c>
      <c r="D18" s="27">
        <v>2.656727471408562</v>
      </c>
      <c r="E18" s="27">
        <v>2.656727471408562</v>
      </c>
      <c r="G18" s="19">
        <v>2022</v>
      </c>
      <c r="H18" s="27">
        <v>0</v>
      </c>
      <c r="I18" s="27">
        <v>0</v>
      </c>
      <c r="J18" s="27">
        <v>0</v>
      </c>
      <c r="K18" s="27">
        <v>0</v>
      </c>
      <c r="L18" s="27">
        <v>0</v>
      </c>
      <c r="M18" s="27">
        <v>0</v>
      </c>
      <c r="N18" s="27">
        <v>0</v>
      </c>
      <c r="O18" s="27">
        <v>0</v>
      </c>
      <c r="P18" s="29"/>
      <c r="Q18" s="19">
        <v>2022</v>
      </c>
      <c r="R18" s="27">
        <v>0</v>
      </c>
      <c r="S18" s="27">
        <v>0</v>
      </c>
      <c r="T18" s="27">
        <v>0</v>
      </c>
      <c r="U18" s="27">
        <v>0</v>
      </c>
      <c r="V18" s="27">
        <v>0</v>
      </c>
      <c r="W18" s="27">
        <v>0</v>
      </c>
      <c r="X18" s="27">
        <v>0</v>
      </c>
      <c r="Y18" s="27">
        <v>0</v>
      </c>
      <c r="AA18" s="19">
        <v>2022</v>
      </c>
      <c r="AB18" s="27">
        <v>0</v>
      </c>
      <c r="AC18" s="27">
        <v>0</v>
      </c>
      <c r="AD18" s="27">
        <v>0</v>
      </c>
      <c r="AE18" s="27">
        <v>0</v>
      </c>
      <c r="AF18" s="27">
        <v>0</v>
      </c>
      <c r="AG18" s="27">
        <v>0</v>
      </c>
      <c r="AH18" s="27">
        <v>0</v>
      </c>
      <c r="AI18" s="27">
        <v>0</v>
      </c>
    </row>
    <row r="19" spans="1:35" ht="16.5" thickTop="1" thickBot="1" x14ac:dyDescent="0.3">
      <c r="A19" s="19">
        <v>2023</v>
      </c>
      <c r="B19" s="27">
        <v>6.5997070456158191</v>
      </c>
      <c r="C19" s="27">
        <v>0.12917910167481039</v>
      </c>
      <c r="D19" s="27">
        <v>0</v>
      </c>
      <c r="E19" s="27">
        <v>6.7288861472906296</v>
      </c>
      <c r="G19" s="19">
        <v>2023</v>
      </c>
      <c r="H19" s="27">
        <v>0</v>
      </c>
      <c r="I19" s="27">
        <v>0</v>
      </c>
      <c r="J19" s="27">
        <v>9.206710078997272</v>
      </c>
      <c r="K19" s="27">
        <v>-0.75392508934392777</v>
      </c>
      <c r="L19" s="27">
        <v>1.8117350422079321</v>
      </c>
      <c r="M19" s="27">
        <v>1.1664970115746978</v>
      </c>
      <c r="N19" s="27">
        <v>0</v>
      </c>
      <c r="O19" s="27">
        <v>11.431017043435974</v>
      </c>
      <c r="P19" s="14"/>
      <c r="Q19" s="19">
        <v>2023</v>
      </c>
      <c r="R19" s="27">
        <v>-14.427850000000007</v>
      </c>
      <c r="S19" s="27">
        <v>-4.5089600000001155</v>
      </c>
      <c r="T19" s="27">
        <v>36.71395395830843</v>
      </c>
      <c r="U19" s="27">
        <v>5.9572961100200992</v>
      </c>
      <c r="V19" s="27">
        <v>2.2840536807992078</v>
      </c>
      <c r="W19" s="27">
        <v>1.9282247860590145</v>
      </c>
      <c r="X19" s="27">
        <v>0</v>
      </c>
      <c r="Y19" s="27">
        <v>27.94671853518663</v>
      </c>
      <c r="AA19" s="19">
        <v>2023</v>
      </c>
      <c r="AB19" s="27">
        <v>12.450189382123991</v>
      </c>
      <c r="AC19" s="27">
        <v>0.83334486225976434</v>
      </c>
      <c r="AD19" s="27">
        <v>14.10077937626788</v>
      </c>
      <c r="AE19" s="27">
        <v>-8.5205104409607116E-2</v>
      </c>
      <c r="AF19" s="27">
        <v>0</v>
      </c>
      <c r="AG19" s="27">
        <v>0.56363680917405701</v>
      </c>
      <c r="AH19" s="27">
        <v>0</v>
      </c>
      <c r="AI19" s="27">
        <v>27.862745325416086</v>
      </c>
    </row>
    <row r="20" spans="1:35" ht="16.5" thickTop="1" thickBot="1" x14ac:dyDescent="0.3">
      <c r="A20" s="19">
        <v>2024</v>
      </c>
      <c r="B20" s="27">
        <v>6.5997070456158191</v>
      </c>
      <c r="C20" s="27">
        <v>0.12917910167481039</v>
      </c>
      <c r="D20" s="27">
        <v>0</v>
      </c>
      <c r="E20" s="27">
        <v>6.7288861472906296</v>
      </c>
      <c r="G20" s="19">
        <v>2024</v>
      </c>
      <c r="H20" s="27">
        <v>0</v>
      </c>
      <c r="I20" s="27">
        <v>0</v>
      </c>
      <c r="J20" s="27">
        <v>7.4678181200711791</v>
      </c>
      <c r="K20" s="27">
        <v>0.75029841230268868</v>
      </c>
      <c r="L20" s="27">
        <v>6.0009305791589416</v>
      </c>
      <c r="M20" s="27">
        <v>0.77789185919596593</v>
      </c>
      <c r="N20" s="27">
        <v>0</v>
      </c>
      <c r="O20" s="27">
        <v>14.996938970728776</v>
      </c>
      <c r="P20" s="14"/>
      <c r="Q20" s="19">
        <v>2024</v>
      </c>
      <c r="R20" s="27">
        <v>-1.0892799999999738</v>
      </c>
      <c r="S20" s="27">
        <v>-0.28193000000010215</v>
      </c>
      <c r="T20" s="27">
        <v>1.1573759916097499</v>
      </c>
      <c r="U20" s="27">
        <v>-2.3277234237913974E-2</v>
      </c>
      <c r="V20" s="27">
        <v>2.9745766048381261</v>
      </c>
      <c r="W20" s="27">
        <v>-0.49338024595467489</v>
      </c>
      <c r="X20" s="27">
        <v>0</v>
      </c>
      <c r="Y20" s="27">
        <v>2.2440851162552109</v>
      </c>
      <c r="AA20" s="19">
        <v>2024</v>
      </c>
      <c r="AB20" s="27">
        <v>0.26788355407660447</v>
      </c>
      <c r="AC20" s="27">
        <v>9.6134217669714417E-2</v>
      </c>
      <c r="AD20" s="27">
        <v>7.1607914925986407</v>
      </c>
      <c r="AE20" s="27">
        <v>0.54924283675263352</v>
      </c>
      <c r="AF20" s="27">
        <v>0</v>
      </c>
      <c r="AG20" s="27">
        <v>-0.14462344572845745</v>
      </c>
      <c r="AH20" s="27">
        <v>0</v>
      </c>
      <c r="AI20" s="27">
        <v>7.9294286553691347</v>
      </c>
    </row>
    <row r="21" spans="1:35" ht="16.5" thickTop="1" thickBot="1" x14ac:dyDescent="0.3">
      <c r="A21" s="19">
        <v>2025</v>
      </c>
      <c r="B21" s="27">
        <v>6.5997070456158191</v>
      </c>
      <c r="C21" s="27">
        <v>0.12917910167481039</v>
      </c>
      <c r="D21" s="27">
        <v>0</v>
      </c>
      <c r="E21" s="27">
        <v>6.7288861472906296</v>
      </c>
      <c r="G21" s="19">
        <v>2025</v>
      </c>
      <c r="H21" s="27">
        <v>0</v>
      </c>
      <c r="I21" s="27">
        <v>0</v>
      </c>
      <c r="J21" s="27">
        <v>12.641672302726336</v>
      </c>
      <c r="K21" s="27">
        <v>0.95822349479380331</v>
      </c>
      <c r="L21" s="27">
        <v>2.0243676442420533</v>
      </c>
      <c r="M21" s="27">
        <v>1.5534051003274199</v>
      </c>
      <c r="N21" s="27">
        <v>0</v>
      </c>
      <c r="O21" s="27">
        <v>17.177668542089613</v>
      </c>
      <c r="P21" s="14"/>
      <c r="Q21" s="19">
        <v>2025</v>
      </c>
      <c r="R21" s="27">
        <v>-2.3426399999999603</v>
      </c>
      <c r="S21" s="27">
        <v>-0.37770000000000437</v>
      </c>
      <c r="T21" s="27">
        <v>11.549500776532071</v>
      </c>
      <c r="U21" s="27">
        <v>0.55731567252412451</v>
      </c>
      <c r="V21" s="27">
        <v>1.4560970354377119</v>
      </c>
      <c r="W21" s="27">
        <v>-0.48794383674983816</v>
      </c>
      <c r="X21" s="27">
        <v>0</v>
      </c>
      <c r="Y21" s="27">
        <v>10.354629647744103</v>
      </c>
      <c r="AA21" s="19">
        <v>2025</v>
      </c>
      <c r="AB21" s="27">
        <v>0.26788355408299935</v>
      </c>
      <c r="AC21" s="27">
        <v>9.5871555879966763E-2</v>
      </c>
      <c r="AD21" s="27">
        <v>9.677344221032115</v>
      </c>
      <c r="AE21" s="27">
        <v>0.38160942815975935</v>
      </c>
      <c r="AF21" s="27">
        <v>0</v>
      </c>
      <c r="AG21" s="27">
        <v>-4.6740635378449746E-2</v>
      </c>
      <c r="AH21" s="27">
        <v>0</v>
      </c>
      <c r="AI21" s="27">
        <v>10.37596812377639</v>
      </c>
    </row>
    <row r="22" spans="1:35" ht="16.5" thickTop="1" thickBot="1" x14ac:dyDescent="0.3">
      <c r="A22" s="19">
        <v>2026</v>
      </c>
      <c r="B22" s="27">
        <v>6.5997070456158191</v>
      </c>
      <c r="C22" s="27">
        <v>0.12917910167481039</v>
      </c>
      <c r="D22" s="27">
        <v>0</v>
      </c>
      <c r="E22" s="27">
        <v>6.7288861472906296</v>
      </c>
      <c r="G22" s="19">
        <v>2026</v>
      </c>
      <c r="H22" s="27">
        <v>-1.3950969279790115E-3</v>
      </c>
      <c r="I22" s="27">
        <v>1.4004089498484973E-3</v>
      </c>
      <c r="J22" s="27">
        <v>8.9823652643663134</v>
      </c>
      <c r="K22" s="27">
        <v>0.51689881742970267</v>
      </c>
      <c r="L22" s="27">
        <v>7.2894534504397832</v>
      </c>
      <c r="M22" s="27">
        <v>-0.76537513233491161</v>
      </c>
      <c r="N22" s="27">
        <v>0</v>
      </c>
      <c r="O22" s="27">
        <v>16.02334771192276</v>
      </c>
      <c r="P22" s="14"/>
      <c r="Q22" s="19">
        <v>2026</v>
      </c>
      <c r="R22" s="27">
        <v>-0.44297000000005937</v>
      </c>
      <c r="S22" s="27">
        <v>5.0119999999878928E-2</v>
      </c>
      <c r="T22" s="27">
        <v>4.9665196963979845</v>
      </c>
      <c r="U22" s="27">
        <v>0.56559327578948726</v>
      </c>
      <c r="V22" s="27">
        <v>7.3646415600636006</v>
      </c>
      <c r="W22" s="27">
        <v>0.36256336782509158</v>
      </c>
      <c r="X22" s="27">
        <v>0</v>
      </c>
      <c r="Y22" s="27">
        <v>12.866467900075984</v>
      </c>
      <c r="AA22" s="19">
        <v>2026</v>
      </c>
      <c r="AB22" s="27">
        <v>0.26788355408200459</v>
      </c>
      <c r="AC22" s="27">
        <v>9.5871555879966763E-2</v>
      </c>
      <c r="AD22" s="27">
        <v>11.717760792088406</v>
      </c>
      <c r="AE22" s="27">
        <v>0.15661043073504138</v>
      </c>
      <c r="AF22" s="27">
        <v>0</v>
      </c>
      <c r="AG22" s="27">
        <v>-0.16692924021846864</v>
      </c>
      <c r="AH22" s="27">
        <v>0</v>
      </c>
      <c r="AI22" s="27">
        <v>12.071197092566949</v>
      </c>
    </row>
    <row r="23" spans="1:35" ht="16.5" thickTop="1" thickBot="1" x14ac:dyDescent="0.3">
      <c r="A23" s="19">
        <v>2027</v>
      </c>
      <c r="B23" s="27">
        <v>6.5997070456158191</v>
      </c>
      <c r="C23" s="27">
        <v>0.12917910167481039</v>
      </c>
      <c r="D23" s="27">
        <v>0</v>
      </c>
      <c r="E23" s="27">
        <v>6.7288861472906296</v>
      </c>
      <c r="G23" s="19">
        <v>2027</v>
      </c>
      <c r="H23" s="27">
        <v>5.075118029402006</v>
      </c>
      <c r="I23" s="27">
        <v>1.0935449024800619</v>
      </c>
      <c r="J23" s="27">
        <v>18.566829967660631</v>
      </c>
      <c r="K23" s="27">
        <v>-0.43229598494198729</v>
      </c>
      <c r="L23" s="27">
        <v>0</v>
      </c>
      <c r="M23" s="27">
        <v>0</v>
      </c>
      <c r="N23" s="27">
        <v>0</v>
      </c>
      <c r="O23" s="27">
        <v>24.303196914600711</v>
      </c>
      <c r="P23" s="14"/>
      <c r="Q23" s="19">
        <v>2027</v>
      </c>
      <c r="R23" s="27">
        <v>1.8599400000000514</v>
      </c>
      <c r="S23" s="27">
        <v>0.64633999999978187</v>
      </c>
      <c r="T23" s="27">
        <v>22.714264772823363</v>
      </c>
      <c r="U23" s="27">
        <v>0.76821762826396889</v>
      </c>
      <c r="V23" s="27">
        <v>0</v>
      </c>
      <c r="W23" s="27">
        <v>0</v>
      </c>
      <c r="X23" s="27">
        <v>0</v>
      </c>
      <c r="Y23" s="27">
        <v>25.988762401087165</v>
      </c>
      <c r="AA23" s="19">
        <v>2027</v>
      </c>
      <c r="AB23" s="27">
        <v>0.18290367326500245</v>
      </c>
      <c r="AC23" s="27">
        <v>0.15926881142968341</v>
      </c>
      <c r="AD23" s="27">
        <v>23.85739291292936</v>
      </c>
      <c r="AE23" s="27">
        <v>-0.64019812317937697</v>
      </c>
      <c r="AF23" s="27">
        <v>0</v>
      </c>
      <c r="AG23" s="27">
        <v>0</v>
      </c>
      <c r="AH23" s="27">
        <v>0</v>
      </c>
      <c r="AI23" s="27">
        <v>23.559367274444668</v>
      </c>
    </row>
    <row r="24" spans="1:35" ht="16.5" thickTop="1" thickBot="1" x14ac:dyDescent="0.3">
      <c r="A24" s="19">
        <v>2028</v>
      </c>
      <c r="B24" s="27">
        <v>6.5997070456158191</v>
      </c>
      <c r="C24" s="27">
        <v>0.12917910167481039</v>
      </c>
      <c r="D24" s="27">
        <v>0</v>
      </c>
      <c r="E24" s="27">
        <v>6.7288861472906296</v>
      </c>
      <c r="G24" s="19">
        <v>2028</v>
      </c>
      <c r="H24" s="27">
        <v>10.035512428024049</v>
      </c>
      <c r="I24" s="27">
        <v>2.2499836779797988</v>
      </c>
      <c r="J24" s="27">
        <v>16.619647929271792</v>
      </c>
      <c r="K24" s="27">
        <v>-0.96155363422115614</v>
      </c>
      <c r="L24" s="27">
        <v>0</v>
      </c>
      <c r="M24" s="27">
        <v>0</v>
      </c>
      <c r="N24" s="27">
        <v>0</v>
      </c>
      <c r="O24" s="27">
        <v>27.943590401054482</v>
      </c>
      <c r="P24" s="34"/>
      <c r="Q24" s="19">
        <v>2028</v>
      </c>
      <c r="R24" s="27">
        <v>20.984051066249776</v>
      </c>
      <c r="S24" s="27">
        <v>1.6843199999998433</v>
      </c>
      <c r="T24" s="27">
        <v>3.4287148482267371</v>
      </c>
      <c r="U24" s="27">
        <v>-0.18051049541379882</v>
      </c>
      <c r="V24" s="27">
        <v>0</v>
      </c>
      <c r="W24" s="27">
        <v>0.29471755573827052</v>
      </c>
      <c r="X24" s="27">
        <v>0</v>
      </c>
      <c r="Y24" s="27">
        <v>26.211292974800827</v>
      </c>
      <c r="AA24" s="19">
        <v>2028</v>
      </c>
      <c r="AB24" s="27">
        <v>12.439042717415987</v>
      </c>
      <c r="AC24" s="27">
        <v>2.8324692475603115</v>
      </c>
      <c r="AD24" s="27">
        <v>15.799654885709845</v>
      </c>
      <c r="AE24" s="27">
        <v>-1.8282274697654071</v>
      </c>
      <c r="AF24" s="27">
        <v>0</v>
      </c>
      <c r="AG24" s="27">
        <v>0</v>
      </c>
      <c r="AH24" s="27">
        <v>0</v>
      </c>
      <c r="AI24" s="27">
        <v>29.242939380920738</v>
      </c>
    </row>
    <row r="25" spans="1:35" ht="16.5" thickTop="1" thickBot="1" x14ac:dyDescent="0.3">
      <c r="A25" s="19">
        <v>2029</v>
      </c>
      <c r="B25" s="27">
        <v>6.5997070456158191</v>
      </c>
      <c r="C25" s="27">
        <v>0.12917910167481039</v>
      </c>
      <c r="D25" s="27">
        <v>0</v>
      </c>
      <c r="E25" s="27">
        <v>6.7288861472906296</v>
      </c>
      <c r="G25" s="19">
        <v>2029</v>
      </c>
      <c r="H25" s="27">
        <v>13.008471491989894</v>
      </c>
      <c r="I25" s="27">
        <v>2.7858491341703484</v>
      </c>
      <c r="J25" s="27">
        <v>16.69918755501083</v>
      </c>
      <c r="K25" s="27">
        <v>-1.4493633501449785</v>
      </c>
      <c r="L25" s="27">
        <v>0</v>
      </c>
      <c r="M25" s="27">
        <v>0</v>
      </c>
      <c r="N25" s="27">
        <v>0</v>
      </c>
      <c r="O25" s="27">
        <v>31.044144831026095</v>
      </c>
      <c r="Q25" s="19">
        <v>2029</v>
      </c>
      <c r="R25" s="27">
        <v>2.6504928898398248</v>
      </c>
      <c r="S25" s="27">
        <v>1.0213300000000345</v>
      </c>
      <c r="T25" s="27">
        <v>15.50112685096031</v>
      </c>
      <c r="U25" s="27">
        <v>0.69205570496993329</v>
      </c>
      <c r="V25" s="27">
        <v>0</v>
      </c>
      <c r="W25" s="27">
        <v>1.0383920539636855</v>
      </c>
      <c r="X25" s="27">
        <v>0</v>
      </c>
      <c r="Y25" s="27">
        <v>20.903397499733792</v>
      </c>
      <c r="AA25" s="19">
        <v>2029</v>
      </c>
      <c r="AB25" s="27">
        <v>12.439042717419964</v>
      </c>
      <c r="AC25" s="27">
        <v>2.8247302605500408</v>
      </c>
      <c r="AD25" s="27">
        <v>16.581810637679265</v>
      </c>
      <c r="AE25" s="27">
        <v>-1.4976366851022382</v>
      </c>
      <c r="AF25" s="27">
        <v>0</v>
      </c>
      <c r="AG25" s="27">
        <v>0</v>
      </c>
      <c r="AH25" s="27">
        <v>0</v>
      </c>
      <c r="AI25" s="27">
        <v>30.347946930547028</v>
      </c>
    </row>
    <row r="26" spans="1:35" ht="16.5" thickTop="1" thickBot="1" x14ac:dyDescent="0.3">
      <c r="A26" s="19">
        <v>2030</v>
      </c>
      <c r="B26" s="27">
        <v>6.5997070456158191</v>
      </c>
      <c r="C26" s="27">
        <v>0.12917910167481039</v>
      </c>
      <c r="D26" s="27">
        <v>0</v>
      </c>
      <c r="E26" s="27">
        <v>6.7288861472906296</v>
      </c>
      <c r="G26" s="19">
        <v>2030</v>
      </c>
      <c r="H26" s="27">
        <v>15.177658022430023</v>
      </c>
      <c r="I26" s="27">
        <v>3.3302668250598799</v>
      </c>
      <c r="J26" s="27">
        <v>14.981987129241411</v>
      </c>
      <c r="K26" s="27">
        <v>-1.4568650377540355</v>
      </c>
      <c r="L26" s="27">
        <v>2.8369749659157444E-2</v>
      </c>
      <c r="M26" s="27">
        <v>0.34302978858610417</v>
      </c>
      <c r="N26" s="27">
        <v>0</v>
      </c>
      <c r="O26" s="27">
        <v>32.404446477222535</v>
      </c>
      <c r="Q26" s="19">
        <v>2030</v>
      </c>
      <c r="R26" s="27">
        <v>-2.5611748884198278</v>
      </c>
      <c r="S26" s="27">
        <v>-0.73806000000013228</v>
      </c>
      <c r="T26" s="27">
        <v>11.714142184964686</v>
      </c>
      <c r="U26" s="27">
        <v>2.3722618901944159</v>
      </c>
      <c r="V26" s="27">
        <v>0</v>
      </c>
      <c r="W26" s="27">
        <v>-0.78807453379844383</v>
      </c>
      <c r="X26" s="27">
        <v>0</v>
      </c>
      <c r="Y26" s="27">
        <v>9.9990946529406983</v>
      </c>
      <c r="AA26" s="19">
        <v>2030</v>
      </c>
      <c r="AB26" s="27">
        <v>12.450019877442971</v>
      </c>
      <c r="AC26" s="27">
        <v>2.8272175174597578</v>
      </c>
      <c r="AD26" s="27">
        <v>23.588472262441794</v>
      </c>
      <c r="AE26" s="27">
        <v>-0.99772255776603702</v>
      </c>
      <c r="AF26" s="27">
        <v>0</v>
      </c>
      <c r="AG26" s="27">
        <v>0</v>
      </c>
      <c r="AH26" s="27">
        <v>0</v>
      </c>
      <c r="AI26" s="27">
        <v>37.867987099578485</v>
      </c>
    </row>
    <row r="27" spans="1:35" ht="16.5" thickTop="1" thickBot="1" x14ac:dyDescent="0.3">
      <c r="A27" s="19">
        <v>2031</v>
      </c>
      <c r="B27" s="27">
        <v>6.5997070456158191</v>
      </c>
      <c r="C27" s="27">
        <v>0.12917910167481039</v>
      </c>
      <c r="D27" s="27">
        <v>0</v>
      </c>
      <c r="E27" s="27">
        <v>6.7288861472906296</v>
      </c>
      <c r="G27" s="19">
        <v>2031</v>
      </c>
      <c r="H27" s="27">
        <v>11.665195477350153</v>
      </c>
      <c r="I27" s="27">
        <v>2.9510362550099671</v>
      </c>
      <c r="J27" s="27">
        <v>21.603598962539142</v>
      </c>
      <c r="K27" s="27">
        <v>-0.42859517179407464</v>
      </c>
      <c r="L27" s="27">
        <v>1.1967601916525329E-2</v>
      </c>
      <c r="M27" s="27">
        <v>0.28083843770533301</v>
      </c>
      <c r="N27" s="27">
        <v>0</v>
      </c>
      <c r="O27" s="27">
        <v>36.084041562727045</v>
      </c>
      <c r="Q27" s="19">
        <v>2031</v>
      </c>
      <c r="R27" s="27">
        <v>1.173566795790066</v>
      </c>
      <c r="S27" s="27">
        <v>-2.7108399999997346</v>
      </c>
      <c r="T27" s="27">
        <v>4.6786094608031092</v>
      </c>
      <c r="U27" s="27">
        <v>-3.6684051663505883</v>
      </c>
      <c r="V27" s="27">
        <v>0</v>
      </c>
      <c r="W27" s="27">
        <v>23.174345303819912</v>
      </c>
      <c r="X27" s="27">
        <v>0</v>
      </c>
      <c r="Y27" s="27">
        <v>22.647276394062764</v>
      </c>
      <c r="AA27" s="19">
        <v>2031</v>
      </c>
      <c r="AB27" s="27">
        <v>12.450019877442971</v>
      </c>
      <c r="AC27" s="27">
        <v>2.8272175174602125</v>
      </c>
      <c r="AD27" s="27">
        <v>21.625650861498027</v>
      </c>
      <c r="AE27" s="27">
        <v>-1.8095413250638908</v>
      </c>
      <c r="AF27" s="27">
        <v>0</v>
      </c>
      <c r="AG27" s="27">
        <v>0</v>
      </c>
      <c r="AH27" s="27">
        <v>0</v>
      </c>
      <c r="AI27" s="27">
        <v>35.093346931337322</v>
      </c>
    </row>
    <row r="28" spans="1:35" ht="16.5" thickTop="1" thickBot="1" x14ac:dyDescent="0.3">
      <c r="A28" s="19">
        <v>2032</v>
      </c>
      <c r="B28" s="27">
        <v>6.5997070456158191</v>
      </c>
      <c r="C28" s="27">
        <v>0.12917910167481039</v>
      </c>
      <c r="D28" s="27">
        <v>0</v>
      </c>
      <c r="E28" s="27">
        <v>6.7288861472906296</v>
      </c>
      <c r="G28" s="19">
        <v>2032</v>
      </c>
      <c r="H28" s="27">
        <v>8.7156591978798588</v>
      </c>
      <c r="I28" s="27">
        <v>2.1041826225900877</v>
      </c>
      <c r="J28" s="27">
        <v>48.867146278232703</v>
      </c>
      <c r="K28" s="27">
        <v>9.0554655827051023E-2</v>
      </c>
      <c r="L28" s="27">
        <v>0</v>
      </c>
      <c r="M28" s="27">
        <v>-5.2099914896665753E-2</v>
      </c>
      <c r="N28" s="27">
        <v>0</v>
      </c>
      <c r="O28" s="27">
        <v>59.725442839633033</v>
      </c>
      <c r="Q28" s="19">
        <v>2032</v>
      </c>
      <c r="R28" s="27">
        <v>0.27831605934989057</v>
      </c>
      <c r="S28" s="27">
        <v>-2.4697200000000521</v>
      </c>
      <c r="T28" s="27">
        <v>-27.743953014539649</v>
      </c>
      <c r="U28" s="27">
        <v>-4.1325465227644376</v>
      </c>
      <c r="V28" s="27">
        <v>0.40864934897508698</v>
      </c>
      <c r="W28" s="27">
        <v>12.229835260889047</v>
      </c>
      <c r="X28" s="27">
        <v>0</v>
      </c>
      <c r="Y28" s="27">
        <v>-21.42941886809011</v>
      </c>
      <c r="AA28" s="19">
        <v>2032</v>
      </c>
      <c r="AB28" s="27">
        <v>12.45001987743899</v>
      </c>
      <c r="AC28" s="27">
        <v>2.8349633188799999</v>
      </c>
      <c r="AD28" s="27">
        <v>20.326191732632498</v>
      </c>
      <c r="AE28" s="27">
        <v>-1.5995546136823726</v>
      </c>
      <c r="AF28" s="27">
        <v>0</v>
      </c>
      <c r="AG28" s="27">
        <v>0</v>
      </c>
      <c r="AH28" s="27">
        <v>0</v>
      </c>
      <c r="AI28" s="27">
        <v>34.011620315269113</v>
      </c>
    </row>
    <row r="29" spans="1:35" ht="16.5" thickTop="1" thickBot="1" x14ac:dyDescent="0.3">
      <c r="A29" s="19">
        <v>2033</v>
      </c>
      <c r="B29" s="27">
        <v>6.5997070456158191</v>
      </c>
      <c r="C29" s="27">
        <v>0.12917910167481039</v>
      </c>
      <c r="D29" s="27">
        <v>0</v>
      </c>
      <c r="E29" s="27">
        <v>6.7288861472906296</v>
      </c>
      <c r="G29" s="19">
        <v>2033</v>
      </c>
      <c r="H29" s="27">
        <v>7.1445502861702153</v>
      </c>
      <c r="I29" s="27">
        <v>1.7364190779403543</v>
      </c>
      <c r="J29" s="27">
        <v>50.95621416213735</v>
      </c>
      <c r="K29" s="27">
        <v>0.31079044790609922</v>
      </c>
      <c r="L29" s="27">
        <v>0</v>
      </c>
      <c r="M29" s="27">
        <v>0</v>
      </c>
      <c r="N29" s="27">
        <v>0</v>
      </c>
      <c r="O29" s="27">
        <v>60.14797397415402</v>
      </c>
      <c r="Q29" s="19">
        <v>2033</v>
      </c>
      <c r="R29" s="27">
        <v>-6.5978225713506617</v>
      </c>
      <c r="S29" s="27">
        <v>-2.7442700000001423</v>
      </c>
      <c r="T29" s="27">
        <v>22.267122010529697</v>
      </c>
      <c r="U29" s="27">
        <v>-0.77614242459943328</v>
      </c>
      <c r="V29" s="27">
        <v>0</v>
      </c>
      <c r="W29" s="27">
        <v>-4.0859778667807385</v>
      </c>
      <c r="X29" s="27">
        <v>0</v>
      </c>
      <c r="Y29" s="27">
        <v>8.0629091477987203</v>
      </c>
      <c r="AA29" s="19">
        <v>2033</v>
      </c>
      <c r="AB29" s="27">
        <v>24.762563133759045</v>
      </c>
      <c r="AC29" s="27">
        <v>3.6193375507100427</v>
      </c>
      <c r="AD29" s="27">
        <v>15.190691415361265</v>
      </c>
      <c r="AE29" s="27">
        <v>-1.4060302236530529</v>
      </c>
      <c r="AF29" s="27">
        <v>0</v>
      </c>
      <c r="AG29" s="27">
        <v>0</v>
      </c>
      <c r="AH29" s="27">
        <v>0</v>
      </c>
      <c r="AI29" s="27">
        <v>42.166561876177298</v>
      </c>
    </row>
    <row r="30" spans="1:35" ht="16.5" thickTop="1" thickBot="1" x14ac:dyDescent="0.3">
      <c r="A30" s="19">
        <v>2034</v>
      </c>
      <c r="B30" s="27">
        <v>6.5997070456158191</v>
      </c>
      <c r="C30" s="27">
        <v>0.12917910167481039</v>
      </c>
      <c r="D30" s="27">
        <v>0</v>
      </c>
      <c r="E30" s="27">
        <v>6.7288861472906296</v>
      </c>
      <c r="G30" s="19">
        <v>2034</v>
      </c>
      <c r="H30" s="27">
        <v>6.1223542681400431</v>
      </c>
      <c r="I30" s="27">
        <v>1.6712966825298281</v>
      </c>
      <c r="J30" s="27">
        <v>17.951827688490614</v>
      </c>
      <c r="K30" s="27">
        <v>1.8451219865894881E-2</v>
      </c>
      <c r="L30" s="27">
        <v>0</v>
      </c>
      <c r="M30" s="27">
        <v>0</v>
      </c>
      <c r="N30" s="27">
        <v>0</v>
      </c>
      <c r="O30" s="27">
        <v>25.76392985902638</v>
      </c>
      <c r="Q30" s="19">
        <v>2034</v>
      </c>
      <c r="R30" s="27">
        <v>0.38284024567019515</v>
      </c>
      <c r="S30" s="27">
        <v>-1.1996799999997165</v>
      </c>
      <c r="T30" s="27">
        <v>30.862759142417506</v>
      </c>
      <c r="U30" s="27">
        <v>-5.6333683499076637</v>
      </c>
      <c r="V30" s="27">
        <v>0</v>
      </c>
      <c r="W30" s="27">
        <v>8.4041700823654342</v>
      </c>
      <c r="X30" s="27">
        <v>0</v>
      </c>
      <c r="Y30" s="27">
        <v>32.816721120545758</v>
      </c>
      <c r="AA30" s="19">
        <v>2034</v>
      </c>
      <c r="AB30" s="27">
        <v>14.438961265517037</v>
      </c>
      <c r="AC30" s="27">
        <v>0.9572053557799336</v>
      </c>
      <c r="AD30" s="27">
        <v>29.283581675372698</v>
      </c>
      <c r="AE30" s="27">
        <v>-0.98253503330593839</v>
      </c>
      <c r="AF30" s="27">
        <v>0</v>
      </c>
      <c r="AG30" s="27">
        <v>0</v>
      </c>
      <c r="AH30" s="27">
        <v>0</v>
      </c>
      <c r="AI30" s="27">
        <v>43.697213263363736</v>
      </c>
    </row>
    <row r="31" spans="1:35" ht="16.5" thickTop="1" thickBot="1" x14ac:dyDescent="0.3">
      <c r="A31" s="19" t="s">
        <v>44</v>
      </c>
      <c r="B31" s="27">
        <v>90.686937982008459</v>
      </c>
      <c r="C31" s="27">
        <v>1.7733606178101153</v>
      </c>
      <c r="D31" s="27">
        <v>0</v>
      </c>
      <c r="E31" s="27">
        <v>92.460298599818572</v>
      </c>
      <c r="G31" s="19" t="s">
        <v>45</v>
      </c>
      <c r="H31" s="27">
        <v>75.003152048527312</v>
      </c>
      <c r="I31" s="27">
        <v>20.474561534327183</v>
      </c>
      <c r="J31" s="27">
        <v>212.35105100437551</v>
      </c>
      <c r="K31" s="27">
        <v>0.2667294263630921</v>
      </c>
      <c r="L31" s="27">
        <v>0</v>
      </c>
      <c r="M31" s="27">
        <v>0</v>
      </c>
      <c r="N31" s="27">
        <v>0</v>
      </c>
      <c r="O31" s="27">
        <v>308.09549401359311</v>
      </c>
      <c r="Q31" s="19" t="s">
        <v>45</v>
      </c>
      <c r="R31" s="27">
        <v>4.6900626619603489</v>
      </c>
      <c r="S31" s="27">
        <v>-14.696924991387608</v>
      </c>
      <c r="T31" s="27">
        <v>365.07365458888785</v>
      </c>
      <c r="U31" s="27">
        <v>-81.435542982187243</v>
      </c>
      <c r="V31" s="27">
        <v>0</v>
      </c>
      <c r="W31" s="27">
        <v>115.74053126216207</v>
      </c>
      <c r="X31" s="27">
        <v>0</v>
      </c>
      <c r="Y31" s="27">
        <v>389.37178053943541</v>
      </c>
      <c r="AA31" s="19" t="s">
        <v>45</v>
      </c>
      <c r="AB31" s="27">
        <v>176.88744554623327</v>
      </c>
      <c r="AC31" s="27">
        <v>11.726439813329801</v>
      </c>
      <c r="AD31" s="27">
        <v>346.3936627424651</v>
      </c>
      <c r="AE31" s="27">
        <v>-14.203451463918922</v>
      </c>
      <c r="AF31" s="27">
        <v>0</v>
      </c>
      <c r="AG31" s="27">
        <v>0</v>
      </c>
      <c r="AH31" s="27">
        <v>0</v>
      </c>
      <c r="AI31" s="27">
        <v>520.80409663810929</v>
      </c>
    </row>
    <row r="32" spans="1:35" ht="16.5" thickTop="1" thickBot="1" x14ac:dyDescent="0.3">
      <c r="E32" s="12"/>
      <c r="J32" s="14"/>
    </row>
    <row r="33" spans="1:35" ht="16.5" thickTop="1" thickBot="1" x14ac:dyDescent="0.3">
      <c r="A33" s="1" t="str">
        <f>A4</f>
        <v>High Discount rate</v>
      </c>
    </row>
    <row r="34" spans="1:35" ht="76.5" thickTop="1" thickBot="1" x14ac:dyDescent="0.3">
      <c r="G34" s="1" t="s">
        <v>29</v>
      </c>
      <c r="H34" s="18" t="s">
        <v>82</v>
      </c>
      <c r="J34" s="12"/>
      <c r="K34" s="12"/>
      <c r="Q34" s="1" t="s">
        <v>29</v>
      </c>
      <c r="R34" s="18" t="s">
        <v>81</v>
      </c>
      <c r="T34" s="12"/>
      <c r="U34" s="12"/>
      <c r="AA34" s="1" t="s">
        <v>29</v>
      </c>
      <c r="AB34" s="18" t="s">
        <v>83</v>
      </c>
      <c r="AD34" s="12"/>
      <c r="AE34" s="12"/>
    </row>
    <row r="35" spans="1:35" ht="51" customHeight="1" thickTop="1" thickBot="1" x14ac:dyDescent="0.3">
      <c r="A35" s="1" t="s">
        <v>32</v>
      </c>
      <c r="B35" s="25" t="s">
        <v>33</v>
      </c>
      <c r="C35" s="25" t="s">
        <v>15</v>
      </c>
      <c r="D35" s="25" t="s">
        <v>34</v>
      </c>
      <c r="E35" s="25" t="s">
        <v>35</v>
      </c>
      <c r="G35" s="1" t="s">
        <v>29</v>
      </c>
      <c r="H35" s="1" t="s">
        <v>36</v>
      </c>
      <c r="I35" s="1" t="s">
        <v>37</v>
      </c>
      <c r="J35" s="1" t="s">
        <v>38</v>
      </c>
      <c r="K35" s="1" t="s">
        <v>39</v>
      </c>
      <c r="L35" s="1" t="s">
        <v>40</v>
      </c>
      <c r="M35" s="1" t="s">
        <v>41</v>
      </c>
      <c r="N35" s="1" t="s">
        <v>42</v>
      </c>
      <c r="O35" s="1" t="s">
        <v>35</v>
      </c>
      <c r="Q35" s="1" t="s">
        <v>29</v>
      </c>
      <c r="R35" s="1" t="s">
        <v>36</v>
      </c>
      <c r="S35" s="1" t="s">
        <v>37</v>
      </c>
      <c r="T35" s="1" t="s">
        <v>38</v>
      </c>
      <c r="U35" s="1" t="s">
        <v>39</v>
      </c>
      <c r="V35" s="1" t="s">
        <v>40</v>
      </c>
      <c r="W35" s="1" t="s">
        <v>41</v>
      </c>
      <c r="X35" s="1" t="s">
        <v>42</v>
      </c>
      <c r="Y35" s="1" t="s">
        <v>35</v>
      </c>
      <c r="AA35" s="1" t="s">
        <v>29</v>
      </c>
      <c r="AB35" s="1" t="s">
        <v>36</v>
      </c>
      <c r="AC35" s="1" t="s">
        <v>37</v>
      </c>
      <c r="AD35" s="1" t="s">
        <v>38</v>
      </c>
      <c r="AE35" s="1" t="s">
        <v>39</v>
      </c>
      <c r="AF35" s="1" t="s">
        <v>40</v>
      </c>
      <c r="AG35" s="1" t="s">
        <v>41</v>
      </c>
      <c r="AH35" s="1" t="s">
        <v>42</v>
      </c>
      <c r="AI35" s="1" t="s">
        <v>35</v>
      </c>
    </row>
    <row r="36" spans="1:35" ht="16.5" thickTop="1" thickBot="1" x14ac:dyDescent="0.3">
      <c r="A36" s="19" t="s">
        <v>43</v>
      </c>
      <c r="B36" s="26">
        <f>NPV($B$4,B37:B52)</f>
        <v>74.166426133916104</v>
      </c>
      <c r="C36" s="26">
        <f t="shared" ref="C36:E36" si="5">NPV($B$4,C37:C52)</f>
        <v>0.90135273866098975</v>
      </c>
      <c r="D36" s="26">
        <f t="shared" si="5"/>
        <v>2.0543067955429746</v>
      </c>
      <c r="E36" s="26">
        <f t="shared" si="5"/>
        <v>77.122085668120064</v>
      </c>
      <c r="G36" s="19" t="s">
        <v>43</v>
      </c>
      <c r="H36" s="26">
        <f>NPV($B$4,H37:H52)</f>
        <v>44.95099202071443</v>
      </c>
      <c r="I36" s="26">
        <f t="shared" ref="I36:N36" si="6">NPV($B$4,I37:I52)</f>
        <v>11.018989305476795</v>
      </c>
      <c r="J36" s="26">
        <f t="shared" si="6"/>
        <v>142.18168178886148</v>
      </c>
      <c r="K36" s="26">
        <f t="shared" si="6"/>
        <v>-1.0072105780703866</v>
      </c>
      <c r="L36" s="26">
        <f t="shared" si="6"/>
        <v>10.421115735811018</v>
      </c>
      <c r="M36" s="26">
        <f t="shared" si="6"/>
        <v>2.0603077177418885</v>
      </c>
      <c r="N36" s="26">
        <f t="shared" si="6"/>
        <v>0</v>
      </c>
      <c r="O36" s="26">
        <f>NPV($B$4,O37:O52)</f>
        <v>209.62587599053521</v>
      </c>
      <c r="Q36" s="19" t="s">
        <v>43</v>
      </c>
      <c r="R36" s="26">
        <f>NPV($B$4,R37:R52)</f>
        <v>-2.2318411060644747</v>
      </c>
      <c r="S36" s="26">
        <f t="shared" ref="S36:X36" si="7">NPV($B$4,S37:S52)</f>
        <v>-8.2968735848903599</v>
      </c>
      <c r="T36" s="26">
        <f t="shared" si="7"/>
        <v>144.52406739545376</v>
      </c>
      <c r="U36" s="26">
        <f t="shared" si="7"/>
        <v>-13.988125707516154</v>
      </c>
      <c r="V36" s="26">
        <f t="shared" si="7"/>
        <v>8.6051422664664265</v>
      </c>
      <c r="W36" s="26">
        <f t="shared" si="7"/>
        <v>37.563089256568333</v>
      </c>
      <c r="X36" s="26">
        <f t="shared" si="7"/>
        <v>0</v>
      </c>
      <c r="Y36" s="26">
        <f>NPV($B$4,Y37:Y52)</f>
        <v>166.17545852001751</v>
      </c>
      <c r="AA36" s="19" t="s">
        <v>43</v>
      </c>
      <c r="AB36" s="26">
        <f>NPV($B$4,AB37:AB52)</f>
        <v>81.710214635183718</v>
      </c>
      <c r="AC36" s="26">
        <f t="shared" ref="AC36:AH36" si="8">NPV($B$4,AC37:AC52)</f>
        <v>10.164726813940042</v>
      </c>
      <c r="AD36" s="26">
        <f t="shared" si="8"/>
        <v>161.71991637201143</v>
      </c>
      <c r="AE36" s="26">
        <f t="shared" si="8"/>
        <v>-6.22171288579107</v>
      </c>
      <c r="AF36" s="26">
        <f t="shared" si="8"/>
        <v>0</v>
      </c>
      <c r="AG36" s="26">
        <f t="shared" si="8"/>
        <v>0.18626030845018085</v>
      </c>
      <c r="AH36" s="26">
        <f t="shared" si="8"/>
        <v>0</v>
      </c>
      <c r="AI36" s="26">
        <f>NPV($B$4,AI37:AI52)</f>
        <v>247.55940524379434</v>
      </c>
    </row>
    <row r="37" spans="1:35" ht="16.5" thickTop="1" thickBot="1" x14ac:dyDescent="0.3">
      <c r="A37" s="19">
        <v>2020</v>
      </c>
      <c r="B37" s="27">
        <v>0</v>
      </c>
      <c r="C37" s="27">
        <v>0</v>
      </c>
      <c r="D37" s="27">
        <v>0</v>
      </c>
      <c r="E37" s="27">
        <v>0</v>
      </c>
      <c r="G37" s="19">
        <v>2020</v>
      </c>
      <c r="H37" s="27">
        <v>0</v>
      </c>
      <c r="I37" s="27">
        <v>0</v>
      </c>
      <c r="J37" s="27">
        <v>0</v>
      </c>
      <c r="K37" s="27">
        <v>0</v>
      </c>
      <c r="L37" s="27">
        <v>0</v>
      </c>
      <c r="M37" s="27">
        <v>0</v>
      </c>
      <c r="N37" s="27">
        <v>0</v>
      </c>
      <c r="O37" s="27">
        <v>0</v>
      </c>
      <c r="Q37" s="19">
        <v>2020</v>
      </c>
      <c r="R37" s="27">
        <v>0</v>
      </c>
      <c r="S37" s="27">
        <v>0</v>
      </c>
      <c r="T37" s="27">
        <v>0</v>
      </c>
      <c r="U37" s="27">
        <v>0</v>
      </c>
      <c r="V37" s="27">
        <v>0</v>
      </c>
      <c r="W37" s="27">
        <v>0</v>
      </c>
      <c r="X37" s="27">
        <v>0</v>
      </c>
      <c r="Y37" s="27">
        <v>0</v>
      </c>
      <c r="AA37" s="19">
        <v>2020</v>
      </c>
      <c r="AB37" s="27">
        <v>0</v>
      </c>
      <c r="AC37" s="27">
        <v>0</v>
      </c>
      <c r="AD37" s="27">
        <v>0</v>
      </c>
      <c r="AE37" s="27">
        <v>0</v>
      </c>
      <c r="AF37" s="27">
        <v>0</v>
      </c>
      <c r="AG37" s="27">
        <v>0</v>
      </c>
      <c r="AH37" s="27">
        <v>0</v>
      </c>
      <c r="AI37" s="27">
        <v>0</v>
      </c>
    </row>
    <row r="38" spans="1:35" ht="16.5" thickTop="1" thickBot="1" x14ac:dyDescent="0.3">
      <c r="A38" s="19">
        <v>2021</v>
      </c>
      <c r="B38" s="27">
        <v>0</v>
      </c>
      <c r="C38" s="27">
        <v>0</v>
      </c>
      <c r="D38" s="27">
        <v>0</v>
      </c>
      <c r="E38" s="27">
        <v>0</v>
      </c>
      <c r="G38" s="19">
        <v>2021</v>
      </c>
      <c r="H38" s="27">
        <v>0</v>
      </c>
      <c r="I38" s="27">
        <v>0</v>
      </c>
      <c r="J38" s="27">
        <v>0</v>
      </c>
      <c r="K38" s="27">
        <v>0</v>
      </c>
      <c r="L38" s="27">
        <v>0</v>
      </c>
      <c r="M38" s="27">
        <v>0</v>
      </c>
      <c r="N38" s="27">
        <v>0</v>
      </c>
      <c r="O38" s="27">
        <v>0</v>
      </c>
      <c r="Q38" s="19">
        <v>2021</v>
      </c>
      <c r="R38" s="27">
        <v>0</v>
      </c>
      <c r="S38" s="27">
        <v>0</v>
      </c>
      <c r="T38" s="27">
        <v>0</v>
      </c>
      <c r="U38" s="27">
        <v>0</v>
      </c>
      <c r="V38" s="27">
        <v>0</v>
      </c>
      <c r="W38" s="27">
        <v>0</v>
      </c>
      <c r="X38" s="27">
        <v>0</v>
      </c>
      <c r="Y38" s="27">
        <v>0</v>
      </c>
      <c r="AA38" s="19">
        <v>2021</v>
      </c>
      <c r="AB38" s="27">
        <v>0</v>
      </c>
      <c r="AC38" s="27">
        <v>0</v>
      </c>
      <c r="AD38" s="27">
        <v>0</v>
      </c>
      <c r="AE38" s="27">
        <v>0</v>
      </c>
      <c r="AF38" s="27">
        <v>0</v>
      </c>
      <c r="AG38" s="27">
        <v>0</v>
      </c>
      <c r="AH38" s="27">
        <v>0</v>
      </c>
      <c r="AI38" s="27">
        <v>0</v>
      </c>
    </row>
    <row r="39" spans="1:35" ht="16.5" thickTop="1" thickBot="1" x14ac:dyDescent="0.3">
      <c r="A39" s="19">
        <v>2022</v>
      </c>
      <c r="B39" s="27">
        <v>0</v>
      </c>
      <c r="C39" s="27">
        <v>0</v>
      </c>
      <c r="D39" s="27">
        <v>2.656727471408562</v>
      </c>
      <c r="E39" s="27">
        <v>2.656727471408562</v>
      </c>
      <c r="G39" s="19">
        <v>2022</v>
      </c>
      <c r="H39" s="27">
        <v>0</v>
      </c>
      <c r="I39" s="27">
        <v>0</v>
      </c>
      <c r="J39" s="27">
        <v>0</v>
      </c>
      <c r="K39" s="27">
        <v>0</v>
      </c>
      <c r="L39" s="27">
        <v>0</v>
      </c>
      <c r="M39" s="27">
        <v>0</v>
      </c>
      <c r="N39" s="27">
        <v>0</v>
      </c>
      <c r="O39" s="27">
        <v>0</v>
      </c>
      <c r="Q39" s="19">
        <v>2022</v>
      </c>
      <c r="R39" s="27">
        <v>0</v>
      </c>
      <c r="S39" s="27">
        <v>0</v>
      </c>
      <c r="T39" s="27">
        <v>0</v>
      </c>
      <c r="U39" s="27">
        <v>0</v>
      </c>
      <c r="V39" s="27">
        <v>0</v>
      </c>
      <c r="W39" s="27">
        <v>0</v>
      </c>
      <c r="X39" s="27">
        <v>0</v>
      </c>
      <c r="Y39" s="27">
        <v>0</v>
      </c>
      <c r="AA39" s="19">
        <v>2022</v>
      </c>
      <c r="AB39" s="27">
        <v>0</v>
      </c>
      <c r="AC39" s="27">
        <v>0</v>
      </c>
      <c r="AD39" s="27">
        <v>0</v>
      </c>
      <c r="AE39" s="27">
        <v>0</v>
      </c>
      <c r="AF39" s="27">
        <v>0</v>
      </c>
      <c r="AG39" s="27">
        <v>0</v>
      </c>
      <c r="AH39" s="27">
        <v>0</v>
      </c>
      <c r="AI39" s="27">
        <v>0</v>
      </c>
    </row>
    <row r="40" spans="1:35" ht="16.5" thickTop="1" thickBot="1" x14ac:dyDescent="0.3">
      <c r="A40" s="19">
        <v>2023</v>
      </c>
      <c r="B40" s="27">
        <v>8.957058752460016</v>
      </c>
      <c r="C40" s="27">
        <v>0.1095224539412581</v>
      </c>
      <c r="D40" s="27">
        <v>0</v>
      </c>
      <c r="E40" s="27">
        <v>9.0665812064012741</v>
      </c>
      <c r="G40" s="19">
        <v>2023</v>
      </c>
      <c r="H40" s="27">
        <v>0</v>
      </c>
      <c r="I40" s="27">
        <v>0</v>
      </c>
      <c r="J40" s="27">
        <v>9.206710078997272</v>
      </c>
      <c r="K40" s="27">
        <v>-0.75392508934392777</v>
      </c>
      <c r="L40" s="27">
        <v>1.8117350422079321</v>
      </c>
      <c r="M40" s="27">
        <v>1.1664970115746978</v>
      </c>
      <c r="N40" s="27">
        <v>0</v>
      </c>
      <c r="O40" s="27">
        <v>11.431017043435974</v>
      </c>
      <c r="Q40" s="19">
        <v>2023</v>
      </c>
      <c r="R40" s="27">
        <v>-14.427850000000007</v>
      </c>
      <c r="S40" s="27">
        <v>-4.5089600000001155</v>
      </c>
      <c r="T40" s="27">
        <v>36.71395395830843</v>
      </c>
      <c r="U40" s="27">
        <v>5.9572961100200992</v>
      </c>
      <c r="V40" s="27">
        <v>2.2840536807992078</v>
      </c>
      <c r="W40" s="27">
        <v>1.9282247860590145</v>
      </c>
      <c r="X40" s="27">
        <v>0</v>
      </c>
      <c r="Y40" s="27">
        <v>27.94671853518663</v>
      </c>
      <c r="AA40" s="19">
        <v>2023</v>
      </c>
      <c r="AB40" s="27">
        <v>12.450189382123991</v>
      </c>
      <c r="AC40" s="27">
        <v>0.83334486225976434</v>
      </c>
      <c r="AD40" s="27">
        <v>14.10077937626788</v>
      </c>
      <c r="AE40" s="27">
        <v>-8.5205104409607116E-2</v>
      </c>
      <c r="AF40" s="27">
        <v>0</v>
      </c>
      <c r="AG40" s="27">
        <v>0.56363680917405701</v>
      </c>
      <c r="AH40" s="27">
        <v>0</v>
      </c>
      <c r="AI40" s="27">
        <v>27.862745325416086</v>
      </c>
    </row>
    <row r="41" spans="1:35" ht="16.5" thickTop="1" thickBot="1" x14ac:dyDescent="0.3">
      <c r="A41" s="19">
        <v>2024</v>
      </c>
      <c r="B41" s="27">
        <v>8.957058752460016</v>
      </c>
      <c r="C41" s="27">
        <v>0.1095224539412581</v>
      </c>
      <c r="D41" s="27">
        <v>0</v>
      </c>
      <c r="E41" s="27">
        <v>9.0665812064012741</v>
      </c>
      <c r="G41" s="19">
        <v>2024</v>
      </c>
      <c r="H41" s="27">
        <v>0</v>
      </c>
      <c r="I41" s="27">
        <v>0</v>
      </c>
      <c r="J41" s="27">
        <v>7.4678181200711791</v>
      </c>
      <c r="K41" s="27">
        <v>0.75029841230268868</v>
      </c>
      <c r="L41" s="27">
        <v>6.0009305791589416</v>
      </c>
      <c r="M41" s="27">
        <v>0.77789185919596593</v>
      </c>
      <c r="N41" s="27">
        <v>0</v>
      </c>
      <c r="O41" s="27">
        <v>14.996938970728776</v>
      </c>
      <c r="Q41" s="19">
        <v>2024</v>
      </c>
      <c r="R41" s="27">
        <v>-1.0892799999999738</v>
      </c>
      <c r="S41" s="27">
        <v>-0.28193000000010215</v>
      </c>
      <c r="T41" s="27">
        <v>1.1573759916097499</v>
      </c>
      <c r="U41" s="27">
        <v>-2.3277234237913974E-2</v>
      </c>
      <c r="V41" s="27">
        <v>2.9745766048381261</v>
      </c>
      <c r="W41" s="27">
        <v>-0.49338024595467489</v>
      </c>
      <c r="X41" s="27">
        <v>0</v>
      </c>
      <c r="Y41" s="27">
        <v>2.2440851162552109</v>
      </c>
      <c r="AA41" s="19">
        <v>2024</v>
      </c>
      <c r="AB41" s="27">
        <v>0.26788355407660447</v>
      </c>
      <c r="AC41" s="27">
        <v>9.6134217669714417E-2</v>
      </c>
      <c r="AD41" s="27">
        <v>7.1607914925986407</v>
      </c>
      <c r="AE41" s="27">
        <v>0.54924283675263352</v>
      </c>
      <c r="AF41" s="27">
        <v>0</v>
      </c>
      <c r="AG41" s="27">
        <v>-0.14462344572845745</v>
      </c>
      <c r="AH41" s="27">
        <v>0</v>
      </c>
      <c r="AI41" s="27">
        <v>7.9294286553691347</v>
      </c>
    </row>
    <row r="42" spans="1:35" ht="16.5" thickTop="1" thickBot="1" x14ac:dyDescent="0.3">
      <c r="A42" s="19">
        <v>2025</v>
      </c>
      <c r="B42" s="27">
        <v>8.957058752460016</v>
      </c>
      <c r="C42" s="27">
        <v>0.1095224539412581</v>
      </c>
      <c r="D42" s="27">
        <v>0</v>
      </c>
      <c r="E42" s="27">
        <v>9.0665812064012741</v>
      </c>
      <c r="G42" s="19">
        <v>2025</v>
      </c>
      <c r="H42" s="27">
        <v>0</v>
      </c>
      <c r="I42" s="27">
        <v>0</v>
      </c>
      <c r="J42" s="27">
        <v>12.641672302726336</v>
      </c>
      <c r="K42" s="27">
        <v>0.95822349479380331</v>
      </c>
      <c r="L42" s="27">
        <v>2.0243676442420533</v>
      </c>
      <c r="M42" s="27">
        <v>1.5534051003274199</v>
      </c>
      <c r="N42" s="27">
        <v>0</v>
      </c>
      <c r="O42" s="27">
        <v>17.177668542089613</v>
      </c>
      <c r="Q42" s="19">
        <v>2025</v>
      </c>
      <c r="R42" s="27">
        <v>-2.3426399999999603</v>
      </c>
      <c r="S42" s="27">
        <v>-0.37770000000000437</v>
      </c>
      <c r="T42" s="27">
        <v>11.549500776532071</v>
      </c>
      <c r="U42" s="27">
        <v>0.55731567252412451</v>
      </c>
      <c r="V42" s="27">
        <v>1.4560970354377119</v>
      </c>
      <c r="W42" s="27">
        <v>-0.48794383674983816</v>
      </c>
      <c r="X42" s="27">
        <v>0</v>
      </c>
      <c r="Y42" s="27">
        <v>10.354629647744103</v>
      </c>
      <c r="AA42" s="19">
        <v>2025</v>
      </c>
      <c r="AB42" s="27">
        <v>0.26788355408299935</v>
      </c>
      <c r="AC42" s="27">
        <v>9.5871555879966763E-2</v>
      </c>
      <c r="AD42" s="27">
        <v>9.677344221032115</v>
      </c>
      <c r="AE42" s="27">
        <v>0.38160942815975935</v>
      </c>
      <c r="AF42" s="27">
        <v>0</v>
      </c>
      <c r="AG42" s="27">
        <v>-4.6740635378449746E-2</v>
      </c>
      <c r="AH42" s="27">
        <v>0</v>
      </c>
      <c r="AI42" s="27">
        <v>10.37596812377639</v>
      </c>
    </row>
    <row r="43" spans="1:35" ht="16.5" thickTop="1" thickBot="1" x14ac:dyDescent="0.3">
      <c r="A43" s="19">
        <v>2026</v>
      </c>
      <c r="B43" s="27">
        <v>8.957058752460016</v>
      </c>
      <c r="C43" s="27">
        <v>0.1095224539412581</v>
      </c>
      <c r="D43" s="27">
        <v>0</v>
      </c>
      <c r="E43" s="27">
        <v>9.0665812064012741</v>
      </c>
      <c r="G43" s="19">
        <v>2026</v>
      </c>
      <c r="H43" s="27">
        <v>-1.3950969279790115E-3</v>
      </c>
      <c r="I43" s="27">
        <v>1.4004089498484973E-3</v>
      </c>
      <c r="J43" s="27">
        <v>8.9823652643663134</v>
      </c>
      <c r="K43" s="27">
        <v>0.51689881742970267</v>
      </c>
      <c r="L43" s="27">
        <v>7.2894534504397832</v>
      </c>
      <c r="M43" s="27">
        <v>-0.76537513233491161</v>
      </c>
      <c r="N43" s="27">
        <v>0</v>
      </c>
      <c r="O43" s="27">
        <v>16.02334771192276</v>
      </c>
      <c r="Q43" s="19">
        <v>2026</v>
      </c>
      <c r="R43" s="27">
        <v>-0.44297000000005937</v>
      </c>
      <c r="S43" s="27">
        <v>5.0119999999878928E-2</v>
      </c>
      <c r="T43" s="27">
        <v>4.9665196963979845</v>
      </c>
      <c r="U43" s="27">
        <v>0.56559327578948726</v>
      </c>
      <c r="V43" s="27">
        <v>7.3646415600636006</v>
      </c>
      <c r="W43" s="27">
        <v>0.36256336782509158</v>
      </c>
      <c r="X43" s="27">
        <v>0</v>
      </c>
      <c r="Y43" s="27">
        <v>12.866467900075984</v>
      </c>
      <c r="AA43" s="19">
        <v>2026</v>
      </c>
      <c r="AB43" s="27">
        <v>0.26788355408200459</v>
      </c>
      <c r="AC43" s="27">
        <v>9.5871555879966763E-2</v>
      </c>
      <c r="AD43" s="27">
        <v>11.717760792088406</v>
      </c>
      <c r="AE43" s="27">
        <v>0.15661043073504138</v>
      </c>
      <c r="AF43" s="27">
        <v>0</v>
      </c>
      <c r="AG43" s="27">
        <v>-0.16692924021846864</v>
      </c>
      <c r="AH43" s="27">
        <v>0</v>
      </c>
      <c r="AI43" s="27">
        <v>12.071197092566949</v>
      </c>
    </row>
    <row r="44" spans="1:35" ht="16.5" thickTop="1" thickBot="1" x14ac:dyDescent="0.3">
      <c r="A44" s="19">
        <v>2027</v>
      </c>
      <c r="B44" s="27">
        <v>8.957058752460016</v>
      </c>
      <c r="C44" s="27">
        <v>0.1095224539412581</v>
      </c>
      <c r="D44" s="27">
        <v>0</v>
      </c>
      <c r="E44" s="27">
        <v>9.0665812064012741</v>
      </c>
      <c r="G44" s="19">
        <v>2027</v>
      </c>
      <c r="H44" s="27">
        <v>5.075118029402006</v>
      </c>
      <c r="I44" s="27">
        <v>1.0935449024800619</v>
      </c>
      <c r="J44" s="27">
        <v>18.566829967660631</v>
      </c>
      <c r="K44" s="27">
        <v>-0.43229598494198729</v>
      </c>
      <c r="L44" s="27">
        <v>0</v>
      </c>
      <c r="M44" s="27">
        <v>0</v>
      </c>
      <c r="N44" s="27">
        <v>0</v>
      </c>
      <c r="O44" s="27">
        <v>24.303196914600711</v>
      </c>
      <c r="Q44" s="19">
        <v>2027</v>
      </c>
      <c r="R44" s="27">
        <v>1.8599400000000514</v>
      </c>
      <c r="S44" s="27">
        <v>0.64633999999978187</v>
      </c>
      <c r="T44" s="27">
        <v>22.714264772823363</v>
      </c>
      <c r="U44" s="27">
        <v>0.76821762826396889</v>
      </c>
      <c r="V44" s="27">
        <v>0</v>
      </c>
      <c r="W44" s="27">
        <v>0</v>
      </c>
      <c r="X44" s="27">
        <v>0</v>
      </c>
      <c r="Y44" s="27">
        <v>25.988762401087165</v>
      </c>
      <c r="AA44" s="19">
        <v>2027</v>
      </c>
      <c r="AB44" s="27">
        <v>0.18290367326500245</v>
      </c>
      <c r="AC44" s="27">
        <v>0.15926881142968341</v>
      </c>
      <c r="AD44" s="27">
        <v>23.85739291292936</v>
      </c>
      <c r="AE44" s="27">
        <v>-0.64019812317937697</v>
      </c>
      <c r="AF44" s="27">
        <v>0</v>
      </c>
      <c r="AG44" s="27">
        <v>0</v>
      </c>
      <c r="AH44" s="27">
        <v>0</v>
      </c>
      <c r="AI44" s="27">
        <v>23.559367274444668</v>
      </c>
    </row>
    <row r="45" spans="1:35" ht="16.5" thickTop="1" thickBot="1" x14ac:dyDescent="0.3">
      <c r="A45" s="19">
        <v>2028</v>
      </c>
      <c r="B45" s="27">
        <v>8.957058752460016</v>
      </c>
      <c r="C45" s="27">
        <v>0.1095224539412581</v>
      </c>
      <c r="D45" s="27">
        <v>0</v>
      </c>
      <c r="E45" s="27">
        <v>9.0665812064012741</v>
      </c>
      <c r="G45" s="19">
        <v>2028</v>
      </c>
      <c r="H45" s="27">
        <v>10.035512428024049</v>
      </c>
      <c r="I45" s="27">
        <v>2.2499836779797988</v>
      </c>
      <c r="J45" s="27">
        <v>16.619647929271792</v>
      </c>
      <c r="K45" s="27">
        <v>-0.96155363422115614</v>
      </c>
      <c r="L45" s="27">
        <v>0</v>
      </c>
      <c r="M45" s="27">
        <v>0</v>
      </c>
      <c r="N45" s="27">
        <v>0</v>
      </c>
      <c r="O45" s="27">
        <v>27.943590401054482</v>
      </c>
      <c r="Q45" s="19">
        <v>2028</v>
      </c>
      <c r="R45" s="27">
        <v>20.984051066249776</v>
      </c>
      <c r="S45" s="27">
        <v>1.6843199999998433</v>
      </c>
      <c r="T45" s="27">
        <v>3.4287148482267371</v>
      </c>
      <c r="U45" s="27">
        <v>-0.18051049541379882</v>
      </c>
      <c r="V45" s="27">
        <v>0</v>
      </c>
      <c r="W45" s="27">
        <v>0.29471755573827052</v>
      </c>
      <c r="X45" s="27">
        <v>0</v>
      </c>
      <c r="Y45" s="27">
        <v>26.211292974800827</v>
      </c>
      <c r="AA45" s="19">
        <v>2028</v>
      </c>
      <c r="AB45" s="27">
        <v>12.439042717415987</v>
      </c>
      <c r="AC45" s="27">
        <v>2.8324692475603115</v>
      </c>
      <c r="AD45" s="27">
        <v>15.799654885709845</v>
      </c>
      <c r="AE45" s="27">
        <v>-1.8282274697654071</v>
      </c>
      <c r="AF45" s="27">
        <v>0</v>
      </c>
      <c r="AG45" s="27">
        <v>0</v>
      </c>
      <c r="AH45" s="27">
        <v>0</v>
      </c>
      <c r="AI45" s="27">
        <v>29.242939380920738</v>
      </c>
    </row>
    <row r="46" spans="1:35" ht="16.5" thickTop="1" thickBot="1" x14ac:dyDescent="0.3">
      <c r="A46" s="19">
        <v>2029</v>
      </c>
      <c r="B46" s="27">
        <v>8.957058752460016</v>
      </c>
      <c r="C46" s="27">
        <v>0.1095224539412581</v>
      </c>
      <c r="D46" s="27">
        <v>0</v>
      </c>
      <c r="E46" s="27">
        <v>9.0665812064012741</v>
      </c>
      <c r="G46" s="19">
        <v>2029</v>
      </c>
      <c r="H46" s="27">
        <v>13.008471491989894</v>
      </c>
      <c r="I46" s="27">
        <v>2.7858491341703484</v>
      </c>
      <c r="J46" s="27">
        <v>16.69918755501083</v>
      </c>
      <c r="K46" s="27">
        <v>-1.4493633501449785</v>
      </c>
      <c r="L46" s="27">
        <v>0</v>
      </c>
      <c r="M46" s="27">
        <v>0</v>
      </c>
      <c r="N46" s="27">
        <v>0</v>
      </c>
      <c r="O46" s="27">
        <v>31.044144831026095</v>
      </c>
      <c r="Q46" s="19">
        <v>2029</v>
      </c>
      <c r="R46" s="27">
        <v>2.6504928898398248</v>
      </c>
      <c r="S46" s="27">
        <v>1.0213300000000345</v>
      </c>
      <c r="T46" s="27">
        <v>15.50112685096031</v>
      </c>
      <c r="U46" s="27">
        <v>0.69205570496993329</v>
      </c>
      <c r="V46" s="27">
        <v>0</v>
      </c>
      <c r="W46" s="27">
        <v>1.0383920539636855</v>
      </c>
      <c r="X46" s="27">
        <v>0</v>
      </c>
      <c r="Y46" s="27">
        <v>20.903397499733792</v>
      </c>
      <c r="AA46" s="19">
        <v>2029</v>
      </c>
      <c r="AB46" s="27">
        <v>12.439042717419964</v>
      </c>
      <c r="AC46" s="27">
        <v>2.8247302605500408</v>
      </c>
      <c r="AD46" s="27">
        <v>16.581810637679265</v>
      </c>
      <c r="AE46" s="27">
        <v>-1.4976366851022382</v>
      </c>
      <c r="AF46" s="27">
        <v>0</v>
      </c>
      <c r="AG46" s="27">
        <v>0</v>
      </c>
      <c r="AH46" s="27">
        <v>0</v>
      </c>
      <c r="AI46" s="27">
        <v>30.347946930547028</v>
      </c>
    </row>
    <row r="47" spans="1:35" ht="16.5" thickTop="1" thickBot="1" x14ac:dyDescent="0.3">
      <c r="A47" s="19">
        <v>2030</v>
      </c>
      <c r="B47" s="27">
        <v>8.957058752460016</v>
      </c>
      <c r="C47" s="27">
        <v>0.1095224539412581</v>
      </c>
      <c r="D47" s="27">
        <v>0</v>
      </c>
      <c r="E47" s="27">
        <v>9.0665812064012741</v>
      </c>
      <c r="G47" s="19">
        <v>2030</v>
      </c>
      <c r="H47" s="27">
        <v>15.177658022430023</v>
      </c>
      <c r="I47" s="27">
        <v>3.3302668250598799</v>
      </c>
      <c r="J47" s="27">
        <v>14.981987129241411</v>
      </c>
      <c r="K47" s="27">
        <v>-1.4568650377540355</v>
      </c>
      <c r="L47" s="27">
        <v>2.8369749659157444E-2</v>
      </c>
      <c r="M47" s="27">
        <v>0.34302978858610417</v>
      </c>
      <c r="N47" s="27">
        <v>0</v>
      </c>
      <c r="O47" s="27">
        <v>32.404446477222535</v>
      </c>
      <c r="Q47" s="19">
        <v>2030</v>
      </c>
      <c r="R47" s="27">
        <v>-2.5611748884198278</v>
      </c>
      <c r="S47" s="27">
        <v>-0.73806000000013228</v>
      </c>
      <c r="T47" s="27">
        <v>11.714142184964686</v>
      </c>
      <c r="U47" s="27">
        <v>2.3722618901944159</v>
      </c>
      <c r="V47" s="27">
        <v>0</v>
      </c>
      <c r="W47" s="27">
        <v>-0.78807453379844383</v>
      </c>
      <c r="X47" s="27">
        <v>0</v>
      </c>
      <c r="Y47" s="27">
        <v>9.9990946529406983</v>
      </c>
      <c r="AA47" s="19">
        <v>2030</v>
      </c>
      <c r="AB47" s="27">
        <v>12.450019877442971</v>
      </c>
      <c r="AC47" s="27">
        <v>2.8272175174597578</v>
      </c>
      <c r="AD47" s="27">
        <v>23.588472262441794</v>
      </c>
      <c r="AE47" s="27">
        <v>-0.99772255776603702</v>
      </c>
      <c r="AF47" s="27">
        <v>0</v>
      </c>
      <c r="AG47" s="27">
        <v>0</v>
      </c>
      <c r="AH47" s="27">
        <v>0</v>
      </c>
      <c r="AI47" s="27">
        <v>37.867987099578485</v>
      </c>
    </row>
    <row r="48" spans="1:35" ht="16.5" thickTop="1" thickBot="1" x14ac:dyDescent="0.3">
      <c r="A48" s="19">
        <v>2031</v>
      </c>
      <c r="B48" s="27">
        <v>8.957058752460016</v>
      </c>
      <c r="C48" s="27">
        <v>0.1095224539412581</v>
      </c>
      <c r="D48" s="27">
        <v>0</v>
      </c>
      <c r="E48" s="27">
        <v>9.0665812064012741</v>
      </c>
      <c r="G48" s="19">
        <v>2031</v>
      </c>
      <c r="H48" s="27">
        <v>11.665195477350153</v>
      </c>
      <c r="I48" s="27">
        <v>2.9510362550099671</v>
      </c>
      <c r="J48" s="27">
        <v>21.603598962539142</v>
      </c>
      <c r="K48" s="27">
        <v>-0.42859517179407464</v>
      </c>
      <c r="L48" s="27">
        <v>1.1967601916525329E-2</v>
      </c>
      <c r="M48" s="27">
        <v>0.28083843770533301</v>
      </c>
      <c r="N48" s="27">
        <v>0</v>
      </c>
      <c r="O48" s="27">
        <v>36.084041562727045</v>
      </c>
      <c r="Q48" s="19">
        <v>2031</v>
      </c>
      <c r="R48" s="27">
        <v>1.173566795790066</v>
      </c>
      <c r="S48" s="27">
        <v>-2.7108399999997346</v>
      </c>
      <c r="T48" s="27">
        <v>4.6786094608031092</v>
      </c>
      <c r="U48" s="27">
        <v>-3.6684051663505883</v>
      </c>
      <c r="V48" s="27">
        <v>0</v>
      </c>
      <c r="W48" s="27">
        <v>23.174345303819912</v>
      </c>
      <c r="X48" s="27">
        <v>0</v>
      </c>
      <c r="Y48" s="27">
        <v>22.647276394062764</v>
      </c>
      <c r="AA48" s="19">
        <v>2031</v>
      </c>
      <c r="AB48" s="27">
        <v>12.450019877442971</v>
      </c>
      <c r="AC48" s="27">
        <v>2.8272175174602125</v>
      </c>
      <c r="AD48" s="27">
        <v>21.625650861498027</v>
      </c>
      <c r="AE48" s="27">
        <v>-1.8095413250638908</v>
      </c>
      <c r="AF48" s="27">
        <v>0</v>
      </c>
      <c r="AG48" s="27">
        <v>0</v>
      </c>
      <c r="AH48" s="27">
        <v>0</v>
      </c>
      <c r="AI48" s="27">
        <v>35.093346931337322</v>
      </c>
    </row>
    <row r="49" spans="1:35" ht="16.5" thickTop="1" thickBot="1" x14ac:dyDescent="0.3">
      <c r="A49" s="19">
        <v>2032</v>
      </c>
      <c r="B49" s="27">
        <v>8.957058752460016</v>
      </c>
      <c r="C49" s="27">
        <v>0.1095224539412581</v>
      </c>
      <c r="D49" s="27">
        <v>0</v>
      </c>
      <c r="E49" s="27">
        <v>9.0665812064012741</v>
      </c>
      <c r="G49" s="19">
        <v>2032</v>
      </c>
      <c r="H49" s="27">
        <v>8.7156591978798588</v>
      </c>
      <c r="I49" s="27">
        <v>2.1041826225900877</v>
      </c>
      <c r="J49" s="27">
        <v>48.867146278232703</v>
      </c>
      <c r="K49" s="27">
        <v>9.0554655827051023E-2</v>
      </c>
      <c r="L49" s="27">
        <v>0</v>
      </c>
      <c r="M49" s="27">
        <v>-5.2099914896665753E-2</v>
      </c>
      <c r="N49" s="27">
        <v>0</v>
      </c>
      <c r="O49" s="27">
        <v>59.725442839633033</v>
      </c>
      <c r="Q49" s="19">
        <v>2032</v>
      </c>
      <c r="R49" s="27">
        <v>0.27831605934989057</v>
      </c>
      <c r="S49" s="27">
        <v>-2.4697200000000521</v>
      </c>
      <c r="T49" s="27">
        <v>-27.743953014539649</v>
      </c>
      <c r="U49" s="27">
        <v>-4.1325465227644376</v>
      </c>
      <c r="V49" s="27">
        <v>0.40864934897508698</v>
      </c>
      <c r="W49" s="27">
        <v>12.229835260889047</v>
      </c>
      <c r="X49" s="27">
        <v>0</v>
      </c>
      <c r="Y49" s="27">
        <v>-21.42941886809011</v>
      </c>
      <c r="AA49" s="19">
        <v>2032</v>
      </c>
      <c r="AB49" s="27">
        <v>12.45001987743899</v>
      </c>
      <c r="AC49" s="27">
        <v>2.8349633188799999</v>
      </c>
      <c r="AD49" s="27">
        <v>20.326191732632498</v>
      </c>
      <c r="AE49" s="27">
        <v>-1.5995546136823726</v>
      </c>
      <c r="AF49" s="27">
        <v>0</v>
      </c>
      <c r="AG49" s="27">
        <v>0</v>
      </c>
      <c r="AH49" s="27">
        <v>0</v>
      </c>
      <c r="AI49" s="27">
        <v>34.011620315269113</v>
      </c>
    </row>
    <row r="50" spans="1:35" ht="16.5" thickTop="1" thickBot="1" x14ac:dyDescent="0.3">
      <c r="A50" s="19">
        <v>2033</v>
      </c>
      <c r="B50" s="27">
        <v>8.957058752460016</v>
      </c>
      <c r="C50" s="27">
        <v>0.1095224539412581</v>
      </c>
      <c r="D50" s="27">
        <v>0</v>
      </c>
      <c r="E50" s="27">
        <v>9.0665812064012741</v>
      </c>
      <c r="G50" s="19">
        <v>2033</v>
      </c>
      <c r="H50" s="27">
        <v>7.1445502861702153</v>
      </c>
      <c r="I50" s="27">
        <v>1.7364190779403543</v>
      </c>
      <c r="J50" s="27">
        <v>50.95621416213735</v>
      </c>
      <c r="K50" s="27">
        <v>0.31079044790609922</v>
      </c>
      <c r="L50" s="27">
        <v>0</v>
      </c>
      <c r="M50" s="27">
        <v>0</v>
      </c>
      <c r="N50" s="27">
        <v>0</v>
      </c>
      <c r="O50" s="27">
        <v>60.14797397415402</v>
      </c>
      <c r="Q50" s="19">
        <v>2033</v>
      </c>
      <c r="R50" s="27">
        <v>-6.5978225713506617</v>
      </c>
      <c r="S50" s="27">
        <v>-2.7442700000001423</v>
      </c>
      <c r="T50" s="27">
        <v>22.267122010529697</v>
      </c>
      <c r="U50" s="27">
        <v>-0.77614242459943328</v>
      </c>
      <c r="V50" s="27">
        <v>0</v>
      </c>
      <c r="W50" s="27">
        <v>-4.0859778667807385</v>
      </c>
      <c r="X50" s="27">
        <v>0</v>
      </c>
      <c r="Y50" s="27">
        <v>8.0629091477987203</v>
      </c>
      <c r="AA50" s="19">
        <v>2033</v>
      </c>
      <c r="AB50" s="27">
        <v>24.762563133759045</v>
      </c>
      <c r="AC50" s="27">
        <v>3.6193375507100427</v>
      </c>
      <c r="AD50" s="27">
        <v>15.190691415361265</v>
      </c>
      <c r="AE50" s="27">
        <v>-1.4060302236530529</v>
      </c>
      <c r="AF50" s="27">
        <v>0</v>
      </c>
      <c r="AG50" s="27">
        <v>0</v>
      </c>
      <c r="AH50" s="27">
        <v>0</v>
      </c>
      <c r="AI50" s="27">
        <v>42.166561876177298</v>
      </c>
    </row>
    <row r="51" spans="1:35" ht="16.5" thickTop="1" thickBot="1" x14ac:dyDescent="0.3">
      <c r="A51" s="19">
        <v>2034</v>
      </c>
      <c r="B51" s="27">
        <v>8.957058752460016</v>
      </c>
      <c r="C51" s="27">
        <v>0.1095224539412581</v>
      </c>
      <c r="D51" s="27">
        <v>0</v>
      </c>
      <c r="E51" s="27">
        <v>9.0665812064012741</v>
      </c>
      <c r="G51" s="19">
        <v>2034</v>
      </c>
      <c r="H51" s="27">
        <v>6.1223542681400431</v>
      </c>
      <c r="I51" s="27">
        <v>1.6712966825298281</v>
      </c>
      <c r="J51" s="27">
        <v>17.951827688490614</v>
      </c>
      <c r="K51" s="27">
        <v>1.8451219865894881E-2</v>
      </c>
      <c r="L51" s="27">
        <v>0</v>
      </c>
      <c r="M51" s="27">
        <v>0</v>
      </c>
      <c r="N51" s="27">
        <v>0</v>
      </c>
      <c r="O51" s="27">
        <v>25.76392985902638</v>
      </c>
      <c r="Q51" s="19">
        <v>2034</v>
      </c>
      <c r="R51" s="27">
        <v>0.38284024567019515</v>
      </c>
      <c r="S51" s="27">
        <v>-1.1996799999997165</v>
      </c>
      <c r="T51" s="27">
        <v>30.862759142417506</v>
      </c>
      <c r="U51" s="27">
        <v>-5.6333683499076637</v>
      </c>
      <c r="V51" s="27">
        <v>0</v>
      </c>
      <c r="W51" s="27">
        <v>8.4041700823654342</v>
      </c>
      <c r="X51" s="27">
        <v>0</v>
      </c>
      <c r="Y51" s="27">
        <v>32.816721120545758</v>
      </c>
      <c r="AA51" s="19">
        <v>2034</v>
      </c>
      <c r="AB51" s="27">
        <v>14.438961265517037</v>
      </c>
      <c r="AC51" s="27">
        <v>0.9572053557799336</v>
      </c>
      <c r="AD51" s="27">
        <v>29.283581675372698</v>
      </c>
      <c r="AE51" s="27">
        <v>-0.98253503330593839</v>
      </c>
      <c r="AF51" s="27">
        <v>0</v>
      </c>
      <c r="AG51" s="27">
        <v>0</v>
      </c>
      <c r="AH51" s="27">
        <v>0</v>
      </c>
      <c r="AI51" s="27">
        <v>43.697213263363736</v>
      </c>
    </row>
    <row r="52" spans="1:35" ht="16.5" thickTop="1" thickBot="1" x14ac:dyDescent="0.3">
      <c r="A52" s="19" t="s">
        <v>44</v>
      </c>
      <c r="B52" s="27">
        <v>96.347934830026205</v>
      </c>
      <c r="C52" s="27">
        <v>1.1563490798359481</v>
      </c>
      <c r="D52" s="27">
        <v>0</v>
      </c>
      <c r="E52" s="27">
        <v>97.504283909862153</v>
      </c>
      <c r="G52" s="19" t="s">
        <v>45</v>
      </c>
      <c r="H52" s="27">
        <v>60.890536843801968</v>
      </c>
      <c r="I52" s="27">
        <v>16.62206199894127</v>
      </c>
      <c r="J52" s="27">
        <v>174.47798115979191</v>
      </c>
      <c r="K52" s="27">
        <v>0.20534772076527735</v>
      </c>
      <c r="L52" s="27">
        <v>0</v>
      </c>
      <c r="M52" s="27">
        <v>0</v>
      </c>
      <c r="N52" s="27">
        <v>0</v>
      </c>
      <c r="O52" s="27">
        <v>252.19592772330043</v>
      </c>
      <c r="Q52" s="19" t="s">
        <v>45</v>
      </c>
      <c r="R52" s="27">
        <v>3.8075790885837044</v>
      </c>
      <c r="S52" s="27">
        <v>-11.931547251503179</v>
      </c>
      <c r="T52" s="27">
        <v>299.96232147673186</v>
      </c>
      <c r="U52" s="27">
        <v>-62.695006579104877</v>
      </c>
      <c r="V52" s="27">
        <v>0</v>
      </c>
      <c r="W52" s="27">
        <v>90.445922866197918</v>
      </c>
      <c r="X52" s="27">
        <v>0</v>
      </c>
      <c r="Y52" s="27">
        <v>319.58926960090542</v>
      </c>
      <c r="AA52" s="19" t="s">
        <v>45</v>
      </c>
      <c r="AB52" s="27">
        <v>143.60425163558727</v>
      </c>
      <c r="AC52" s="27">
        <v>9.5199894404198524</v>
      </c>
      <c r="AD52" s="27">
        <v>284.61392903869262</v>
      </c>
      <c r="AE52" s="27">
        <v>-10.9348504395823</v>
      </c>
      <c r="AF52" s="27">
        <v>0</v>
      </c>
      <c r="AG52" s="27">
        <v>0</v>
      </c>
      <c r="AH52" s="27">
        <v>0</v>
      </c>
      <c r="AI52" s="27">
        <v>426.80331967511745</v>
      </c>
    </row>
    <row r="53" spans="1:35" ht="16.5" thickTop="1" thickBot="1" x14ac:dyDescent="0.3"/>
    <row r="54" spans="1:35" ht="16.5" thickTop="1" thickBot="1" x14ac:dyDescent="0.3">
      <c r="A54" s="1" t="str">
        <f>A5</f>
        <v>Low Discount rate</v>
      </c>
    </row>
    <row r="55" spans="1:35" ht="76.5" thickTop="1" thickBot="1" x14ac:dyDescent="0.3">
      <c r="G55" s="1" t="s">
        <v>29</v>
      </c>
      <c r="H55" s="18" t="s">
        <v>82</v>
      </c>
      <c r="J55" s="12"/>
      <c r="K55" s="12"/>
      <c r="Q55" s="1" t="s">
        <v>29</v>
      </c>
      <c r="R55" s="18" t="s">
        <v>81</v>
      </c>
      <c r="T55" s="12"/>
      <c r="U55" s="12"/>
      <c r="AA55" s="1" t="s">
        <v>29</v>
      </c>
      <c r="AB55" s="18" t="s">
        <v>83</v>
      </c>
      <c r="AD55" s="12"/>
      <c r="AE55" s="12"/>
    </row>
    <row r="56" spans="1:35" ht="51" customHeight="1" thickTop="1" thickBot="1" x14ac:dyDescent="0.3">
      <c r="A56" s="1" t="s">
        <v>32</v>
      </c>
      <c r="B56" s="25" t="s">
        <v>33</v>
      </c>
      <c r="C56" s="25" t="s">
        <v>15</v>
      </c>
      <c r="D56" s="25" t="s">
        <v>34</v>
      </c>
      <c r="E56" s="25" t="s">
        <v>35</v>
      </c>
      <c r="G56" s="1" t="s">
        <v>29</v>
      </c>
      <c r="H56" s="1" t="s">
        <v>36</v>
      </c>
      <c r="I56" s="1" t="s">
        <v>37</v>
      </c>
      <c r="J56" s="1" t="s">
        <v>38</v>
      </c>
      <c r="K56" s="1" t="s">
        <v>39</v>
      </c>
      <c r="L56" s="1" t="s">
        <v>40</v>
      </c>
      <c r="M56" s="1" t="s">
        <v>41</v>
      </c>
      <c r="N56" s="1" t="s">
        <v>42</v>
      </c>
      <c r="O56" s="1" t="s">
        <v>35</v>
      </c>
      <c r="Q56" s="1" t="s">
        <v>29</v>
      </c>
      <c r="R56" s="1" t="s">
        <v>36</v>
      </c>
      <c r="S56" s="1" t="s">
        <v>37</v>
      </c>
      <c r="T56" s="1" t="s">
        <v>38</v>
      </c>
      <c r="U56" s="1" t="s">
        <v>39</v>
      </c>
      <c r="V56" s="1" t="s">
        <v>40</v>
      </c>
      <c r="W56" s="1" t="s">
        <v>41</v>
      </c>
      <c r="X56" s="1" t="s">
        <v>42</v>
      </c>
      <c r="Y56" s="1" t="s">
        <v>35</v>
      </c>
      <c r="AA56" s="1" t="s">
        <v>29</v>
      </c>
      <c r="AB56" s="1" t="s">
        <v>36</v>
      </c>
      <c r="AC56" s="1" t="s">
        <v>37</v>
      </c>
      <c r="AD56" s="1" t="s">
        <v>38</v>
      </c>
      <c r="AE56" s="1" t="s">
        <v>39</v>
      </c>
      <c r="AF56" s="1" t="s">
        <v>40</v>
      </c>
      <c r="AG56" s="1" t="s">
        <v>41</v>
      </c>
      <c r="AH56" s="1" t="s">
        <v>42</v>
      </c>
      <c r="AI56" s="1" t="s">
        <v>35</v>
      </c>
    </row>
    <row r="57" spans="1:35" ht="16.5" thickTop="1" thickBot="1" x14ac:dyDescent="0.3">
      <c r="A57" s="19" t="s">
        <v>43</v>
      </c>
      <c r="B57" s="26">
        <f>NPV($B$5,B58:B73)</f>
        <v>93.389727099852081</v>
      </c>
      <c r="C57" s="26">
        <f t="shared" ref="C57:E57" si="9">NPV($B$5,C58:C73)</f>
        <v>1.1349756307828911</v>
      </c>
      <c r="D57" s="26">
        <f t="shared" si="9"/>
        <v>2.4419351058299625</v>
      </c>
      <c r="E57" s="26">
        <f t="shared" si="9"/>
        <v>96.96663783646494</v>
      </c>
      <c r="G57" s="19" t="s">
        <v>43</v>
      </c>
      <c r="H57" s="26">
        <f>NPV($B$5,H58:H73)</f>
        <v>117.17416442446569</v>
      </c>
      <c r="I57" s="26">
        <f t="shared" ref="I57:O57" si="10">NPV($B$5,I58:I73)</f>
        <v>29.698385456522281</v>
      </c>
      <c r="J57" s="26">
        <f t="shared" si="10"/>
        <v>349.69565828724575</v>
      </c>
      <c r="K57" s="26">
        <f t="shared" si="10"/>
        <v>-1.8307720785483832</v>
      </c>
      <c r="L57" s="26">
        <f t="shared" si="10"/>
        <v>14.560828442984196</v>
      </c>
      <c r="M57" s="26">
        <f t="shared" si="10"/>
        <v>2.8181877468263394</v>
      </c>
      <c r="N57" s="26">
        <f t="shared" si="10"/>
        <v>0</v>
      </c>
      <c r="O57" s="26">
        <f t="shared" si="10"/>
        <v>512.11645227949589</v>
      </c>
      <c r="Q57" s="19" t="s">
        <v>43</v>
      </c>
      <c r="R57" s="26">
        <f>NPV($B$5,R58:R73)</f>
        <v>2.372064084601941</v>
      </c>
      <c r="S57" s="26">
        <f t="shared" ref="S57:Y57" si="11">NPV($B$5,S58:S73)</f>
        <v>-20.769662895565357</v>
      </c>
      <c r="T57" s="26">
        <f t="shared" si="11"/>
        <v>400.53196178935713</v>
      </c>
      <c r="U57" s="26">
        <f t="shared" si="11"/>
        <v>-72.136216842448121</v>
      </c>
      <c r="V57" s="26">
        <f t="shared" si="11"/>
        <v>12.189167952573889</v>
      </c>
      <c r="W57" s="26">
        <f t="shared" si="11"/>
        <v>128.92196157760267</v>
      </c>
      <c r="X57" s="26">
        <f t="shared" si="11"/>
        <v>0</v>
      </c>
      <c r="Y57" s="26">
        <f t="shared" si="11"/>
        <v>451.10927566612219</v>
      </c>
      <c r="AA57" s="19" t="s">
        <v>43</v>
      </c>
      <c r="AB57" s="26">
        <f>NPV($B$5,AB58:AB73)</f>
        <v>228.07457694421797</v>
      </c>
      <c r="AC57" s="26">
        <f t="shared" ref="AC57:AI57" si="12">NPV($B$5,AC58:AC73)</f>
        <v>24.139485076483659</v>
      </c>
      <c r="AD57" s="26">
        <f t="shared" si="12"/>
        <v>434.23827614718346</v>
      </c>
      <c r="AE57" s="26">
        <f t="shared" si="12"/>
        <v>-19.391276355112733</v>
      </c>
      <c r="AF57" s="26">
        <f t="shared" si="12"/>
        <v>0</v>
      </c>
      <c r="AG57" s="26">
        <f t="shared" si="12"/>
        <v>0.20143718659487178</v>
      </c>
      <c r="AH57" s="26">
        <f t="shared" si="12"/>
        <v>0</v>
      </c>
      <c r="AI57" s="26">
        <f t="shared" si="12"/>
        <v>667.26249899936715</v>
      </c>
    </row>
    <row r="58" spans="1:35" ht="16.5" thickTop="1" thickBot="1" x14ac:dyDescent="0.3">
      <c r="A58" s="19">
        <v>2020</v>
      </c>
      <c r="B58" s="27">
        <v>0</v>
      </c>
      <c r="C58" s="27">
        <v>0</v>
      </c>
      <c r="D58" s="27">
        <v>0</v>
      </c>
      <c r="E58" s="27">
        <v>0</v>
      </c>
      <c r="G58" s="19">
        <v>2020</v>
      </c>
      <c r="H58" s="27">
        <v>0</v>
      </c>
      <c r="I58" s="27">
        <v>0</v>
      </c>
      <c r="J58" s="27">
        <v>0</v>
      </c>
      <c r="K58" s="27">
        <v>0</v>
      </c>
      <c r="L58" s="27">
        <v>0</v>
      </c>
      <c r="M58" s="27">
        <v>0</v>
      </c>
      <c r="N58" s="27">
        <v>0</v>
      </c>
      <c r="O58" s="27">
        <v>0</v>
      </c>
      <c r="Q58" s="19">
        <v>2020</v>
      </c>
      <c r="R58" s="27">
        <v>0</v>
      </c>
      <c r="S58" s="27">
        <v>0</v>
      </c>
      <c r="T58" s="27">
        <v>0</v>
      </c>
      <c r="U58" s="27">
        <v>0</v>
      </c>
      <c r="V58" s="27">
        <v>0</v>
      </c>
      <c r="W58" s="27">
        <v>0</v>
      </c>
      <c r="X58" s="27">
        <v>0</v>
      </c>
      <c r="Y58" s="27">
        <v>0</v>
      </c>
      <c r="AA58" s="19">
        <v>2020</v>
      </c>
      <c r="AB58" s="27">
        <v>0</v>
      </c>
      <c r="AC58" s="27">
        <v>0</v>
      </c>
      <c r="AD58" s="27">
        <v>0</v>
      </c>
      <c r="AE58" s="27">
        <v>0</v>
      </c>
      <c r="AF58" s="27">
        <v>0</v>
      </c>
      <c r="AG58" s="27">
        <v>0</v>
      </c>
      <c r="AH58" s="27">
        <v>0</v>
      </c>
      <c r="AI58" s="27">
        <v>0</v>
      </c>
    </row>
    <row r="59" spans="1:35" ht="16.5" thickTop="1" thickBot="1" x14ac:dyDescent="0.3">
      <c r="A59" s="19">
        <v>2021</v>
      </c>
      <c r="B59" s="27">
        <v>0</v>
      </c>
      <c r="C59" s="27">
        <v>0</v>
      </c>
      <c r="D59" s="27">
        <v>0</v>
      </c>
      <c r="E59" s="27">
        <v>0</v>
      </c>
      <c r="G59" s="19">
        <v>2021</v>
      </c>
      <c r="H59" s="27">
        <v>0</v>
      </c>
      <c r="I59" s="27">
        <v>0</v>
      </c>
      <c r="J59" s="27">
        <v>0</v>
      </c>
      <c r="K59" s="27">
        <v>0</v>
      </c>
      <c r="L59" s="27">
        <v>0</v>
      </c>
      <c r="M59" s="27">
        <v>0</v>
      </c>
      <c r="N59" s="27">
        <v>0</v>
      </c>
      <c r="O59" s="27">
        <v>0</v>
      </c>
      <c r="Q59" s="19">
        <v>2021</v>
      </c>
      <c r="R59" s="27">
        <v>0</v>
      </c>
      <c r="S59" s="27">
        <v>0</v>
      </c>
      <c r="T59" s="27">
        <v>0</v>
      </c>
      <c r="U59" s="27">
        <v>0</v>
      </c>
      <c r="V59" s="27">
        <v>0</v>
      </c>
      <c r="W59" s="27">
        <v>0</v>
      </c>
      <c r="X59" s="27">
        <v>0</v>
      </c>
      <c r="Y59" s="27">
        <v>0</v>
      </c>
      <c r="AA59" s="19">
        <v>2021</v>
      </c>
      <c r="AB59" s="27">
        <v>0</v>
      </c>
      <c r="AC59" s="27">
        <v>0</v>
      </c>
      <c r="AD59" s="27">
        <v>0</v>
      </c>
      <c r="AE59" s="27">
        <v>0</v>
      </c>
      <c r="AF59" s="27">
        <v>0</v>
      </c>
      <c r="AG59" s="27">
        <v>0</v>
      </c>
      <c r="AH59" s="27">
        <v>0</v>
      </c>
      <c r="AI59" s="27">
        <v>0</v>
      </c>
    </row>
    <row r="60" spans="1:35" ht="16.5" thickTop="1" thickBot="1" x14ac:dyDescent="0.3">
      <c r="A60" s="19">
        <v>2022</v>
      </c>
      <c r="B60" s="27">
        <v>0</v>
      </c>
      <c r="C60" s="27">
        <v>0</v>
      </c>
      <c r="D60" s="27">
        <v>2.656727471408562</v>
      </c>
      <c r="E60" s="27">
        <v>2.656727471408562</v>
      </c>
      <c r="G60" s="19">
        <v>2022</v>
      </c>
      <c r="H60" s="27">
        <v>0</v>
      </c>
      <c r="I60" s="27">
        <v>0</v>
      </c>
      <c r="J60" s="27">
        <v>0</v>
      </c>
      <c r="K60" s="27">
        <v>0</v>
      </c>
      <c r="L60" s="27">
        <v>0</v>
      </c>
      <c r="M60" s="27">
        <v>0</v>
      </c>
      <c r="N60" s="27">
        <v>0</v>
      </c>
      <c r="O60" s="27">
        <v>0</v>
      </c>
      <c r="Q60" s="19">
        <v>2022</v>
      </c>
      <c r="R60" s="27">
        <v>0</v>
      </c>
      <c r="S60" s="27">
        <v>0</v>
      </c>
      <c r="T60" s="27">
        <v>0</v>
      </c>
      <c r="U60" s="27">
        <v>0</v>
      </c>
      <c r="V60" s="27">
        <v>0</v>
      </c>
      <c r="W60" s="27">
        <v>0</v>
      </c>
      <c r="X60" s="27">
        <v>0</v>
      </c>
      <c r="Y60" s="27">
        <v>0</v>
      </c>
      <c r="AA60" s="19">
        <v>2022</v>
      </c>
      <c r="AB60" s="27">
        <v>0</v>
      </c>
      <c r="AC60" s="27">
        <v>0</v>
      </c>
      <c r="AD60" s="27">
        <v>0</v>
      </c>
      <c r="AE60" s="27">
        <v>0</v>
      </c>
      <c r="AF60" s="27">
        <v>0</v>
      </c>
      <c r="AG60" s="27">
        <v>0</v>
      </c>
      <c r="AH60" s="27">
        <v>0</v>
      </c>
      <c r="AI60" s="27">
        <v>0</v>
      </c>
    </row>
    <row r="61" spans="1:35" ht="16.5" thickTop="1" thickBot="1" x14ac:dyDescent="0.3">
      <c r="A61" s="19">
        <v>2023</v>
      </c>
      <c r="B61" s="27">
        <v>4.4492708675116148</v>
      </c>
      <c r="C61" s="27">
        <v>5.5324645736206171E-2</v>
      </c>
      <c r="D61" s="27">
        <v>0</v>
      </c>
      <c r="E61" s="27">
        <v>4.5045955132478213</v>
      </c>
      <c r="G61" s="19">
        <v>2023</v>
      </c>
      <c r="H61" s="27">
        <v>0</v>
      </c>
      <c r="I61" s="27">
        <v>0</v>
      </c>
      <c r="J61" s="27">
        <v>9.206710078997272</v>
      </c>
      <c r="K61" s="27">
        <v>-0.75392508934392777</v>
      </c>
      <c r="L61" s="27">
        <v>1.8117350422079321</v>
      </c>
      <c r="M61" s="27">
        <v>1.1664970115746978</v>
      </c>
      <c r="N61" s="27">
        <v>0</v>
      </c>
      <c r="O61" s="27">
        <v>11.431017043435974</v>
      </c>
      <c r="Q61" s="19">
        <v>2023</v>
      </c>
      <c r="R61" s="27">
        <v>-14.427850000000007</v>
      </c>
      <c r="S61" s="27">
        <v>-4.5089600000001155</v>
      </c>
      <c r="T61" s="27">
        <v>36.71395395830843</v>
      </c>
      <c r="U61" s="27">
        <v>5.9572961100200992</v>
      </c>
      <c r="V61" s="27">
        <v>2.2840536807992078</v>
      </c>
      <c r="W61" s="27">
        <v>1.9282247860590145</v>
      </c>
      <c r="X61" s="27">
        <v>0</v>
      </c>
      <c r="Y61" s="27">
        <v>27.94671853518663</v>
      </c>
      <c r="AA61" s="19">
        <v>2023</v>
      </c>
      <c r="AB61" s="27">
        <v>12.450189382123991</v>
      </c>
      <c r="AC61" s="27">
        <v>0.83334486225976434</v>
      </c>
      <c r="AD61" s="27">
        <v>14.10077937626788</v>
      </c>
      <c r="AE61" s="27">
        <v>-8.5205104409607116E-2</v>
      </c>
      <c r="AF61" s="27">
        <v>0</v>
      </c>
      <c r="AG61" s="27">
        <v>0.56363680917405701</v>
      </c>
      <c r="AH61" s="27">
        <v>0</v>
      </c>
      <c r="AI61" s="27">
        <v>27.862745325416086</v>
      </c>
    </row>
    <row r="62" spans="1:35" ht="16.5" thickTop="1" thickBot="1" x14ac:dyDescent="0.3">
      <c r="A62" s="19">
        <v>2024</v>
      </c>
      <c r="B62" s="27">
        <v>4.4492708675116148</v>
      </c>
      <c r="C62" s="27">
        <v>5.5324645736206171E-2</v>
      </c>
      <c r="D62" s="27">
        <v>0</v>
      </c>
      <c r="E62" s="27">
        <v>4.5045955132478213</v>
      </c>
      <c r="G62" s="19">
        <v>2024</v>
      </c>
      <c r="H62" s="27">
        <v>0</v>
      </c>
      <c r="I62" s="27">
        <v>0</v>
      </c>
      <c r="J62" s="27">
        <v>7.4678181200711791</v>
      </c>
      <c r="K62" s="27">
        <v>0.75029841230268868</v>
      </c>
      <c r="L62" s="27">
        <v>6.0009305791589416</v>
      </c>
      <c r="M62" s="27">
        <v>0.77789185919596593</v>
      </c>
      <c r="N62" s="27">
        <v>0</v>
      </c>
      <c r="O62" s="27">
        <v>14.996938970728776</v>
      </c>
      <c r="Q62" s="19">
        <v>2024</v>
      </c>
      <c r="R62" s="27">
        <v>-1.0892799999999738</v>
      </c>
      <c r="S62" s="27">
        <v>-0.28193000000010215</v>
      </c>
      <c r="T62" s="27">
        <v>1.1573759916097499</v>
      </c>
      <c r="U62" s="27">
        <v>-2.3277234237913974E-2</v>
      </c>
      <c r="V62" s="27">
        <v>2.9745766048381261</v>
      </c>
      <c r="W62" s="27">
        <v>-0.49338024595467489</v>
      </c>
      <c r="X62" s="27">
        <v>0</v>
      </c>
      <c r="Y62" s="27">
        <v>2.2440851162552109</v>
      </c>
      <c r="AA62" s="19">
        <v>2024</v>
      </c>
      <c r="AB62" s="27">
        <v>0.26788355407660447</v>
      </c>
      <c r="AC62" s="27">
        <v>9.6134217669714417E-2</v>
      </c>
      <c r="AD62" s="27">
        <v>7.1607914925986407</v>
      </c>
      <c r="AE62" s="27">
        <v>0.54924283675263352</v>
      </c>
      <c r="AF62" s="27">
        <v>0</v>
      </c>
      <c r="AG62" s="27">
        <v>-0.14462344572845745</v>
      </c>
      <c r="AH62" s="27">
        <v>0</v>
      </c>
      <c r="AI62" s="27">
        <v>7.9294286553691347</v>
      </c>
    </row>
    <row r="63" spans="1:35" ht="16.5" thickTop="1" thickBot="1" x14ac:dyDescent="0.3">
      <c r="A63" s="19">
        <v>2025</v>
      </c>
      <c r="B63" s="27">
        <v>4.4492708675116148</v>
      </c>
      <c r="C63" s="27">
        <v>5.5324645736206171E-2</v>
      </c>
      <c r="D63" s="27">
        <v>0</v>
      </c>
      <c r="E63" s="27">
        <v>4.5045955132478213</v>
      </c>
      <c r="G63" s="19">
        <v>2025</v>
      </c>
      <c r="H63" s="27">
        <v>0</v>
      </c>
      <c r="I63" s="27">
        <v>0</v>
      </c>
      <c r="J63" s="27">
        <v>12.641672302726336</v>
      </c>
      <c r="K63" s="27">
        <v>0.95822349479380331</v>
      </c>
      <c r="L63" s="27">
        <v>2.0243676442420533</v>
      </c>
      <c r="M63" s="27">
        <v>1.5534051003274199</v>
      </c>
      <c r="N63" s="27">
        <v>0</v>
      </c>
      <c r="O63" s="27">
        <v>17.177668542089613</v>
      </c>
      <c r="Q63" s="19">
        <v>2025</v>
      </c>
      <c r="R63" s="27">
        <v>-2.3426399999999603</v>
      </c>
      <c r="S63" s="27">
        <v>-0.37770000000000437</v>
      </c>
      <c r="T63" s="27">
        <v>11.549500776532071</v>
      </c>
      <c r="U63" s="27">
        <v>0.55731567252412451</v>
      </c>
      <c r="V63" s="27">
        <v>1.4560970354377119</v>
      </c>
      <c r="W63" s="27">
        <v>-0.48794383674983816</v>
      </c>
      <c r="X63" s="27">
        <v>0</v>
      </c>
      <c r="Y63" s="27">
        <v>10.354629647744103</v>
      </c>
      <c r="AA63" s="19">
        <v>2025</v>
      </c>
      <c r="AB63" s="27">
        <v>0.26788355408299935</v>
      </c>
      <c r="AC63" s="27">
        <v>9.5871555879966763E-2</v>
      </c>
      <c r="AD63" s="27">
        <v>9.677344221032115</v>
      </c>
      <c r="AE63" s="27">
        <v>0.38160942815975935</v>
      </c>
      <c r="AF63" s="27">
        <v>0</v>
      </c>
      <c r="AG63" s="27">
        <v>-4.6740635378449746E-2</v>
      </c>
      <c r="AH63" s="27">
        <v>0</v>
      </c>
      <c r="AI63" s="27">
        <v>10.37596812377639</v>
      </c>
    </row>
    <row r="64" spans="1:35" ht="16.5" thickTop="1" thickBot="1" x14ac:dyDescent="0.3">
      <c r="A64" s="19">
        <v>2026</v>
      </c>
      <c r="B64" s="27">
        <v>4.4492708675116148</v>
      </c>
      <c r="C64" s="27">
        <v>5.5324645736206171E-2</v>
      </c>
      <c r="D64" s="27">
        <v>0</v>
      </c>
      <c r="E64" s="27">
        <v>4.5045955132478213</v>
      </c>
      <c r="G64" s="19">
        <v>2026</v>
      </c>
      <c r="H64" s="27">
        <v>-1.3950969279790115E-3</v>
      </c>
      <c r="I64" s="27">
        <v>1.4004089498484973E-3</v>
      </c>
      <c r="J64" s="27">
        <v>8.9823652643663134</v>
      </c>
      <c r="K64" s="27">
        <v>0.51689881742970267</v>
      </c>
      <c r="L64" s="27">
        <v>7.2894534504397832</v>
      </c>
      <c r="M64" s="27">
        <v>-0.76537513233491161</v>
      </c>
      <c r="N64" s="27">
        <v>0</v>
      </c>
      <c r="O64" s="27">
        <v>16.02334771192276</v>
      </c>
      <c r="Q64" s="19">
        <v>2026</v>
      </c>
      <c r="R64" s="27">
        <v>-0.44297000000005937</v>
      </c>
      <c r="S64" s="27">
        <v>5.0119999999878928E-2</v>
      </c>
      <c r="T64" s="27">
        <v>4.9665196963979845</v>
      </c>
      <c r="U64" s="27">
        <v>0.56559327578948726</v>
      </c>
      <c r="V64" s="27">
        <v>7.3646415600636006</v>
      </c>
      <c r="W64" s="27">
        <v>0.36256336782509158</v>
      </c>
      <c r="X64" s="27">
        <v>0</v>
      </c>
      <c r="Y64" s="27">
        <v>12.866467900075984</v>
      </c>
      <c r="AA64" s="19">
        <v>2026</v>
      </c>
      <c r="AB64" s="27">
        <v>0.26788355408200459</v>
      </c>
      <c r="AC64" s="27">
        <v>9.5871555879966763E-2</v>
      </c>
      <c r="AD64" s="27">
        <v>11.717760792088406</v>
      </c>
      <c r="AE64" s="27">
        <v>0.15661043073504138</v>
      </c>
      <c r="AF64" s="27">
        <v>0</v>
      </c>
      <c r="AG64" s="27">
        <v>-0.16692924021846864</v>
      </c>
      <c r="AH64" s="27">
        <v>0</v>
      </c>
      <c r="AI64" s="27">
        <v>12.071197092566949</v>
      </c>
    </row>
    <row r="65" spans="1:35" ht="16.5" thickTop="1" thickBot="1" x14ac:dyDescent="0.3">
      <c r="A65" s="19">
        <v>2027</v>
      </c>
      <c r="B65" s="27">
        <v>4.4492708675116148</v>
      </c>
      <c r="C65" s="27">
        <v>5.5324645736206171E-2</v>
      </c>
      <c r="D65" s="27">
        <v>0</v>
      </c>
      <c r="E65" s="27">
        <v>4.5045955132478213</v>
      </c>
      <c r="G65" s="19">
        <v>2027</v>
      </c>
      <c r="H65" s="27">
        <v>5.075118029402006</v>
      </c>
      <c r="I65" s="27">
        <v>1.0935449024800619</v>
      </c>
      <c r="J65" s="27">
        <v>18.566829967660631</v>
      </c>
      <c r="K65" s="27">
        <v>-0.43229598494198729</v>
      </c>
      <c r="L65" s="27">
        <v>0</v>
      </c>
      <c r="M65" s="27">
        <v>0</v>
      </c>
      <c r="N65" s="27">
        <v>0</v>
      </c>
      <c r="O65" s="27">
        <v>24.303196914600711</v>
      </c>
      <c r="Q65" s="19">
        <v>2027</v>
      </c>
      <c r="R65" s="27">
        <v>1.8599400000000514</v>
      </c>
      <c r="S65" s="27">
        <v>0.64633999999978187</v>
      </c>
      <c r="T65" s="27">
        <v>22.714264772823363</v>
      </c>
      <c r="U65" s="27">
        <v>0.76821762826396889</v>
      </c>
      <c r="V65" s="27">
        <v>0</v>
      </c>
      <c r="W65" s="27">
        <v>0</v>
      </c>
      <c r="X65" s="27">
        <v>0</v>
      </c>
      <c r="Y65" s="27">
        <v>25.988762401087165</v>
      </c>
      <c r="AA65" s="19">
        <v>2027</v>
      </c>
      <c r="AB65" s="27">
        <v>0.18290367326500245</v>
      </c>
      <c r="AC65" s="27">
        <v>0.15926881142968341</v>
      </c>
      <c r="AD65" s="27">
        <v>23.85739291292936</v>
      </c>
      <c r="AE65" s="27">
        <v>-0.64019812317937697</v>
      </c>
      <c r="AF65" s="27">
        <v>0</v>
      </c>
      <c r="AG65" s="27">
        <v>0</v>
      </c>
      <c r="AH65" s="27">
        <v>0</v>
      </c>
      <c r="AI65" s="27">
        <v>23.559367274444668</v>
      </c>
    </row>
    <row r="66" spans="1:35" ht="16.5" thickTop="1" thickBot="1" x14ac:dyDescent="0.3">
      <c r="A66" s="19">
        <v>2028</v>
      </c>
      <c r="B66" s="27">
        <v>4.4492708675116148</v>
      </c>
      <c r="C66" s="27">
        <v>5.5324645736206171E-2</v>
      </c>
      <c r="D66" s="27">
        <v>0</v>
      </c>
      <c r="E66" s="27">
        <v>4.5045955132478213</v>
      </c>
      <c r="G66" s="19">
        <v>2028</v>
      </c>
      <c r="H66" s="27">
        <v>10.035512428024049</v>
      </c>
      <c r="I66" s="27">
        <v>2.2499836779797988</v>
      </c>
      <c r="J66" s="27">
        <v>16.619647929271792</v>
      </c>
      <c r="K66" s="27">
        <v>-0.96155363422115614</v>
      </c>
      <c r="L66" s="27">
        <v>0</v>
      </c>
      <c r="M66" s="27">
        <v>0</v>
      </c>
      <c r="N66" s="27">
        <v>0</v>
      </c>
      <c r="O66" s="27">
        <v>27.943590401054482</v>
      </c>
      <c r="Q66" s="19">
        <v>2028</v>
      </c>
      <c r="R66" s="27">
        <v>20.984051066249776</v>
      </c>
      <c r="S66" s="27">
        <v>1.6843199999998433</v>
      </c>
      <c r="T66" s="27">
        <v>3.4287148482267371</v>
      </c>
      <c r="U66" s="27">
        <v>-0.18051049541379882</v>
      </c>
      <c r="V66" s="27">
        <v>0</v>
      </c>
      <c r="W66" s="27">
        <v>0.29471755573827052</v>
      </c>
      <c r="X66" s="27">
        <v>0</v>
      </c>
      <c r="Y66" s="27">
        <v>26.211292974800827</v>
      </c>
      <c r="AA66" s="19">
        <v>2028</v>
      </c>
      <c r="AB66" s="27">
        <v>12.439042717415987</v>
      </c>
      <c r="AC66" s="27">
        <v>2.8324692475603115</v>
      </c>
      <c r="AD66" s="27">
        <v>15.799654885709845</v>
      </c>
      <c r="AE66" s="27">
        <v>-1.8282274697654071</v>
      </c>
      <c r="AF66" s="27">
        <v>0</v>
      </c>
      <c r="AG66" s="27">
        <v>0</v>
      </c>
      <c r="AH66" s="27">
        <v>0</v>
      </c>
      <c r="AI66" s="27">
        <v>29.242939380920738</v>
      </c>
    </row>
    <row r="67" spans="1:35" ht="16.5" thickTop="1" thickBot="1" x14ac:dyDescent="0.3">
      <c r="A67" s="19">
        <v>2029</v>
      </c>
      <c r="B67" s="27">
        <v>4.4492708675116148</v>
      </c>
      <c r="C67" s="27">
        <v>5.5324645736206171E-2</v>
      </c>
      <c r="D67" s="27">
        <v>0</v>
      </c>
      <c r="E67" s="27">
        <v>4.5045955132478213</v>
      </c>
      <c r="G67" s="19">
        <v>2029</v>
      </c>
      <c r="H67" s="27">
        <v>13.008471491989894</v>
      </c>
      <c r="I67" s="27">
        <v>2.7858491341703484</v>
      </c>
      <c r="J67" s="27">
        <v>16.69918755501083</v>
      </c>
      <c r="K67" s="27">
        <v>-1.4493633501449785</v>
      </c>
      <c r="L67" s="27">
        <v>0</v>
      </c>
      <c r="M67" s="27">
        <v>0</v>
      </c>
      <c r="N67" s="27">
        <v>0</v>
      </c>
      <c r="O67" s="27">
        <v>31.044144831026095</v>
      </c>
      <c r="Q67" s="19">
        <v>2029</v>
      </c>
      <c r="R67" s="27">
        <v>2.6504928898398248</v>
      </c>
      <c r="S67" s="27">
        <v>1.0213300000000345</v>
      </c>
      <c r="T67" s="27">
        <v>15.50112685096031</v>
      </c>
      <c r="U67" s="27">
        <v>0.69205570496993329</v>
      </c>
      <c r="V67" s="27">
        <v>0</v>
      </c>
      <c r="W67" s="27">
        <v>1.0383920539636855</v>
      </c>
      <c r="X67" s="27">
        <v>0</v>
      </c>
      <c r="Y67" s="27">
        <v>20.903397499733792</v>
      </c>
      <c r="AA67" s="19">
        <v>2029</v>
      </c>
      <c r="AB67" s="27">
        <v>12.439042717419964</v>
      </c>
      <c r="AC67" s="27">
        <v>2.8247302605500408</v>
      </c>
      <c r="AD67" s="27">
        <v>16.581810637679265</v>
      </c>
      <c r="AE67" s="27">
        <v>-1.4976366851022382</v>
      </c>
      <c r="AF67" s="27">
        <v>0</v>
      </c>
      <c r="AG67" s="27">
        <v>0</v>
      </c>
      <c r="AH67" s="27">
        <v>0</v>
      </c>
      <c r="AI67" s="27">
        <v>30.347946930547028</v>
      </c>
    </row>
    <row r="68" spans="1:35" ht="16.5" thickTop="1" thickBot="1" x14ac:dyDescent="0.3">
      <c r="A68" s="19">
        <v>2030</v>
      </c>
      <c r="B68" s="27">
        <v>4.4492708675116148</v>
      </c>
      <c r="C68" s="27">
        <v>5.5324645736206171E-2</v>
      </c>
      <c r="D68" s="27">
        <v>0</v>
      </c>
      <c r="E68" s="27">
        <v>4.5045955132478213</v>
      </c>
      <c r="G68" s="19">
        <v>2030</v>
      </c>
      <c r="H68" s="27">
        <v>15.177658022430023</v>
      </c>
      <c r="I68" s="27">
        <v>3.3302668250598799</v>
      </c>
      <c r="J68" s="27">
        <v>14.981987129241411</v>
      </c>
      <c r="K68" s="27">
        <v>-1.4568650377540355</v>
      </c>
      <c r="L68" s="27">
        <v>2.8369749659157444E-2</v>
      </c>
      <c r="M68" s="27">
        <v>0.34302978858610417</v>
      </c>
      <c r="N68" s="27">
        <v>0</v>
      </c>
      <c r="O68" s="27">
        <v>32.404446477222535</v>
      </c>
      <c r="Q68" s="19">
        <v>2030</v>
      </c>
      <c r="R68" s="27">
        <v>-2.5611748884198278</v>
      </c>
      <c r="S68" s="27">
        <v>-0.73806000000013228</v>
      </c>
      <c r="T68" s="27">
        <v>11.714142184964686</v>
      </c>
      <c r="U68" s="27">
        <v>2.3722618901944159</v>
      </c>
      <c r="V68" s="27">
        <v>0</v>
      </c>
      <c r="W68" s="27">
        <v>-0.78807453379844383</v>
      </c>
      <c r="X68" s="27">
        <v>0</v>
      </c>
      <c r="Y68" s="27">
        <v>9.9990946529406983</v>
      </c>
      <c r="AA68" s="19">
        <v>2030</v>
      </c>
      <c r="AB68" s="27">
        <v>12.450019877442971</v>
      </c>
      <c r="AC68" s="27">
        <v>2.8272175174597578</v>
      </c>
      <c r="AD68" s="27">
        <v>23.588472262441794</v>
      </c>
      <c r="AE68" s="27">
        <v>-0.99772255776603702</v>
      </c>
      <c r="AF68" s="27">
        <v>0</v>
      </c>
      <c r="AG68" s="27">
        <v>0</v>
      </c>
      <c r="AH68" s="27">
        <v>0</v>
      </c>
      <c r="AI68" s="27">
        <v>37.867987099578485</v>
      </c>
    </row>
    <row r="69" spans="1:35" ht="16.5" thickTop="1" thickBot="1" x14ac:dyDescent="0.3">
      <c r="A69" s="19">
        <v>2031</v>
      </c>
      <c r="B69" s="27">
        <v>4.4492708675116148</v>
      </c>
      <c r="C69" s="27">
        <v>5.5324645736206171E-2</v>
      </c>
      <c r="D69" s="27">
        <v>0</v>
      </c>
      <c r="E69" s="27">
        <v>4.5045955132478213</v>
      </c>
      <c r="G69" s="19">
        <v>2031</v>
      </c>
      <c r="H69" s="27">
        <v>11.665195477350153</v>
      </c>
      <c r="I69" s="27">
        <v>2.9510362550099671</v>
      </c>
      <c r="J69" s="27">
        <v>21.603598962539142</v>
      </c>
      <c r="K69" s="27">
        <v>-0.42859517179407464</v>
      </c>
      <c r="L69" s="27">
        <v>1.1967601916525329E-2</v>
      </c>
      <c r="M69" s="27">
        <v>0.28083843770533301</v>
      </c>
      <c r="N69" s="27">
        <v>0</v>
      </c>
      <c r="O69" s="27">
        <v>36.084041562727045</v>
      </c>
      <c r="Q69" s="19">
        <v>2031</v>
      </c>
      <c r="R69" s="27">
        <v>1.173566795790066</v>
      </c>
      <c r="S69" s="27">
        <v>-2.7108399999997346</v>
      </c>
      <c r="T69" s="27">
        <v>4.6786094608031092</v>
      </c>
      <c r="U69" s="27">
        <v>-3.6684051663505883</v>
      </c>
      <c r="V69" s="27">
        <v>0</v>
      </c>
      <c r="W69" s="27">
        <v>23.174345303819912</v>
      </c>
      <c r="X69" s="27">
        <v>0</v>
      </c>
      <c r="Y69" s="27">
        <v>22.647276394062764</v>
      </c>
      <c r="AA69" s="19">
        <v>2031</v>
      </c>
      <c r="AB69" s="27">
        <v>12.450019877442971</v>
      </c>
      <c r="AC69" s="27">
        <v>2.8272175174602125</v>
      </c>
      <c r="AD69" s="27">
        <v>21.625650861498027</v>
      </c>
      <c r="AE69" s="27">
        <v>-1.8095413250638908</v>
      </c>
      <c r="AF69" s="27">
        <v>0</v>
      </c>
      <c r="AG69" s="27">
        <v>0</v>
      </c>
      <c r="AH69" s="27">
        <v>0</v>
      </c>
      <c r="AI69" s="27">
        <v>35.093346931337322</v>
      </c>
    </row>
    <row r="70" spans="1:35" ht="16.5" thickTop="1" thickBot="1" x14ac:dyDescent="0.3">
      <c r="A70" s="19">
        <v>2032</v>
      </c>
      <c r="B70" s="27">
        <v>4.4492708675116148</v>
      </c>
      <c r="C70" s="27">
        <v>5.5324645736206171E-2</v>
      </c>
      <c r="D70" s="27">
        <v>0</v>
      </c>
      <c r="E70" s="27">
        <v>4.5045955132478213</v>
      </c>
      <c r="G70" s="19">
        <v>2032</v>
      </c>
      <c r="H70" s="27">
        <v>8.7156591978798588</v>
      </c>
      <c r="I70" s="27">
        <v>2.1041826225900877</v>
      </c>
      <c r="J70" s="27">
        <v>48.867146278232703</v>
      </c>
      <c r="K70" s="27">
        <v>9.0554655827051023E-2</v>
      </c>
      <c r="L70" s="27">
        <v>0</v>
      </c>
      <c r="M70" s="27">
        <v>-5.2099914896665753E-2</v>
      </c>
      <c r="N70" s="27">
        <v>0</v>
      </c>
      <c r="O70" s="27">
        <v>59.725442839633033</v>
      </c>
      <c r="Q70" s="19">
        <v>2032</v>
      </c>
      <c r="R70" s="27">
        <v>0.27831605934989057</v>
      </c>
      <c r="S70" s="27">
        <v>-2.4697200000000521</v>
      </c>
      <c r="T70" s="27">
        <v>-27.743953014539649</v>
      </c>
      <c r="U70" s="27">
        <v>-4.1325465227644376</v>
      </c>
      <c r="V70" s="27">
        <v>0.40864934897508698</v>
      </c>
      <c r="W70" s="27">
        <v>12.229835260889047</v>
      </c>
      <c r="X70" s="27">
        <v>0</v>
      </c>
      <c r="Y70" s="27">
        <v>-21.42941886809011</v>
      </c>
      <c r="AA70" s="19">
        <v>2032</v>
      </c>
      <c r="AB70" s="27">
        <v>12.45001987743899</v>
      </c>
      <c r="AC70" s="27">
        <v>2.8349633188799999</v>
      </c>
      <c r="AD70" s="27">
        <v>20.326191732632498</v>
      </c>
      <c r="AE70" s="27">
        <v>-1.5995546136823726</v>
      </c>
      <c r="AF70" s="27">
        <v>0</v>
      </c>
      <c r="AG70" s="27">
        <v>0</v>
      </c>
      <c r="AH70" s="27">
        <v>0</v>
      </c>
      <c r="AI70" s="27">
        <v>34.011620315269113</v>
      </c>
    </row>
    <row r="71" spans="1:35" ht="16.5" thickTop="1" thickBot="1" x14ac:dyDescent="0.3">
      <c r="A71" s="19">
        <v>2033</v>
      </c>
      <c r="B71" s="27">
        <v>4.4492708675116148</v>
      </c>
      <c r="C71" s="27">
        <v>5.5324645736206171E-2</v>
      </c>
      <c r="D71" s="27">
        <v>0</v>
      </c>
      <c r="E71" s="27">
        <v>4.5045955132478213</v>
      </c>
      <c r="G71" s="19">
        <v>2033</v>
      </c>
      <c r="H71" s="27">
        <v>7.1445502861702153</v>
      </c>
      <c r="I71" s="27">
        <v>1.7364190779403543</v>
      </c>
      <c r="J71" s="27">
        <v>50.95621416213735</v>
      </c>
      <c r="K71" s="27">
        <v>0.31079044790609922</v>
      </c>
      <c r="L71" s="27">
        <v>0</v>
      </c>
      <c r="M71" s="27">
        <v>0</v>
      </c>
      <c r="N71" s="27">
        <v>0</v>
      </c>
      <c r="O71" s="27">
        <v>60.14797397415402</v>
      </c>
      <c r="Q71" s="19">
        <v>2033</v>
      </c>
      <c r="R71" s="27">
        <v>-6.5978225713506617</v>
      </c>
      <c r="S71" s="27">
        <v>-2.7442700000001423</v>
      </c>
      <c r="T71" s="27">
        <v>22.267122010529697</v>
      </c>
      <c r="U71" s="27">
        <v>-0.77614242459943328</v>
      </c>
      <c r="V71" s="27">
        <v>0</v>
      </c>
      <c r="W71" s="27">
        <v>-4.0859778667807385</v>
      </c>
      <c r="X71" s="27">
        <v>0</v>
      </c>
      <c r="Y71" s="27">
        <v>8.0629091477987203</v>
      </c>
      <c r="AA71" s="19">
        <v>2033</v>
      </c>
      <c r="AB71" s="27">
        <v>24.762563133759045</v>
      </c>
      <c r="AC71" s="27">
        <v>3.6193375507100427</v>
      </c>
      <c r="AD71" s="27">
        <v>15.190691415361265</v>
      </c>
      <c r="AE71" s="27">
        <v>-1.4060302236530529</v>
      </c>
      <c r="AF71" s="27">
        <v>0</v>
      </c>
      <c r="AG71" s="27">
        <v>0</v>
      </c>
      <c r="AH71" s="27">
        <v>0</v>
      </c>
      <c r="AI71" s="27">
        <v>42.166561876177298</v>
      </c>
    </row>
    <row r="72" spans="1:35" ht="16.5" thickTop="1" thickBot="1" x14ac:dyDescent="0.3">
      <c r="A72" s="19">
        <v>2034</v>
      </c>
      <c r="B72" s="27">
        <v>4.4492708675116148</v>
      </c>
      <c r="C72" s="27">
        <v>5.5324645736206171E-2</v>
      </c>
      <c r="D72" s="27">
        <v>0</v>
      </c>
      <c r="E72" s="27">
        <v>4.5045955132478213</v>
      </c>
      <c r="G72" s="19">
        <v>2034</v>
      </c>
      <c r="H72" s="27">
        <v>6.1223542681400431</v>
      </c>
      <c r="I72" s="27">
        <v>1.6712966825298281</v>
      </c>
      <c r="J72" s="27">
        <v>17.951827688490614</v>
      </c>
      <c r="K72" s="27">
        <v>1.8451219865894881E-2</v>
      </c>
      <c r="L72" s="27">
        <v>0</v>
      </c>
      <c r="M72" s="27">
        <v>0</v>
      </c>
      <c r="N72" s="27">
        <v>0</v>
      </c>
      <c r="O72" s="27">
        <v>25.76392985902638</v>
      </c>
      <c r="Q72" s="19">
        <v>2034</v>
      </c>
      <c r="R72" s="27">
        <v>0.38284024567019515</v>
      </c>
      <c r="S72" s="27">
        <v>-1.1996799999997165</v>
      </c>
      <c r="T72" s="27">
        <v>30.862759142417506</v>
      </c>
      <c r="U72" s="27">
        <v>-5.6333683499076637</v>
      </c>
      <c r="V72" s="27">
        <v>0</v>
      </c>
      <c r="W72" s="27">
        <v>8.4041700823654342</v>
      </c>
      <c r="X72" s="27">
        <v>0</v>
      </c>
      <c r="Y72" s="27">
        <v>32.816721120545758</v>
      </c>
      <c r="AA72" s="19">
        <v>2034</v>
      </c>
      <c r="AB72" s="27">
        <v>14.438961265517037</v>
      </c>
      <c r="AC72" s="27">
        <v>0.9572053557799336</v>
      </c>
      <c r="AD72" s="27">
        <v>29.283581675372698</v>
      </c>
      <c r="AE72" s="27">
        <v>-0.98253503330593839</v>
      </c>
      <c r="AF72" s="27">
        <v>0</v>
      </c>
      <c r="AG72" s="27">
        <v>0</v>
      </c>
      <c r="AH72" s="27">
        <v>0</v>
      </c>
      <c r="AI72" s="27">
        <v>43.697213263363736</v>
      </c>
    </row>
    <row r="73" spans="1:35" ht="16.5" thickTop="1" thickBot="1" x14ac:dyDescent="0.3">
      <c r="A73" s="19" t="s">
        <v>44</v>
      </c>
      <c r="B73" s="27">
        <v>82.015894075438695</v>
      </c>
      <c r="C73" s="27">
        <v>0.97862589853665893</v>
      </c>
      <c r="D73" s="27">
        <v>0</v>
      </c>
      <c r="E73" s="27">
        <v>82.994519973975358</v>
      </c>
      <c r="G73" s="19" t="s">
        <v>45</v>
      </c>
      <c r="H73" s="27">
        <v>95.87197727597021</v>
      </c>
      <c r="I73" s="27">
        <v>26.171389395534234</v>
      </c>
      <c r="J73" s="27">
        <v>266.64969836449023</v>
      </c>
      <c r="K73" s="27">
        <v>0.36666262383246734</v>
      </c>
      <c r="L73" s="27">
        <v>0</v>
      </c>
      <c r="M73" s="27">
        <v>0</v>
      </c>
      <c r="N73" s="27">
        <v>0</v>
      </c>
      <c r="O73" s="27">
        <v>389.0597276598271</v>
      </c>
      <c r="Q73" s="19" t="s">
        <v>45</v>
      </c>
      <c r="R73" s="27">
        <v>5.9950224579817215</v>
      </c>
      <c r="S73" s="27">
        <v>-18.786187251027908</v>
      </c>
      <c r="T73" s="27">
        <v>458.42381950322061</v>
      </c>
      <c r="U73" s="27">
        <v>-111.94629055447238</v>
      </c>
      <c r="V73" s="27">
        <v>0</v>
      </c>
      <c r="W73" s="27">
        <v>156.02427513949627</v>
      </c>
      <c r="X73" s="27">
        <v>0</v>
      </c>
      <c r="Y73" s="27">
        <v>489.71063929519835</v>
      </c>
      <c r="AA73" s="19" t="s">
        <v>45</v>
      </c>
      <c r="AB73" s="27">
        <v>226.10448623333392</v>
      </c>
      <c r="AC73" s="27">
        <v>14.989196328498323</v>
      </c>
      <c r="AD73" s="27">
        <v>434.96731119897322</v>
      </c>
      <c r="AE73" s="27">
        <v>-19.524935258355267</v>
      </c>
      <c r="AF73" s="27">
        <v>0</v>
      </c>
      <c r="AG73" s="27">
        <v>0</v>
      </c>
      <c r="AH73" s="27">
        <v>0</v>
      </c>
      <c r="AI73" s="27">
        <v>656.53605850245015</v>
      </c>
    </row>
    <row r="74" spans="1:35" ht="16.5" thickTop="1" thickBot="1" x14ac:dyDescent="0.3"/>
    <row r="75" spans="1:35" ht="16.5" thickTop="1" thickBot="1" x14ac:dyDescent="0.3">
      <c r="A75" s="1" t="str">
        <f>A6</f>
        <v>High Cost</v>
      </c>
    </row>
    <row r="76" spans="1:35" ht="76.5" thickTop="1" thickBot="1" x14ac:dyDescent="0.3">
      <c r="G76" s="1" t="s">
        <v>29</v>
      </c>
      <c r="H76" s="18" t="s">
        <v>82</v>
      </c>
      <c r="J76" s="12"/>
      <c r="K76" s="12"/>
      <c r="Q76" s="1" t="s">
        <v>29</v>
      </c>
      <c r="R76" s="18" t="s">
        <v>81</v>
      </c>
      <c r="T76" s="12"/>
      <c r="U76" s="12"/>
      <c r="AA76" s="1" t="s">
        <v>29</v>
      </c>
      <c r="AB76" s="18" t="s">
        <v>83</v>
      </c>
      <c r="AD76" s="12"/>
      <c r="AE76" s="12"/>
    </row>
    <row r="77" spans="1:35" ht="51" customHeight="1" thickTop="1" thickBot="1" x14ac:dyDescent="0.3">
      <c r="A77" s="1" t="s">
        <v>32</v>
      </c>
      <c r="B77" s="25" t="s">
        <v>33</v>
      </c>
      <c r="C77" s="25" t="s">
        <v>15</v>
      </c>
      <c r="D77" s="25" t="s">
        <v>34</v>
      </c>
      <c r="E77" s="25" t="s">
        <v>35</v>
      </c>
      <c r="G77" s="1" t="s">
        <v>29</v>
      </c>
      <c r="H77" s="1" t="s">
        <v>36</v>
      </c>
      <c r="I77" s="1" t="s">
        <v>37</v>
      </c>
      <c r="J77" s="1" t="s">
        <v>38</v>
      </c>
      <c r="K77" s="1" t="s">
        <v>39</v>
      </c>
      <c r="L77" s="1" t="s">
        <v>40</v>
      </c>
      <c r="M77" s="1" t="s">
        <v>41</v>
      </c>
      <c r="N77" s="1" t="s">
        <v>42</v>
      </c>
      <c r="O77" s="1" t="s">
        <v>35</v>
      </c>
      <c r="Q77" s="1" t="s">
        <v>29</v>
      </c>
      <c r="R77" s="1" t="s">
        <v>36</v>
      </c>
      <c r="S77" s="1" t="s">
        <v>37</v>
      </c>
      <c r="T77" s="1" t="s">
        <v>38</v>
      </c>
      <c r="U77" s="1" t="s">
        <v>39</v>
      </c>
      <c r="V77" s="1" t="s">
        <v>40</v>
      </c>
      <c r="W77" s="1" t="s">
        <v>41</v>
      </c>
      <c r="X77" s="1" t="s">
        <v>42</v>
      </c>
      <c r="Y77" s="1" t="s">
        <v>35</v>
      </c>
      <c r="AA77" s="1" t="s">
        <v>29</v>
      </c>
      <c r="AB77" s="1" t="s">
        <v>36</v>
      </c>
      <c r="AC77" s="1" t="s">
        <v>37</v>
      </c>
      <c r="AD77" s="1" t="s">
        <v>38</v>
      </c>
      <c r="AE77" s="1" t="s">
        <v>39</v>
      </c>
      <c r="AF77" s="1" t="s">
        <v>40</v>
      </c>
      <c r="AG77" s="1" t="s">
        <v>41</v>
      </c>
      <c r="AH77" s="1" t="s">
        <v>42</v>
      </c>
      <c r="AI77" s="1" t="s">
        <v>35</v>
      </c>
    </row>
    <row r="78" spans="1:35" ht="16.5" thickTop="1" thickBot="1" x14ac:dyDescent="0.3">
      <c r="A78" s="19" t="s">
        <v>43</v>
      </c>
      <c r="B78" s="26">
        <f>NPV($B$6,B79:B94)</f>
        <v>108.01294374086264</v>
      </c>
      <c r="C78" s="26">
        <f t="shared" ref="C78:E78" si="13">NPV($B$6,C79:C94)</f>
        <v>1.3126931918745988</v>
      </c>
      <c r="D78" s="26">
        <f t="shared" si="13"/>
        <v>2.2369646760647517</v>
      </c>
      <c r="E78" s="26">
        <f t="shared" si="13"/>
        <v>111.56260160880201</v>
      </c>
      <c r="G78" s="19" t="s">
        <v>43</v>
      </c>
      <c r="H78" s="26">
        <f>NPV($B$6,H79:H94)</f>
        <v>70.376731347357165</v>
      </c>
      <c r="I78" s="26">
        <f t="shared" ref="I78:O78" si="14">NPV($B$6,I79:I94)</f>
        <v>17.528278526551816</v>
      </c>
      <c r="J78" s="26">
        <f t="shared" si="14"/>
        <v>216.29976030327717</v>
      </c>
      <c r="K78" s="26">
        <f t="shared" si="14"/>
        <v>-1.3692179898632293</v>
      </c>
      <c r="L78" s="26">
        <f t="shared" si="14"/>
        <v>12.282307012269836</v>
      </c>
      <c r="M78" s="26">
        <f t="shared" si="14"/>
        <v>2.3994411847101733</v>
      </c>
      <c r="N78" s="26">
        <f t="shared" si="14"/>
        <v>0</v>
      </c>
      <c r="O78" s="26">
        <f t="shared" si="14"/>
        <v>317.51730038430293</v>
      </c>
      <c r="Q78" s="19" t="s">
        <v>43</v>
      </c>
      <c r="R78" s="26">
        <f>NPV($B$6,R79:R94)</f>
        <v>-0.61243422168176742</v>
      </c>
      <c r="S78" s="26">
        <f t="shared" ref="S78:Y78" si="15">NPV($B$6,S79:S94)</f>
        <v>-12.579846620898381</v>
      </c>
      <c r="T78" s="26">
        <f t="shared" si="15"/>
        <v>231.0735263823444</v>
      </c>
      <c r="U78" s="26">
        <f t="shared" si="15"/>
        <v>-31.558242038232006</v>
      </c>
      <c r="V78" s="26">
        <f t="shared" si="15"/>
        <v>10.205969797269749</v>
      </c>
      <c r="W78" s="26">
        <f t="shared" si="15"/>
        <v>66.83357344829588</v>
      </c>
      <c r="X78" s="26">
        <f t="shared" si="15"/>
        <v>0</v>
      </c>
      <c r="Y78" s="26">
        <f t="shared" si="15"/>
        <v>263.36254674709784</v>
      </c>
      <c r="AA78" s="19" t="s">
        <v>43</v>
      </c>
      <c r="AB78" s="26">
        <f>NPV($B$6,AB79:AB94)</f>
        <v>131.71565061938412</v>
      </c>
      <c r="AC78" s="26">
        <f t="shared" ref="AC78:AI78" si="16">NPV($B$6,AC79:AC94)</f>
        <v>15.23572866165331</v>
      </c>
      <c r="AD78" s="26">
        <f t="shared" si="16"/>
        <v>255.85934520026399</v>
      </c>
      <c r="AE78" s="26">
        <f t="shared" si="16"/>
        <v>-10.542246814768648</v>
      </c>
      <c r="AF78" s="26">
        <f t="shared" si="16"/>
        <v>0</v>
      </c>
      <c r="AG78" s="26">
        <f t="shared" si="16"/>
        <v>0.19466876835876984</v>
      </c>
      <c r="AH78" s="26">
        <f t="shared" si="16"/>
        <v>0</v>
      </c>
      <c r="AI78" s="26">
        <f t="shared" si="16"/>
        <v>392.46314643489154</v>
      </c>
    </row>
    <row r="79" spans="1:35" ht="16.5" thickTop="1" thickBot="1" x14ac:dyDescent="0.3">
      <c r="A79" s="19">
        <v>2020</v>
      </c>
      <c r="B79" s="27">
        <v>0</v>
      </c>
      <c r="C79" s="27">
        <v>0</v>
      </c>
      <c r="D79" s="27">
        <v>0</v>
      </c>
      <c r="E79" s="27">
        <v>0</v>
      </c>
      <c r="G79" s="19">
        <v>2020</v>
      </c>
      <c r="H79" s="27">
        <v>0</v>
      </c>
      <c r="I79" s="27">
        <v>0</v>
      </c>
      <c r="J79" s="27">
        <v>0</v>
      </c>
      <c r="K79" s="27">
        <v>0</v>
      </c>
      <c r="L79" s="27">
        <v>0</v>
      </c>
      <c r="M79" s="27">
        <v>0</v>
      </c>
      <c r="N79" s="27">
        <v>0</v>
      </c>
      <c r="O79" s="27">
        <v>0</v>
      </c>
      <c r="Q79" s="19">
        <v>2020</v>
      </c>
      <c r="R79" s="27">
        <v>0</v>
      </c>
      <c r="S79" s="27">
        <v>0</v>
      </c>
      <c r="T79" s="27">
        <v>0</v>
      </c>
      <c r="U79" s="27">
        <v>0</v>
      </c>
      <c r="V79" s="27">
        <v>0</v>
      </c>
      <c r="W79" s="27">
        <v>0</v>
      </c>
      <c r="X79" s="27">
        <v>0</v>
      </c>
      <c r="Y79" s="27">
        <v>0</v>
      </c>
      <c r="AA79" s="19">
        <v>2020</v>
      </c>
      <c r="AB79" s="27">
        <v>0</v>
      </c>
      <c r="AC79" s="27">
        <v>0</v>
      </c>
      <c r="AD79" s="27">
        <v>0</v>
      </c>
      <c r="AE79" s="27">
        <v>0</v>
      </c>
      <c r="AF79" s="27">
        <v>0</v>
      </c>
      <c r="AG79" s="27">
        <v>0</v>
      </c>
      <c r="AH79" s="27">
        <v>0</v>
      </c>
      <c r="AI79" s="27">
        <v>0</v>
      </c>
    </row>
    <row r="80" spans="1:35" ht="16.5" thickTop="1" thickBot="1" x14ac:dyDescent="0.3">
      <c r="A80" s="19">
        <v>2021</v>
      </c>
      <c r="B80" s="27">
        <v>0</v>
      </c>
      <c r="C80" s="27">
        <v>0</v>
      </c>
      <c r="D80" s="27">
        <v>0</v>
      </c>
      <c r="E80" s="27">
        <v>0</v>
      </c>
      <c r="G80" s="19">
        <v>2021</v>
      </c>
      <c r="H80" s="27">
        <v>0</v>
      </c>
      <c r="I80" s="27">
        <v>0</v>
      </c>
      <c r="J80" s="27">
        <v>0</v>
      </c>
      <c r="K80" s="27">
        <v>0</v>
      </c>
      <c r="L80" s="27">
        <v>0</v>
      </c>
      <c r="M80" s="27">
        <v>0</v>
      </c>
      <c r="N80" s="27">
        <v>0</v>
      </c>
      <c r="O80" s="27">
        <v>0</v>
      </c>
      <c r="Q80" s="19">
        <v>2021</v>
      </c>
      <c r="R80" s="27">
        <v>0</v>
      </c>
      <c r="S80" s="27">
        <v>0</v>
      </c>
      <c r="T80" s="27">
        <v>0</v>
      </c>
      <c r="U80" s="27">
        <v>0</v>
      </c>
      <c r="V80" s="27">
        <v>0</v>
      </c>
      <c r="W80" s="27">
        <v>0</v>
      </c>
      <c r="X80" s="27">
        <v>0</v>
      </c>
      <c r="Y80" s="27">
        <v>0</v>
      </c>
      <c r="AA80" s="19">
        <v>2021</v>
      </c>
      <c r="AB80" s="27">
        <v>0</v>
      </c>
      <c r="AC80" s="27">
        <v>0</v>
      </c>
      <c r="AD80" s="27">
        <v>0</v>
      </c>
      <c r="AE80" s="27">
        <v>0</v>
      </c>
      <c r="AF80" s="27">
        <v>0</v>
      </c>
      <c r="AG80" s="27">
        <v>0</v>
      </c>
      <c r="AH80" s="27">
        <v>0</v>
      </c>
      <c r="AI80" s="27">
        <v>0</v>
      </c>
    </row>
    <row r="81" spans="1:35" ht="16.5" thickTop="1" thickBot="1" x14ac:dyDescent="0.3">
      <c r="A81" s="19">
        <v>2022</v>
      </c>
      <c r="B81" s="27">
        <v>0</v>
      </c>
      <c r="C81" s="27">
        <v>0</v>
      </c>
      <c r="D81" s="27">
        <v>2.656727471408562</v>
      </c>
      <c r="E81" s="27">
        <v>2.656727471408562</v>
      </c>
      <c r="G81" s="19">
        <v>2022</v>
      </c>
      <c r="H81" s="27">
        <v>0</v>
      </c>
      <c r="I81" s="27">
        <v>0</v>
      </c>
      <c r="J81" s="27">
        <v>0</v>
      </c>
      <c r="K81" s="27">
        <v>0</v>
      </c>
      <c r="L81" s="27">
        <v>0</v>
      </c>
      <c r="M81" s="27">
        <v>0</v>
      </c>
      <c r="N81" s="27">
        <v>0</v>
      </c>
      <c r="O81" s="27">
        <v>0</v>
      </c>
      <c r="Q81" s="19">
        <v>2022</v>
      </c>
      <c r="R81" s="27">
        <v>0</v>
      </c>
      <c r="S81" s="27">
        <v>0</v>
      </c>
      <c r="T81" s="27">
        <v>0</v>
      </c>
      <c r="U81" s="27">
        <v>0</v>
      </c>
      <c r="V81" s="27">
        <v>0</v>
      </c>
      <c r="W81" s="27">
        <v>0</v>
      </c>
      <c r="X81" s="27">
        <v>0</v>
      </c>
      <c r="Y81" s="27">
        <v>0</v>
      </c>
      <c r="AA81" s="19">
        <v>2022</v>
      </c>
      <c r="AB81" s="27">
        <v>0</v>
      </c>
      <c r="AC81" s="27">
        <v>0</v>
      </c>
      <c r="AD81" s="27">
        <v>0</v>
      </c>
      <c r="AE81" s="27">
        <v>0</v>
      </c>
      <c r="AF81" s="27">
        <v>0</v>
      </c>
      <c r="AG81" s="27">
        <v>0</v>
      </c>
      <c r="AH81" s="27">
        <v>0</v>
      </c>
      <c r="AI81" s="27">
        <v>0</v>
      </c>
    </row>
    <row r="82" spans="1:35" ht="16.5" thickTop="1" thickBot="1" x14ac:dyDescent="0.3">
      <c r="A82" s="19">
        <v>2023</v>
      </c>
      <c r="B82" s="27">
        <v>8.5796191593005648</v>
      </c>
      <c r="C82" s="27">
        <v>0.10553283217725351</v>
      </c>
      <c r="D82" s="27">
        <v>0</v>
      </c>
      <c r="E82" s="27">
        <v>8.6851519914778184</v>
      </c>
      <c r="G82" s="19">
        <v>2023</v>
      </c>
      <c r="H82" s="27">
        <v>0</v>
      </c>
      <c r="I82" s="27">
        <v>0</v>
      </c>
      <c r="J82" s="27">
        <v>9.206710078997272</v>
      </c>
      <c r="K82" s="27">
        <v>-0.75392508934392777</v>
      </c>
      <c r="L82" s="27">
        <v>1.8117350422079321</v>
      </c>
      <c r="M82" s="27">
        <v>1.1664970115746978</v>
      </c>
      <c r="N82" s="27">
        <v>0</v>
      </c>
      <c r="O82" s="27">
        <v>11.431017043435974</v>
      </c>
      <c r="Q82" s="19">
        <v>2023</v>
      </c>
      <c r="R82" s="27">
        <v>-14.427850000000007</v>
      </c>
      <c r="S82" s="27">
        <v>-4.5089600000001155</v>
      </c>
      <c r="T82" s="27">
        <v>36.71395395830843</v>
      </c>
      <c r="U82" s="27">
        <v>5.9572961100200992</v>
      </c>
      <c r="V82" s="27">
        <v>2.2840536807992078</v>
      </c>
      <c r="W82" s="27">
        <v>1.9282247860590145</v>
      </c>
      <c r="X82" s="27">
        <v>0</v>
      </c>
      <c r="Y82" s="27">
        <v>27.94671853518663</v>
      </c>
      <c r="AA82" s="19">
        <v>2023</v>
      </c>
      <c r="AB82" s="27">
        <v>12.450189382123991</v>
      </c>
      <c r="AC82" s="27">
        <v>0.83334486225976434</v>
      </c>
      <c r="AD82" s="27">
        <v>14.10077937626788</v>
      </c>
      <c r="AE82" s="27">
        <v>-8.5205104409607116E-2</v>
      </c>
      <c r="AF82" s="27">
        <v>0</v>
      </c>
      <c r="AG82" s="27">
        <v>0.56363680917405701</v>
      </c>
      <c r="AH82" s="27">
        <v>0</v>
      </c>
      <c r="AI82" s="27">
        <v>27.862745325416086</v>
      </c>
    </row>
    <row r="83" spans="1:35" ht="16.5" thickTop="1" thickBot="1" x14ac:dyDescent="0.3">
      <c r="A83" s="19">
        <v>2024</v>
      </c>
      <c r="B83" s="27">
        <v>8.5796191593005648</v>
      </c>
      <c r="C83" s="27">
        <v>0.10553283217725351</v>
      </c>
      <c r="D83" s="27">
        <v>0</v>
      </c>
      <c r="E83" s="27">
        <v>8.6851519914778184</v>
      </c>
      <c r="G83" s="19">
        <v>2024</v>
      </c>
      <c r="H83" s="27">
        <v>0</v>
      </c>
      <c r="I83" s="27">
        <v>0</v>
      </c>
      <c r="J83" s="27">
        <v>7.4678181200711791</v>
      </c>
      <c r="K83" s="27">
        <v>0.75029841230268868</v>
      </c>
      <c r="L83" s="27">
        <v>6.0009305791589416</v>
      </c>
      <c r="M83" s="27">
        <v>0.77789185919596593</v>
      </c>
      <c r="N83" s="27">
        <v>0</v>
      </c>
      <c r="O83" s="27">
        <v>14.996938970728776</v>
      </c>
      <c r="Q83" s="19">
        <v>2024</v>
      </c>
      <c r="R83" s="27">
        <v>-1.0892799999999738</v>
      </c>
      <c r="S83" s="27">
        <v>-0.28193000000010215</v>
      </c>
      <c r="T83" s="27">
        <v>1.1573759916097499</v>
      </c>
      <c r="U83" s="27">
        <v>-2.3277234237913974E-2</v>
      </c>
      <c r="V83" s="27">
        <v>2.9745766048381261</v>
      </c>
      <c r="W83" s="27">
        <v>-0.49338024595467489</v>
      </c>
      <c r="X83" s="27">
        <v>0</v>
      </c>
      <c r="Y83" s="27">
        <v>2.2440851162552109</v>
      </c>
      <c r="AA83" s="19">
        <v>2024</v>
      </c>
      <c r="AB83" s="27">
        <v>0.26788355407660447</v>
      </c>
      <c r="AC83" s="27">
        <v>9.6134217669714417E-2</v>
      </c>
      <c r="AD83" s="27">
        <v>7.1607914925986407</v>
      </c>
      <c r="AE83" s="27">
        <v>0.54924283675263352</v>
      </c>
      <c r="AF83" s="27">
        <v>0</v>
      </c>
      <c r="AG83" s="27">
        <v>-0.14462344572845745</v>
      </c>
      <c r="AH83" s="27">
        <v>0</v>
      </c>
      <c r="AI83" s="27">
        <v>7.9294286553691347</v>
      </c>
    </row>
    <row r="84" spans="1:35" ht="16.5" thickTop="1" thickBot="1" x14ac:dyDescent="0.3">
      <c r="A84" s="19">
        <v>2025</v>
      </c>
      <c r="B84" s="27">
        <v>8.5796191593005648</v>
      </c>
      <c r="C84" s="27">
        <v>0.10553283217725351</v>
      </c>
      <c r="D84" s="27">
        <v>0</v>
      </c>
      <c r="E84" s="27">
        <v>8.6851519914778184</v>
      </c>
      <c r="G84" s="19">
        <v>2025</v>
      </c>
      <c r="H84" s="27">
        <v>0</v>
      </c>
      <c r="I84" s="27">
        <v>0</v>
      </c>
      <c r="J84" s="27">
        <v>12.641672302726336</v>
      </c>
      <c r="K84" s="27">
        <v>0.95822349479380331</v>
      </c>
      <c r="L84" s="27">
        <v>2.0243676442420533</v>
      </c>
      <c r="M84" s="27">
        <v>1.5534051003274199</v>
      </c>
      <c r="N84" s="27">
        <v>0</v>
      </c>
      <c r="O84" s="27">
        <v>17.177668542089613</v>
      </c>
      <c r="Q84" s="19">
        <v>2025</v>
      </c>
      <c r="R84" s="27">
        <v>-2.3426399999999603</v>
      </c>
      <c r="S84" s="27">
        <v>-0.37770000000000437</v>
      </c>
      <c r="T84" s="27">
        <v>11.549500776532071</v>
      </c>
      <c r="U84" s="27">
        <v>0.55731567252412451</v>
      </c>
      <c r="V84" s="27">
        <v>1.4560970354377119</v>
      </c>
      <c r="W84" s="27">
        <v>-0.48794383674983816</v>
      </c>
      <c r="X84" s="27">
        <v>0</v>
      </c>
      <c r="Y84" s="27">
        <v>10.354629647744103</v>
      </c>
      <c r="AA84" s="19">
        <v>2025</v>
      </c>
      <c r="AB84" s="27">
        <v>0.26788355408299935</v>
      </c>
      <c r="AC84" s="27">
        <v>9.5871555879966763E-2</v>
      </c>
      <c r="AD84" s="27">
        <v>9.677344221032115</v>
      </c>
      <c r="AE84" s="27">
        <v>0.38160942815975935</v>
      </c>
      <c r="AF84" s="27">
        <v>0</v>
      </c>
      <c r="AG84" s="27">
        <v>-4.6740635378449746E-2</v>
      </c>
      <c r="AH84" s="27">
        <v>0</v>
      </c>
      <c r="AI84" s="27">
        <v>10.37596812377639</v>
      </c>
    </row>
    <row r="85" spans="1:35" ht="16.5" thickTop="1" thickBot="1" x14ac:dyDescent="0.3">
      <c r="A85" s="19">
        <v>2026</v>
      </c>
      <c r="B85" s="27">
        <v>8.5796191593005648</v>
      </c>
      <c r="C85" s="27">
        <v>0.10553283217725351</v>
      </c>
      <c r="D85" s="27">
        <v>0</v>
      </c>
      <c r="E85" s="27">
        <v>8.6851519914778184</v>
      </c>
      <c r="G85" s="19">
        <v>2026</v>
      </c>
      <c r="H85" s="27">
        <v>-1.3950969279790115E-3</v>
      </c>
      <c r="I85" s="27">
        <v>1.4004089498484973E-3</v>
      </c>
      <c r="J85" s="27">
        <v>8.9823652643663134</v>
      </c>
      <c r="K85" s="27">
        <v>0.51689881742970267</v>
      </c>
      <c r="L85" s="27">
        <v>7.2894534504397832</v>
      </c>
      <c r="M85" s="27">
        <v>-0.76537513233491161</v>
      </c>
      <c r="N85" s="27">
        <v>0</v>
      </c>
      <c r="O85" s="27">
        <v>16.02334771192276</v>
      </c>
      <c r="Q85" s="19">
        <v>2026</v>
      </c>
      <c r="R85" s="27">
        <v>-0.44297000000005937</v>
      </c>
      <c r="S85" s="27">
        <v>5.0119999999878928E-2</v>
      </c>
      <c r="T85" s="27">
        <v>4.9665196963979845</v>
      </c>
      <c r="U85" s="27">
        <v>0.56559327578948726</v>
      </c>
      <c r="V85" s="27">
        <v>7.3646415600636006</v>
      </c>
      <c r="W85" s="27">
        <v>0.36256336782509158</v>
      </c>
      <c r="X85" s="27">
        <v>0</v>
      </c>
      <c r="Y85" s="27">
        <v>12.866467900075984</v>
      </c>
      <c r="AA85" s="19">
        <v>2026</v>
      </c>
      <c r="AB85" s="27">
        <v>0.26788355408200459</v>
      </c>
      <c r="AC85" s="27">
        <v>9.5871555879966763E-2</v>
      </c>
      <c r="AD85" s="27">
        <v>11.717760792088406</v>
      </c>
      <c r="AE85" s="27">
        <v>0.15661043073504138</v>
      </c>
      <c r="AF85" s="27">
        <v>0</v>
      </c>
      <c r="AG85" s="27">
        <v>-0.16692924021846864</v>
      </c>
      <c r="AH85" s="27">
        <v>0</v>
      </c>
      <c r="AI85" s="27">
        <v>12.071197092566949</v>
      </c>
    </row>
    <row r="86" spans="1:35" ht="16.5" thickTop="1" thickBot="1" x14ac:dyDescent="0.3">
      <c r="A86" s="19">
        <v>2027</v>
      </c>
      <c r="B86" s="27">
        <v>8.5796191593005648</v>
      </c>
      <c r="C86" s="27">
        <v>0.10553283217725351</v>
      </c>
      <c r="D86" s="27">
        <v>0</v>
      </c>
      <c r="E86" s="27">
        <v>8.6851519914778184</v>
      </c>
      <c r="G86" s="19">
        <v>2027</v>
      </c>
      <c r="H86" s="27">
        <v>5.075118029402006</v>
      </c>
      <c r="I86" s="27">
        <v>1.0935449024800619</v>
      </c>
      <c r="J86" s="27">
        <v>18.566829967660631</v>
      </c>
      <c r="K86" s="27">
        <v>-0.43229598494198729</v>
      </c>
      <c r="L86" s="27">
        <v>0</v>
      </c>
      <c r="M86" s="27">
        <v>0</v>
      </c>
      <c r="N86" s="27">
        <v>0</v>
      </c>
      <c r="O86" s="27">
        <v>24.303196914600711</v>
      </c>
      <c r="Q86" s="19">
        <v>2027</v>
      </c>
      <c r="R86" s="27">
        <v>1.8599400000000514</v>
      </c>
      <c r="S86" s="27">
        <v>0.64633999999978187</v>
      </c>
      <c r="T86" s="27">
        <v>22.714264772823363</v>
      </c>
      <c r="U86" s="27">
        <v>0.76821762826396889</v>
      </c>
      <c r="V86" s="27">
        <v>0</v>
      </c>
      <c r="W86" s="27">
        <v>0</v>
      </c>
      <c r="X86" s="27">
        <v>0</v>
      </c>
      <c r="Y86" s="27">
        <v>25.988762401087165</v>
      </c>
      <c r="AA86" s="19">
        <v>2027</v>
      </c>
      <c r="AB86" s="27">
        <v>0.18290367326500245</v>
      </c>
      <c r="AC86" s="27">
        <v>0.15926881142968341</v>
      </c>
      <c r="AD86" s="27">
        <v>23.85739291292936</v>
      </c>
      <c r="AE86" s="27">
        <v>-0.64019812317937697</v>
      </c>
      <c r="AF86" s="27">
        <v>0</v>
      </c>
      <c r="AG86" s="27">
        <v>0</v>
      </c>
      <c r="AH86" s="27">
        <v>0</v>
      </c>
      <c r="AI86" s="27">
        <v>23.559367274444668</v>
      </c>
    </row>
    <row r="87" spans="1:35" ht="16.5" thickTop="1" thickBot="1" x14ac:dyDescent="0.3">
      <c r="A87" s="19">
        <v>2028</v>
      </c>
      <c r="B87" s="27">
        <v>8.5796191593005648</v>
      </c>
      <c r="C87" s="27">
        <v>0.10553283217725351</v>
      </c>
      <c r="D87" s="27">
        <v>0</v>
      </c>
      <c r="E87" s="27">
        <v>8.6851519914778184</v>
      </c>
      <c r="G87" s="19">
        <v>2028</v>
      </c>
      <c r="H87" s="27">
        <v>10.035512428024049</v>
      </c>
      <c r="I87" s="27">
        <v>2.2499836779797988</v>
      </c>
      <c r="J87" s="27">
        <v>16.619647929271792</v>
      </c>
      <c r="K87" s="27">
        <v>-0.96155363422115614</v>
      </c>
      <c r="L87" s="27">
        <v>0</v>
      </c>
      <c r="M87" s="27">
        <v>0</v>
      </c>
      <c r="N87" s="27">
        <v>0</v>
      </c>
      <c r="O87" s="27">
        <v>27.943590401054482</v>
      </c>
      <c r="Q87" s="19">
        <v>2028</v>
      </c>
      <c r="R87" s="27">
        <v>20.984051066249776</v>
      </c>
      <c r="S87" s="27">
        <v>1.6843199999998433</v>
      </c>
      <c r="T87" s="27">
        <v>3.4287148482267371</v>
      </c>
      <c r="U87" s="27">
        <v>-0.18051049541379882</v>
      </c>
      <c r="V87" s="27">
        <v>0</v>
      </c>
      <c r="W87" s="27">
        <v>0.29471755573827052</v>
      </c>
      <c r="X87" s="27">
        <v>0</v>
      </c>
      <c r="Y87" s="27">
        <v>26.211292974800827</v>
      </c>
      <c r="AA87" s="19">
        <v>2028</v>
      </c>
      <c r="AB87" s="27">
        <v>12.439042717415987</v>
      </c>
      <c r="AC87" s="27">
        <v>2.8324692475603115</v>
      </c>
      <c r="AD87" s="27">
        <v>15.799654885709845</v>
      </c>
      <c r="AE87" s="27">
        <v>-1.8282274697654071</v>
      </c>
      <c r="AF87" s="27">
        <v>0</v>
      </c>
      <c r="AG87" s="27">
        <v>0</v>
      </c>
      <c r="AH87" s="27">
        <v>0</v>
      </c>
      <c r="AI87" s="27">
        <v>29.242939380920738</v>
      </c>
    </row>
    <row r="88" spans="1:35" ht="16.5" thickTop="1" thickBot="1" x14ac:dyDescent="0.3">
      <c r="A88" s="19">
        <v>2029</v>
      </c>
      <c r="B88" s="27">
        <v>8.5796191593005648</v>
      </c>
      <c r="C88" s="27">
        <v>0.10553283217725351</v>
      </c>
      <c r="D88" s="27">
        <v>0</v>
      </c>
      <c r="E88" s="27">
        <v>8.6851519914778184</v>
      </c>
      <c r="G88" s="19">
        <v>2029</v>
      </c>
      <c r="H88" s="27">
        <v>13.008471491989894</v>
      </c>
      <c r="I88" s="27">
        <v>2.7858491341703484</v>
      </c>
      <c r="J88" s="27">
        <v>16.69918755501083</v>
      </c>
      <c r="K88" s="27">
        <v>-1.4493633501449785</v>
      </c>
      <c r="L88" s="27">
        <v>0</v>
      </c>
      <c r="M88" s="27">
        <v>0</v>
      </c>
      <c r="N88" s="27">
        <v>0</v>
      </c>
      <c r="O88" s="27">
        <v>31.044144831026095</v>
      </c>
      <c r="Q88" s="19">
        <v>2029</v>
      </c>
      <c r="R88" s="27">
        <v>2.6504928898398248</v>
      </c>
      <c r="S88" s="27">
        <v>1.0213300000000345</v>
      </c>
      <c r="T88" s="27">
        <v>15.50112685096031</v>
      </c>
      <c r="U88" s="27">
        <v>0.69205570496993329</v>
      </c>
      <c r="V88" s="27">
        <v>0</v>
      </c>
      <c r="W88" s="27">
        <v>1.0383920539636855</v>
      </c>
      <c r="X88" s="27">
        <v>0</v>
      </c>
      <c r="Y88" s="27">
        <v>20.903397499733792</v>
      </c>
      <c r="AA88" s="19">
        <v>2029</v>
      </c>
      <c r="AB88" s="27">
        <v>12.439042717419964</v>
      </c>
      <c r="AC88" s="27">
        <v>2.8247302605500408</v>
      </c>
      <c r="AD88" s="27">
        <v>16.581810637679265</v>
      </c>
      <c r="AE88" s="27">
        <v>-1.4976366851022382</v>
      </c>
      <c r="AF88" s="27">
        <v>0</v>
      </c>
      <c r="AG88" s="27">
        <v>0</v>
      </c>
      <c r="AH88" s="27">
        <v>0</v>
      </c>
      <c r="AI88" s="27">
        <v>30.347946930547028</v>
      </c>
    </row>
    <row r="89" spans="1:35" ht="16.5" thickTop="1" thickBot="1" x14ac:dyDescent="0.3">
      <c r="A89" s="19">
        <v>2030</v>
      </c>
      <c r="B89" s="27">
        <v>8.5796191593005648</v>
      </c>
      <c r="C89" s="27">
        <v>0.10553283217725351</v>
      </c>
      <c r="D89" s="27">
        <v>0</v>
      </c>
      <c r="E89" s="27">
        <v>8.6851519914778184</v>
      </c>
      <c r="G89" s="19">
        <v>2030</v>
      </c>
      <c r="H89" s="27">
        <v>15.177658022430023</v>
      </c>
      <c r="I89" s="27">
        <v>3.3302668250598799</v>
      </c>
      <c r="J89" s="27">
        <v>14.981987129241411</v>
      </c>
      <c r="K89" s="27">
        <v>-1.4568650377540355</v>
      </c>
      <c r="L89" s="27">
        <v>2.8369749659157444E-2</v>
      </c>
      <c r="M89" s="27">
        <v>0.34302978858610417</v>
      </c>
      <c r="N89" s="27">
        <v>0</v>
      </c>
      <c r="O89" s="27">
        <v>32.404446477222535</v>
      </c>
      <c r="Q89" s="19">
        <v>2030</v>
      </c>
      <c r="R89" s="27">
        <v>-2.5611748884198278</v>
      </c>
      <c r="S89" s="27">
        <v>-0.73806000000013228</v>
      </c>
      <c r="T89" s="27">
        <v>11.714142184964686</v>
      </c>
      <c r="U89" s="27">
        <v>2.3722618901944159</v>
      </c>
      <c r="V89" s="27">
        <v>0</v>
      </c>
      <c r="W89" s="27">
        <v>-0.78807453379844383</v>
      </c>
      <c r="X89" s="27">
        <v>0</v>
      </c>
      <c r="Y89" s="27">
        <v>9.9990946529406983</v>
      </c>
      <c r="AA89" s="19">
        <v>2030</v>
      </c>
      <c r="AB89" s="27">
        <v>12.450019877442971</v>
      </c>
      <c r="AC89" s="27">
        <v>2.8272175174597578</v>
      </c>
      <c r="AD89" s="27">
        <v>23.588472262441794</v>
      </c>
      <c r="AE89" s="27">
        <v>-0.99772255776603702</v>
      </c>
      <c r="AF89" s="27">
        <v>0</v>
      </c>
      <c r="AG89" s="27">
        <v>0</v>
      </c>
      <c r="AH89" s="27">
        <v>0</v>
      </c>
      <c r="AI89" s="27">
        <v>37.867987099578485</v>
      </c>
    </row>
    <row r="90" spans="1:35" ht="16.5" thickTop="1" thickBot="1" x14ac:dyDescent="0.3">
      <c r="A90" s="19">
        <v>2031</v>
      </c>
      <c r="B90" s="27">
        <v>8.5796191593005648</v>
      </c>
      <c r="C90" s="27">
        <v>0.10553283217725351</v>
      </c>
      <c r="D90" s="27">
        <v>0</v>
      </c>
      <c r="E90" s="27">
        <v>8.6851519914778184</v>
      </c>
      <c r="G90" s="19">
        <v>2031</v>
      </c>
      <c r="H90" s="27">
        <v>11.665195477350153</v>
      </c>
      <c r="I90" s="27">
        <v>2.9510362550099671</v>
      </c>
      <c r="J90" s="27">
        <v>21.603598962539142</v>
      </c>
      <c r="K90" s="27">
        <v>-0.42859517179407464</v>
      </c>
      <c r="L90" s="27">
        <v>1.1967601916525329E-2</v>
      </c>
      <c r="M90" s="27">
        <v>0.28083843770533301</v>
      </c>
      <c r="N90" s="27">
        <v>0</v>
      </c>
      <c r="O90" s="27">
        <v>36.084041562727045</v>
      </c>
      <c r="Q90" s="19">
        <v>2031</v>
      </c>
      <c r="R90" s="27">
        <v>1.173566795790066</v>
      </c>
      <c r="S90" s="27">
        <v>-2.7108399999997346</v>
      </c>
      <c r="T90" s="27">
        <v>4.6786094608031092</v>
      </c>
      <c r="U90" s="27">
        <v>-3.6684051663505883</v>
      </c>
      <c r="V90" s="27">
        <v>0</v>
      </c>
      <c r="W90" s="27">
        <v>23.174345303819912</v>
      </c>
      <c r="X90" s="27">
        <v>0</v>
      </c>
      <c r="Y90" s="27">
        <v>22.647276394062764</v>
      </c>
      <c r="AA90" s="19">
        <v>2031</v>
      </c>
      <c r="AB90" s="27">
        <v>12.450019877442971</v>
      </c>
      <c r="AC90" s="27">
        <v>2.8272175174602125</v>
      </c>
      <c r="AD90" s="27">
        <v>21.625650861498027</v>
      </c>
      <c r="AE90" s="27">
        <v>-1.8095413250638908</v>
      </c>
      <c r="AF90" s="27">
        <v>0</v>
      </c>
      <c r="AG90" s="27">
        <v>0</v>
      </c>
      <c r="AH90" s="27">
        <v>0</v>
      </c>
      <c r="AI90" s="27">
        <v>35.093346931337322</v>
      </c>
    </row>
    <row r="91" spans="1:35" ht="16.5" thickTop="1" thickBot="1" x14ac:dyDescent="0.3">
      <c r="A91" s="19">
        <v>2032</v>
      </c>
      <c r="B91" s="27">
        <v>8.5796191593005648</v>
      </c>
      <c r="C91" s="27">
        <v>0.10553283217725351</v>
      </c>
      <c r="D91" s="27">
        <v>0</v>
      </c>
      <c r="E91" s="27">
        <v>8.6851519914778184</v>
      </c>
      <c r="G91" s="19">
        <v>2032</v>
      </c>
      <c r="H91" s="27">
        <v>8.7156591978798588</v>
      </c>
      <c r="I91" s="27">
        <v>2.1041826225900877</v>
      </c>
      <c r="J91" s="27">
        <v>48.867146278232703</v>
      </c>
      <c r="K91" s="27">
        <v>9.0554655827051023E-2</v>
      </c>
      <c r="L91" s="27">
        <v>0</v>
      </c>
      <c r="M91" s="27">
        <v>-5.2099914896665753E-2</v>
      </c>
      <c r="N91" s="27">
        <v>0</v>
      </c>
      <c r="O91" s="27">
        <v>59.725442839633033</v>
      </c>
      <c r="Q91" s="19">
        <v>2032</v>
      </c>
      <c r="R91" s="27">
        <v>0.27831605934989057</v>
      </c>
      <c r="S91" s="27">
        <v>-2.4697200000000521</v>
      </c>
      <c r="T91" s="27">
        <v>-27.743953014539649</v>
      </c>
      <c r="U91" s="27">
        <v>-4.1325465227644376</v>
      </c>
      <c r="V91" s="27">
        <v>0.40864934897508698</v>
      </c>
      <c r="W91" s="27">
        <v>12.229835260889047</v>
      </c>
      <c r="X91" s="27">
        <v>0</v>
      </c>
      <c r="Y91" s="27">
        <v>-21.42941886809011</v>
      </c>
      <c r="AA91" s="19">
        <v>2032</v>
      </c>
      <c r="AB91" s="27">
        <v>12.45001987743899</v>
      </c>
      <c r="AC91" s="27">
        <v>2.8349633188799999</v>
      </c>
      <c r="AD91" s="27">
        <v>20.326191732632498</v>
      </c>
      <c r="AE91" s="27">
        <v>-1.5995546136823726</v>
      </c>
      <c r="AF91" s="27">
        <v>0</v>
      </c>
      <c r="AG91" s="27">
        <v>0</v>
      </c>
      <c r="AH91" s="27">
        <v>0</v>
      </c>
      <c r="AI91" s="27">
        <v>34.011620315269113</v>
      </c>
    </row>
    <row r="92" spans="1:35" ht="16.5" thickTop="1" thickBot="1" x14ac:dyDescent="0.3">
      <c r="A92" s="19">
        <v>2033</v>
      </c>
      <c r="B92" s="27">
        <v>8.5796191593005648</v>
      </c>
      <c r="C92" s="27">
        <v>0.10553283217725351</v>
      </c>
      <c r="D92" s="27">
        <v>0</v>
      </c>
      <c r="E92" s="27">
        <v>8.6851519914778184</v>
      </c>
      <c r="G92" s="19">
        <v>2033</v>
      </c>
      <c r="H92" s="27">
        <v>7.1445502861702153</v>
      </c>
      <c r="I92" s="27">
        <v>1.7364190779403543</v>
      </c>
      <c r="J92" s="27">
        <v>50.95621416213735</v>
      </c>
      <c r="K92" s="27">
        <v>0.31079044790609922</v>
      </c>
      <c r="L92" s="27">
        <v>0</v>
      </c>
      <c r="M92" s="27">
        <v>0</v>
      </c>
      <c r="N92" s="27">
        <v>0</v>
      </c>
      <c r="O92" s="27">
        <v>60.14797397415402</v>
      </c>
      <c r="Q92" s="19">
        <v>2033</v>
      </c>
      <c r="R92" s="27">
        <v>-6.5978225713506617</v>
      </c>
      <c r="S92" s="27">
        <v>-2.7442700000001423</v>
      </c>
      <c r="T92" s="27">
        <v>22.267122010529697</v>
      </c>
      <c r="U92" s="27">
        <v>-0.77614242459943328</v>
      </c>
      <c r="V92" s="27">
        <v>0</v>
      </c>
      <c r="W92" s="27">
        <v>-4.0859778667807385</v>
      </c>
      <c r="X92" s="27">
        <v>0</v>
      </c>
      <c r="Y92" s="27">
        <v>8.0629091477987203</v>
      </c>
      <c r="AA92" s="19">
        <v>2033</v>
      </c>
      <c r="AB92" s="27">
        <v>24.762563133759045</v>
      </c>
      <c r="AC92" s="27">
        <v>3.6193375507100427</v>
      </c>
      <c r="AD92" s="27">
        <v>15.190691415361265</v>
      </c>
      <c r="AE92" s="27">
        <v>-1.4060302236530529</v>
      </c>
      <c r="AF92" s="27">
        <v>0</v>
      </c>
      <c r="AG92" s="27">
        <v>0</v>
      </c>
      <c r="AH92" s="27">
        <v>0</v>
      </c>
      <c r="AI92" s="27">
        <v>42.166561876177298</v>
      </c>
    </row>
    <row r="93" spans="1:35" ht="16.5" thickTop="1" thickBot="1" x14ac:dyDescent="0.3">
      <c r="A93" s="19">
        <v>2034</v>
      </c>
      <c r="B93" s="27">
        <v>8.5796191593005648</v>
      </c>
      <c r="C93" s="27">
        <v>0.10553283217725351</v>
      </c>
      <c r="D93" s="27">
        <v>0</v>
      </c>
      <c r="E93" s="27">
        <v>8.6851519914778184</v>
      </c>
      <c r="G93" s="19">
        <v>2034</v>
      </c>
      <c r="H93" s="27">
        <v>6.1223542681400431</v>
      </c>
      <c r="I93" s="27">
        <v>1.6712966825298281</v>
      </c>
      <c r="J93" s="27">
        <v>17.951827688490614</v>
      </c>
      <c r="K93" s="27">
        <v>1.8451219865894881E-2</v>
      </c>
      <c r="L93" s="27">
        <v>0</v>
      </c>
      <c r="M93" s="27">
        <v>0</v>
      </c>
      <c r="N93" s="27">
        <v>0</v>
      </c>
      <c r="O93" s="27">
        <v>25.76392985902638</v>
      </c>
      <c r="Q93" s="19">
        <v>2034</v>
      </c>
      <c r="R93" s="27">
        <v>0.38284024567019515</v>
      </c>
      <c r="S93" s="27">
        <v>-1.1996799999997165</v>
      </c>
      <c r="T93" s="27">
        <v>30.862759142417506</v>
      </c>
      <c r="U93" s="27">
        <v>-5.6333683499076637</v>
      </c>
      <c r="V93" s="27">
        <v>0</v>
      </c>
      <c r="W93" s="27">
        <v>8.4041700823654342</v>
      </c>
      <c r="X93" s="27">
        <v>0</v>
      </c>
      <c r="Y93" s="27">
        <v>32.816721120545758</v>
      </c>
      <c r="AA93" s="19">
        <v>2034</v>
      </c>
      <c r="AB93" s="27">
        <v>14.438961265517037</v>
      </c>
      <c r="AC93" s="27">
        <v>0.9572053557799336</v>
      </c>
      <c r="AD93" s="27">
        <v>29.283581675372698</v>
      </c>
      <c r="AE93" s="27">
        <v>-0.98253503330593839</v>
      </c>
      <c r="AF93" s="27">
        <v>0</v>
      </c>
      <c r="AG93" s="27">
        <v>0</v>
      </c>
      <c r="AH93" s="27">
        <v>0</v>
      </c>
      <c r="AI93" s="27">
        <v>43.697213263363736</v>
      </c>
    </row>
    <row r="94" spans="1:35" ht="16.5" thickTop="1" thickBot="1" x14ac:dyDescent="0.3">
      <c r="A94" s="19" t="s">
        <v>44</v>
      </c>
      <c r="B94" s="27">
        <v>117.89301937661097</v>
      </c>
      <c r="C94" s="27">
        <v>1.4103205151486145</v>
      </c>
      <c r="D94" s="27">
        <v>0</v>
      </c>
      <c r="E94" s="27">
        <v>119.30333989175958</v>
      </c>
      <c r="G94" s="19" t="s">
        <v>45</v>
      </c>
      <c r="H94" s="27">
        <v>75.003152048527312</v>
      </c>
      <c r="I94" s="27">
        <v>20.474561534327183</v>
      </c>
      <c r="J94" s="27">
        <v>212.35105100437551</v>
      </c>
      <c r="K94" s="27">
        <v>0.2667294263630921</v>
      </c>
      <c r="L94" s="27">
        <v>0</v>
      </c>
      <c r="M94" s="27">
        <v>0</v>
      </c>
      <c r="N94" s="27">
        <v>0</v>
      </c>
      <c r="O94" s="27">
        <v>308.09549401359311</v>
      </c>
      <c r="Q94" s="19" t="s">
        <v>45</v>
      </c>
      <c r="R94" s="27">
        <v>4.6900626619603489</v>
      </c>
      <c r="S94" s="27">
        <v>-14.696924991387608</v>
      </c>
      <c r="T94" s="27">
        <v>365.07365458888785</v>
      </c>
      <c r="U94" s="27">
        <v>-81.435542982187243</v>
      </c>
      <c r="V94" s="27">
        <v>0</v>
      </c>
      <c r="W94" s="27">
        <v>115.74053126216207</v>
      </c>
      <c r="X94" s="27">
        <v>0</v>
      </c>
      <c r="Y94" s="27">
        <v>389.37178053943541</v>
      </c>
      <c r="AA94" s="19" t="s">
        <v>45</v>
      </c>
      <c r="AB94" s="27">
        <v>176.88744554623327</v>
      </c>
      <c r="AC94" s="27">
        <v>11.726439813329801</v>
      </c>
      <c r="AD94" s="27">
        <v>346.3936627424651</v>
      </c>
      <c r="AE94" s="27">
        <v>-14.203451463918922</v>
      </c>
      <c r="AF94" s="27">
        <v>0</v>
      </c>
      <c r="AG94" s="27">
        <v>0</v>
      </c>
      <c r="AH94" s="27">
        <v>0</v>
      </c>
      <c r="AI94" s="27">
        <v>520.80409663810929</v>
      </c>
    </row>
    <row r="95" spans="1:35" ht="16.5" thickTop="1" thickBot="1" x14ac:dyDescent="0.3">
      <c r="E95" s="12"/>
    </row>
    <row r="96" spans="1:35" ht="16.5" thickTop="1" thickBot="1" x14ac:dyDescent="0.3">
      <c r="A96" s="1" t="str">
        <f>A7</f>
        <v>Low Cost</v>
      </c>
    </row>
    <row r="97" spans="1:35" ht="76.5" thickTop="1" thickBot="1" x14ac:dyDescent="0.3">
      <c r="G97" s="1" t="s">
        <v>29</v>
      </c>
      <c r="H97" s="18" t="s">
        <v>82</v>
      </c>
      <c r="J97" s="12"/>
      <c r="K97" s="12"/>
      <c r="Q97" s="1" t="s">
        <v>29</v>
      </c>
      <c r="R97" s="18" t="s">
        <v>81</v>
      </c>
      <c r="T97" s="12"/>
      <c r="U97" s="12"/>
      <c r="AA97" s="1" t="s">
        <v>29</v>
      </c>
      <c r="AB97" s="18" t="s">
        <v>83</v>
      </c>
      <c r="AD97" s="12"/>
      <c r="AE97" s="12"/>
    </row>
    <row r="98" spans="1:35" ht="51" customHeight="1" thickTop="1" thickBot="1" x14ac:dyDescent="0.3">
      <c r="A98" s="1" t="s">
        <v>32</v>
      </c>
      <c r="B98" s="25" t="s">
        <v>33</v>
      </c>
      <c r="C98" s="25" t="s">
        <v>15</v>
      </c>
      <c r="D98" s="25" t="s">
        <v>34</v>
      </c>
      <c r="E98" s="25" t="s">
        <v>35</v>
      </c>
      <c r="G98" s="1" t="s">
        <v>29</v>
      </c>
      <c r="H98" s="1" t="s">
        <v>36</v>
      </c>
      <c r="I98" s="1" t="s">
        <v>37</v>
      </c>
      <c r="J98" s="1" t="s">
        <v>38</v>
      </c>
      <c r="K98" s="1" t="s">
        <v>39</v>
      </c>
      <c r="L98" s="1" t="s">
        <v>40</v>
      </c>
      <c r="M98" s="1" t="s">
        <v>41</v>
      </c>
      <c r="N98" s="1" t="s">
        <v>42</v>
      </c>
      <c r="O98" s="1" t="s">
        <v>35</v>
      </c>
      <c r="Q98" s="1" t="s">
        <v>29</v>
      </c>
      <c r="R98" s="1" t="s">
        <v>36</v>
      </c>
      <c r="S98" s="1" t="s">
        <v>37</v>
      </c>
      <c r="T98" s="1" t="s">
        <v>38</v>
      </c>
      <c r="U98" s="1" t="s">
        <v>39</v>
      </c>
      <c r="V98" s="1" t="s">
        <v>40</v>
      </c>
      <c r="W98" s="1" t="s">
        <v>41</v>
      </c>
      <c r="X98" s="1" t="s">
        <v>42</v>
      </c>
      <c r="Y98" s="1" t="s">
        <v>35</v>
      </c>
      <c r="AA98" s="1" t="s">
        <v>29</v>
      </c>
      <c r="AB98" s="1" t="s">
        <v>36</v>
      </c>
      <c r="AC98" s="1" t="s">
        <v>37</v>
      </c>
      <c r="AD98" s="1" t="s">
        <v>38</v>
      </c>
      <c r="AE98" s="1" t="s">
        <v>39</v>
      </c>
      <c r="AF98" s="1" t="s">
        <v>40</v>
      </c>
      <c r="AG98" s="1" t="s">
        <v>41</v>
      </c>
      <c r="AH98" s="1" t="s">
        <v>42</v>
      </c>
      <c r="AI98" s="1" t="s">
        <v>35</v>
      </c>
    </row>
    <row r="99" spans="1:35" ht="16.5" thickTop="1" thickBot="1" x14ac:dyDescent="0.3">
      <c r="A99" s="19" t="s">
        <v>43</v>
      </c>
      <c r="B99" s="26">
        <f>NPV($B$7,B100:B115)</f>
        <v>58.160815860464503</v>
      </c>
      <c r="C99" s="26">
        <f t="shared" ref="C99:E99" si="17">NPV($B$7,C100:C115)</f>
        <v>0.70683479562478402</v>
      </c>
      <c r="D99" s="26">
        <f t="shared" si="17"/>
        <v>2.2369646760647517</v>
      </c>
      <c r="E99" s="26">
        <f t="shared" si="17"/>
        <v>61.104615332154033</v>
      </c>
      <c r="G99" s="19" t="s">
        <v>43</v>
      </c>
      <c r="H99" s="26">
        <f>NPV($B$7,H100:H115)</f>
        <v>70.376731347357165</v>
      </c>
      <c r="I99" s="26">
        <f t="shared" ref="I99:O99" si="18">NPV($B$7,I100:I115)</f>
        <v>17.528278526551816</v>
      </c>
      <c r="J99" s="26">
        <f t="shared" si="18"/>
        <v>216.29976030327717</v>
      </c>
      <c r="K99" s="26">
        <f t="shared" si="18"/>
        <v>-1.3692179898632293</v>
      </c>
      <c r="L99" s="26">
        <f t="shared" si="18"/>
        <v>12.282307012269836</v>
      </c>
      <c r="M99" s="26">
        <f t="shared" si="18"/>
        <v>2.3994411847101733</v>
      </c>
      <c r="N99" s="26">
        <f t="shared" si="18"/>
        <v>0</v>
      </c>
      <c r="O99" s="26">
        <f t="shared" si="18"/>
        <v>317.51730038430293</v>
      </c>
      <c r="Q99" s="19" t="s">
        <v>43</v>
      </c>
      <c r="R99" s="26">
        <f>NPV($B$7,R100:R115)</f>
        <v>-0.61243422168176742</v>
      </c>
      <c r="S99" s="26">
        <f t="shared" ref="S99:Y99" si="19">NPV($B$7,S100:S115)</f>
        <v>-12.579846620898381</v>
      </c>
      <c r="T99" s="26">
        <f t="shared" si="19"/>
        <v>231.0735263823444</v>
      </c>
      <c r="U99" s="26">
        <f t="shared" si="19"/>
        <v>-31.558242038232006</v>
      </c>
      <c r="V99" s="26">
        <f t="shared" si="19"/>
        <v>10.205969797269749</v>
      </c>
      <c r="W99" s="26">
        <f t="shared" si="19"/>
        <v>66.83357344829588</v>
      </c>
      <c r="X99" s="26">
        <f t="shared" si="19"/>
        <v>0</v>
      </c>
      <c r="Y99" s="26">
        <f t="shared" si="19"/>
        <v>263.36254674709784</v>
      </c>
      <c r="AA99" s="19" t="s">
        <v>43</v>
      </c>
      <c r="AB99" s="26">
        <f>NPV($B$7,AB100:AB115)</f>
        <v>131.71565061938412</v>
      </c>
      <c r="AC99" s="26">
        <f t="shared" ref="AC99:AI99" si="20">NPV($B$7,AC100:AC115)</f>
        <v>15.23572866165331</v>
      </c>
      <c r="AD99" s="26">
        <f t="shared" si="20"/>
        <v>255.85934520026399</v>
      </c>
      <c r="AE99" s="26">
        <f t="shared" si="20"/>
        <v>-10.542246814768648</v>
      </c>
      <c r="AF99" s="26">
        <f t="shared" si="20"/>
        <v>0</v>
      </c>
      <c r="AG99" s="26">
        <f t="shared" si="20"/>
        <v>0.19466876835876984</v>
      </c>
      <c r="AH99" s="26">
        <f t="shared" si="20"/>
        <v>0</v>
      </c>
      <c r="AI99" s="26">
        <f t="shared" si="20"/>
        <v>392.46314643489154</v>
      </c>
    </row>
    <row r="100" spans="1:35" ht="16.5" thickTop="1" thickBot="1" x14ac:dyDescent="0.3">
      <c r="A100" s="19">
        <v>2020</v>
      </c>
      <c r="B100" s="27">
        <v>0</v>
      </c>
      <c r="C100" s="27">
        <v>0</v>
      </c>
      <c r="D100" s="27">
        <v>0</v>
      </c>
      <c r="E100" s="27">
        <v>0</v>
      </c>
      <c r="G100" s="19">
        <v>2020</v>
      </c>
      <c r="H100" s="27">
        <v>0</v>
      </c>
      <c r="I100" s="27">
        <v>0</v>
      </c>
      <c r="J100" s="27">
        <v>0</v>
      </c>
      <c r="K100" s="27">
        <v>0</v>
      </c>
      <c r="L100" s="27">
        <v>0</v>
      </c>
      <c r="M100" s="27">
        <v>0</v>
      </c>
      <c r="N100" s="27">
        <v>0</v>
      </c>
      <c r="O100" s="27">
        <v>0</v>
      </c>
      <c r="Q100" s="19">
        <v>2020</v>
      </c>
      <c r="R100" s="27">
        <v>0</v>
      </c>
      <c r="S100" s="27">
        <v>0</v>
      </c>
      <c r="T100" s="27">
        <v>0</v>
      </c>
      <c r="U100" s="27">
        <v>0</v>
      </c>
      <c r="V100" s="27">
        <v>0</v>
      </c>
      <c r="W100" s="27">
        <v>0</v>
      </c>
      <c r="X100" s="27">
        <v>0</v>
      </c>
      <c r="Y100" s="27">
        <v>0</v>
      </c>
      <c r="AA100" s="19">
        <v>2020</v>
      </c>
      <c r="AB100" s="27">
        <v>0</v>
      </c>
      <c r="AC100" s="27">
        <v>0</v>
      </c>
      <c r="AD100" s="27">
        <v>0</v>
      </c>
      <c r="AE100" s="27">
        <v>0</v>
      </c>
      <c r="AF100" s="27">
        <v>0</v>
      </c>
      <c r="AG100" s="27">
        <v>0</v>
      </c>
      <c r="AH100" s="27">
        <v>0</v>
      </c>
      <c r="AI100" s="27">
        <v>0</v>
      </c>
    </row>
    <row r="101" spans="1:35" ht="16.5" thickTop="1" thickBot="1" x14ac:dyDescent="0.3">
      <c r="A101" s="19">
        <v>2021</v>
      </c>
      <c r="B101" s="27">
        <v>0</v>
      </c>
      <c r="C101" s="27">
        <v>0</v>
      </c>
      <c r="D101" s="27">
        <v>0</v>
      </c>
      <c r="E101" s="27">
        <v>0</v>
      </c>
      <c r="G101" s="19">
        <v>2021</v>
      </c>
      <c r="H101" s="27">
        <v>0</v>
      </c>
      <c r="I101" s="27">
        <v>0</v>
      </c>
      <c r="J101" s="27">
        <v>0</v>
      </c>
      <c r="K101" s="27">
        <v>0</v>
      </c>
      <c r="L101" s="27">
        <v>0</v>
      </c>
      <c r="M101" s="27">
        <v>0</v>
      </c>
      <c r="N101" s="27">
        <v>0</v>
      </c>
      <c r="O101" s="27">
        <v>0</v>
      </c>
      <c r="Q101" s="19">
        <v>2021</v>
      </c>
      <c r="R101" s="27">
        <v>0</v>
      </c>
      <c r="S101" s="27">
        <v>0</v>
      </c>
      <c r="T101" s="27">
        <v>0</v>
      </c>
      <c r="U101" s="27">
        <v>0</v>
      </c>
      <c r="V101" s="27">
        <v>0</v>
      </c>
      <c r="W101" s="27">
        <v>0</v>
      </c>
      <c r="X101" s="27">
        <v>0</v>
      </c>
      <c r="Y101" s="27">
        <v>0</v>
      </c>
      <c r="AA101" s="19">
        <v>2021</v>
      </c>
      <c r="AB101" s="27">
        <v>0</v>
      </c>
      <c r="AC101" s="27">
        <v>0</v>
      </c>
      <c r="AD101" s="27">
        <v>0</v>
      </c>
      <c r="AE101" s="27">
        <v>0</v>
      </c>
      <c r="AF101" s="27">
        <v>0</v>
      </c>
      <c r="AG101" s="27">
        <v>0</v>
      </c>
      <c r="AH101" s="27">
        <v>0</v>
      </c>
      <c r="AI101" s="27">
        <v>0</v>
      </c>
    </row>
    <row r="102" spans="1:35" ht="16.5" thickTop="1" thickBot="1" x14ac:dyDescent="0.3">
      <c r="A102" s="19">
        <v>2022</v>
      </c>
      <c r="B102" s="27">
        <v>0</v>
      </c>
      <c r="C102" s="27">
        <v>0</v>
      </c>
      <c r="D102" s="27">
        <v>2.656727471408562</v>
      </c>
      <c r="E102" s="27">
        <v>2.656727471408562</v>
      </c>
      <c r="G102" s="19">
        <v>2022</v>
      </c>
      <c r="H102" s="27">
        <v>0</v>
      </c>
      <c r="I102" s="27">
        <v>0</v>
      </c>
      <c r="J102" s="27">
        <v>0</v>
      </c>
      <c r="K102" s="27">
        <v>0</v>
      </c>
      <c r="L102" s="27">
        <v>0</v>
      </c>
      <c r="M102" s="27">
        <v>0</v>
      </c>
      <c r="N102" s="27">
        <v>0</v>
      </c>
      <c r="O102" s="27">
        <v>0</v>
      </c>
      <c r="Q102" s="19">
        <v>2022</v>
      </c>
      <c r="R102" s="27">
        <v>0</v>
      </c>
      <c r="S102" s="27">
        <v>0</v>
      </c>
      <c r="T102" s="27">
        <v>0</v>
      </c>
      <c r="U102" s="27">
        <v>0</v>
      </c>
      <c r="V102" s="27">
        <v>0</v>
      </c>
      <c r="W102" s="27">
        <v>0</v>
      </c>
      <c r="X102" s="27">
        <v>0</v>
      </c>
      <c r="Y102" s="27">
        <v>0</v>
      </c>
      <c r="AA102" s="19">
        <v>2022</v>
      </c>
      <c r="AB102" s="27">
        <v>0</v>
      </c>
      <c r="AC102" s="27">
        <v>0</v>
      </c>
      <c r="AD102" s="27">
        <v>0</v>
      </c>
      <c r="AE102" s="27">
        <v>0</v>
      </c>
      <c r="AF102" s="27">
        <v>0</v>
      </c>
      <c r="AG102" s="27">
        <v>0</v>
      </c>
      <c r="AH102" s="27">
        <v>0</v>
      </c>
      <c r="AI102" s="27">
        <v>0</v>
      </c>
    </row>
    <row r="103" spans="1:35" ht="16.5" thickTop="1" thickBot="1" x14ac:dyDescent="0.3">
      <c r="A103" s="19">
        <v>2023</v>
      </c>
      <c r="B103" s="27">
        <v>4.6197949319310734</v>
      </c>
      <c r="C103" s="27">
        <v>5.6825371172367273E-2</v>
      </c>
      <c r="D103" s="27">
        <v>0</v>
      </c>
      <c r="E103" s="27">
        <v>4.6766203031034408</v>
      </c>
      <c r="G103" s="19">
        <v>2023</v>
      </c>
      <c r="H103" s="27">
        <v>0</v>
      </c>
      <c r="I103" s="27">
        <v>0</v>
      </c>
      <c r="J103" s="27">
        <v>9.206710078997272</v>
      </c>
      <c r="K103" s="27">
        <v>-0.75392508934392777</v>
      </c>
      <c r="L103" s="27">
        <v>1.8117350422079321</v>
      </c>
      <c r="M103" s="27">
        <v>1.1664970115746978</v>
      </c>
      <c r="N103" s="27">
        <v>0</v>
      </c>
      <c r="O103" s="27">
        <v>11.431017043435974</v>
      </c>
      <c r="Q103" s="19">
        <v>2023</v>
      </c>
      <c r="R103" s="27">
        <v>-14.427850000000007</v>
      </c>
      <c r="S103" s="27">
        <v>-4.5089600000001155</v>
      </c>
      <c r="T103" s="27">
        <v>36.71395395830843</v>
      </c>
      <c r="U103" s="27">
        <v>5.9572961100200992</v>
      </c>
      <c r="V103" s="27">
        <v>2.2840536807992078</v>
      </c>
      <c r="W103" s="27">
        <v>1.9282247860590145</v>
      </c>
      <c r="X103" s="27">
        <v>0</v>
      </c>
      <c r="Y103" s="27">
        <v>27.94671853518663</v>
      </c>
      <c r="AA103" s="19">
        <v>2023</v>
      </c>
      <c r="AB103" s="27">
        <v>12.450189382123991</v>
      </c>
      <c r="AC103" s="27">
        <v>0.83334486225976434</v>
      </c>
      <c r="AD103" s="27">
        <v>14.10077937626788</v>
      </c>
      <c r="AE103" s="27">
        <v>-8.5205104409607116E-2</v>
      </c>
      <c r="AF103" s="27">
        <v>0</v>
      </c>
      <c r="AG103" s="27">
        <v>0.56363680917405701</v>
      </c>
      <c r="AH103" s="27">
        <v>0</v>
      </c>
      <c r="AI103" s="27">
        <v>27.862745325416086</v>
      </c>
    </row>
    <row r="104" spans="1:35" ht="16.5" thickTop="1" thickBot="1" x14ac:dyDescent="0.3">
      <c r="A104" s="19">
        <v>2024</v>
      </c>
      <c r="B104" s="27">
        <v>4.6197949319310734</v>
      </c>
      <c r="C104" s="27">
        <v>5.6825371172367273E-2</v>
      </c>
      <c r="D104" s="27">
        <v>0</v>
      </c>
      <c r="E104" s="27">
        <v>4.6766203031034408</v>
      </c>
      <c r="G104" s="19">
        <v>2024</v>
      </c>
      <c r="H104" s="27">
        <v>0</v>
      </c>
      <c r="I104" s="27">
        <v>0</v>
      </c>
      <c r="J104" s="27">
        <v>7.4678181200711791</v>
      </c>
      <c r="K104" s="27">
        <v>0.75029841230268868</v>
      </c>
      <c r="L104" s="27">
        <v>6.0009305791589416</v>
      </c>
      <c r="M104" s="27">
        <v>0.77789185919596593</v>
      </c>
      <c r="N104" s="27">
        <v>0</v>
      </c>
      <c r="O104" s="27">
        <v>14.996938970728776</v>
      </c>
      <c r="Q104" s="19">
        <v>2024</v>
      </c>
      <c r="R104" s="27">
        <v>-1.0892799999999738</v>
      </c>
      <c r="S104" s="27">
        <v>-0.28193000000010215</v>
      </c>
      <c r="T104" s="27">
        <v>1.1573759916097499</v>
      </c>
      <c r="U104" s="27">
        <v>-2.3277234237913974E-2</v>
      </c>
      <c r="V104" s="27">
        <v>2.9745766048381261</v>
      </c>
      <c r="W104" s="27">
        <v>-0.49338024595467489</v>
      </c>
      <c r="X104" s="27">
        <v>0</v>
      </c>
      <c r="Y104" s="27">
        <v>2.2440851162552109</v>
      </c>
      <c r="AA104" s="19">
        <v>2024</v>
      </c>
      <c r="AB104" s="27">
        <v>0.26788355407660447</v>
      </c>
      <c r="AC104" s="27">
        <v>9.6134217669714417E-2</v>
      </c>
      <c r="AD104" s="27">
        <v>7.1607914925986407</v>
      </c>
      <c r="AE104" s="27">
        <v>0.54924283675263352</v>
      </c>
      <c r="AF104" s="27">
        <v>0</v>
      </c>
      <c r="AG104" s="27">
        <v>-0.14462344572845745</v>
      </c>
      <c r="AH104" s="27">
        <v>0</v>
      </c>
      <c r="AI104" s="27">
        <v>7.9294286553691347</v>
      </c>
    </row>
    <row r="105" spans="1:35" ht="16.5" thickTop="1" thickBot="1" x14ac:dyDescent="0.3">
      <c r="A105" s="19">
        <v>2025</v>
      </c>
      <c r="B105" s="27">
        <v>4.6197949319310734</v>
      </c>
      <c r="C105" s="27">
        <v>5.6825371172367273E-2</v>
      </c>
      <c r="D105" s="27">
        <v>0</v>
      </c>
      <c r="E105" s="27">
        <v>4.6766203031034408</v>
      </c>
      <c r="G105" s="19">
        <v>2025</v>
      </c>
      <c r="H105" s="27">
        <v>0</v>
      </c>
      <c r="I105" s="27">
        <v>0</v>
      </c>
      <c r="J105" s="27">
        <v>12.641672302726336</v>
      </c>
      <c r="K105" s="27">
        <v>0.95822349479380331</v>
      </c>
      <c r="L105" s="27">
        <v>2.0243676442420533</v>
      </c>
      <c r="M105" s="27">
        <v>1.5534051003274199</v>
      </c>
      <c r="N105" s="27">
        <v>0</v>
      </c>
      <c r="O105" s="27">
        <v>17.177668542089613</v>
      </c>
      <c r="Q105" s="19">
        <v>2025</v>
      </c>
      <c r="R105" s="27">
        <v>-2.3426399999999603</v>
      </c>
      <c r="S105" s="27">
        <v>-0.37770000000000437</v>
      </c>
      <c r="T105" s="27">
        <v>11.549500776532071</v>
      </c>
      <c r="U105" s="27">
        <v>0.55731567252412451</v>
      </c>
      <c r="V105" s="27">
        <v>1.4560970354377119</v>
      </c>
      <c r="W105" s="27">
        <v>-0.48794383674983816</v>
      </c>
      <c r="X105" s="27">
        <v>0</v>
      </c>
      <c r="Y105" s="27">
        <v>10.354629647744103</v>
      </c>
      <c r="AA105" s="19">
        <v>2025</v>
      </c>
      <c r="AB105" s="27">
        <v>0.26788355408299935</v>
      </c>
      <c r="AC105" s="27">
        <v>9.5871555879966763E-2</v>
      </c>
      <c r="AD105" s="27">
        <v>9.677344221032115</v>
      </c>
      <c r="AE105" s="27">
        <v>0.38160942815975935</v>
      </c>
      <c r="AF105" s="27">
        <v>0</v>
      </c>
      <c r="AG105" s="27">
        <v>-4.6740635378449746E-2</v>
      </c>
      <c r="AH105" s="27">
        <v>0</v>
      </c>
      <c r="AI105" s="27">
        <v>10.37596812377639</v>
      </c>
    </row>
    <row r="106" spans="1:35" ht="16.5" thickTop="1" thickBot="1" x14ac:dyDescent="0.3">
      <c r="A106" s="19">
        <v>2026</v>
      </c>
      <c r="B106" s="27">
        <v>4.6197949319310734</v>
      </c>
      <c r="C106" s="27">
        <v>5.6825371172367273E-2</v>
      </c>
      <c r="D106" s="27">
        <v>0</v>
      </c>
      <c r="E106" s="27">
        <v>4.6766203031034408</v>
      </c>
      <c r="G106" s="19">
        <v>2026</v>
      </c>
      <c r="H106" s="27">
        <v>-1.3950969279790115E-3</v>
      </c>
      <c r="I106" s="27">
        <v>1.4004089498484973E-3</v>
      </c>
      <c r="J106" s="27">
        <v>8.9823652643663134</v>
      </c>
      <c r="K106" s="27">
        <v>0.51689881742970267</v>
      </c>
      <c r="L106" s="27">
        <v>7.2894534504397832</v>
      </c>
      <c r="M106" s="27">
        <v>-0.76537513233491161</v>
      </c>
      <c r="N106" s="27">
        <v>0</v>
      </c>
      <c r="O106" s="27">
        <v>16.02334771192276</v>
      </c>
      <c r="Q106" s="19">
        <v>2026</v>
      </c>
      <c r="R106" s="27">
        <v>-0.44297000000005937</v>
      </c>
      <c r="S106" s="27">
        <v>5.0119999999878928E-2</v>
      </c>
      <c r="T106" s="27">
        <v>4.9665196963979845</v>
      </c>
      <c r="U106" s="27">
        <v>0.56559327578948726</v>
      </c>
      <c r="V106" s="27">
        <v>7.3646415600636006</v>
      </c>
      <c r="W106" s="27">
        <v>0.36256336782509158</v>
      </c>
      <c r="X106" s="27">
        <v>0</v>
      </c>
      <c r="Y106" s="27">
        <v>12.866467900075984</v>
      </c>
      <c r="AA106" s="19">
        <v>2026</v>
      </c>
      <c r="AB106" s="27">
        <v>0.26788355408200459</v>
      </c>
      <c r="AC106" s="27">
        <v>9.5871555879966763E-2</v>
      </c>
      <c r="AD106" s="27">
        <v>11.717760792088406</v>
      </c>
      <c r="AE106" s="27">
        <v>0.15661043073504138</v>
      </c>
      <c r="AF106" s="27">
        <v>0</v>
      </c>
      <c r="AG106" s="27">
        <v>-0.16692924021846864</v>
      </c>
      <c r="AH106" s="27">
        <v>0</v>
      </c>
      <c r="AI106" s="27">
        <v>12.071197092566949</v>
      </c>
    </row>
    <row r="107" spans="1:35" ht="16.5" thickTop="1" thickBot="1" x14ac:dyDescent="0.3">
      <c r="A107" s="19">
        <v>2027</v>
      </c>
      <c r="B107" s="27">
        <v>4.6197949319310734</v>
      </c>
      <c r="C107" s="27">
        <v>5.6825371172367273E-2</v>
      </c>
      <c r="D107" s="27">
        <v>0</v>
      </c>
      <c r="E107" s="27">
        <v>4.6766203031034408</v>
      </c>
      <c r="G107" s="19">
        <v>2027</v>
      </c>
      <c r="H107" s="27">
        <v>5.075118029402006</v>
      </c>
      <c r="I107" s="27">
        <v>1.0935449024800619</v>
      </c>
      <c r="J107" s="27">
        <v>18.566829967660631</v>
      </c>
      <c r="K107" s="27">
        <v>-0.43229598494198729</v>
      </c>
      <c r="L107" s="27">
        <v>0</v>
      </c>
      <c r="M107" s="27">
        <v>0</v>
      </c>
      <c r="N107" s="27">
        <v>0</v>
      </c>
      <c r="O107" s="27">
        <v>24.303196914600711</v>
      </c>
      <c r="Q107" s="19">
        <v>2027</v>
      </c>
      <c r="R107" s="27">
        <v>1.8599400000000514</v>
      </c>
      <c r="S107" s="27">
        <v>0.64633999999978187</v>
      </c>
      <c r="T107" s="27">
        <v>22.714264772823363</v>
      </c>
      <c r="U107" s="27">
        <v>0.76821762826396889</v>
      </c>
      <c r="V107" s="27">
        <v>0</v>
      </c>
      <c r="W107" s="27">
        <v>0</v>
      </c>
      <c r="X107" s="27">
        <v>0</v>
      </c>
      <c r="Y107" s="27">
        <v>25.988762401087165</v>
      </c>
      <c r="AA107" s="19">
        <v>2027</v>
      </c>
      <c r="AB107" s="27">
        <v>0.18290367326500245</v>
      </c>
      <c r="AC107" s="27">
        <v>0.15926881142968341</v>
      </c>
      <c r="AD107" s="27">
        <v>23.85739291292936</v>
      </c>
      <c r="AE107" s="27">
        <v>-0.64019812317937697</v>
      </c>
      <c r="AF107" s="27">
        <v>0</v>
      </c>
      <c r="AG107" s="27">
        <v>0</v>
      </c>
      <c r="AH107" s="27">
        <v>0</v>
      </c>
      <c r="AI107" s="27">
        <v>23.559367274444668</v>
      </c>
    </row>
    <row r="108" spans="1:35" ht="16.5" thickTop="1" thickBot="1" x14ac:dyDescent="0.3">
      <c r="A108" s="19">
        <v>2028</v>
      </c>
      <c r="B108" s="27">
        <v>4.6197949319310734</v>
      </c>
      <c r="C108" s="27">
        <v>5.6825371172367273E-2</v>
      </c>
      <c r="D108" s="27">
        <v>0</v>
      </c>
      <c r="E108" s="27">
        <v>4.6766203031034408</v>
      </c>
      <c r="G108" s="19">
        <v>2028</v>
      </c>
      <c r="H108" s="27">
        <v>10.035512428024049</v>
      </c>
      <c r="I108" s="27">
        <v>2.2499836779797988</v>
      </c>
      <c r="J108" s="27">
        <v>16.619647929271792</v>
      </c>
      <c r="K108" s="27">
        <v>-0.96155363422115614</v>
      </c>
      <c r="L108" s="27">
        <v>0</v>
      </c>
      <c r="M108" s="27">
        <v>0</v>
      </c>
      <c r="N108" s="27">
        <v>0</v>
      </c>
      <c r="O108" s="27">
        <v>27.943590401054482</v>
      </c>
      <c r="Q108" s="19">
        <v>2028</v>
      </c>
      <c r="R108" s="27">
        <v>20.984051066249776</v>
      </c>
      <c r="S108" s="27">
        <v>1.6843199999998433</v>
      </c>
      <c r="T108" s="27">
        <v>3.4287148482267371</v>
      </c>
      <c r="U108" s="27">
        <v>-0.18051049541379882</v>
      </c>
      <c r="V108" s="27">
        <v>0</v>
      </c>
      <c r="W108" s="27">
        <v>0.29471755573827052</v>
      </c>
      <c r="X108" s="27">
        <v>0</v>
      </c>
      <c r="Y108" s="27">
        <v>26.211292974800827</v>
      </c>
      <c r="AA108" s="19">
        <v>2028</v>
      </c>
      <c r="AB108" s="27">
        <v>12.439042717415987</v>
      </c>
      <c r="AC108" s="27">
        <v>2.8324692475603115</v>
      </c>
      <c r="AD108" s="27">
        <v>15.799654885709845</v>
      </c>
      <c r="AE108" s="27">
        <v>-1.8282274697654071</v>
      </c>
      <c r="AF108" s="27">
        <v>0</v>
      </c>
      <c r="AG108" s="27">
        <v>0</v>
      </c>
      <c r="AH108" s="27">
        <v>0</v>
      </c>
      <c r="AI108" s="27">
        <v>29.242939380920738</v>
      </c>
    </row>
    <row r="109" spans="1:35" ht="16.5" thickTop="1" thickBot="1" x14ac:dyDescent="0.3">
      <c r="A109" s="19">
        <v>2029</v>
      </c>
      <c r="B109" s="27">
        <v>4.6197949319310734</v>
      </c>
      <c r="C109" s="27">
        <v>5.6825371172367273E-2</v>
      </c>
      <c r="D109" s="27">
        <v>0</v>
      </c>
      <c r="E109" s="27">
        <v>4.6766203031034408</v>
      </c>
      <c r="G109" s="19">
        <v>2029</v>
      </c>
      <c r="H109" s="27">
        <v>13.008471491989894</v>
      </c>
      <c r="I109" s="27">
        <v>2.7858491341703484</v>
      </c>
      <c r="J109" s="27">
        <v>16.69918755501083</v>
      </c>
      <c r="K109" s="27">
        <v>-1.4493633501449785</v>
      </c>
      <c r="L109" s="27">
        <v>0</v>
      </c>
      <c r="M109" s="27">
        <v>0</v>
      </c>
      <c r="N109" s="27">
        <v>0</v>
      </c>
      <c r="O109" s="27">
        <v>31.044144831026095</v>
      </c>
      <c r="Q109" s="19">
        <v>2029</v>
      </c>
      <c r="R109" s="27">
        <v>2.6504928898398248</v>
      </c>
      <c r="S109" s="27">
        <v>1.0213300000000345</v>
      </c>
      <c r="T109" s="27">
        <v>15.50112685096031</v>
      </c>
      <c r="U109" s="27">
        <v>0.69205570496993329</v>
      </c>
      <c r="V109" s="27">
        <v>0</v>
      </c>
      <c r="W109" s="27">
        <v>1.0383920539636855</v>
      </c>
      <c r="X109" s="27">
        <v>0</v>
      </c>
      <c r="Y109" s="27">
        <v>20.903397499733792</v>
      </c>
      <c r="AA109" s="19">
        <v>2029</v>
      </c>
      <c r="AB109" s="27">
        <v>12.439042717419964</v>
      </c>
      <c r="AC109" s="27">
        <v>2.8247302605500408</v>
      </c>
      <c r="AD109" s="27">
        <v>16.581810637679265</v>
      </c>
      <c r="AE109" s="27">
        <v>-1.4976366851022382</v>
      </c>
      <c r="AF109" s="27">
        <v>0</v>
      </c>
      <c r="AG109" s="27">
        <v>0</v>
      </c>
      <c r="AH109" s="27">
        <v>0</v>
      </c>
      <c r="AI109" s="27">
        <v>30.347946930547028</v>
      </c>
    </row>
    <row r="110" spans="1:35" ht="16.5" thickTop="1" thickBot="1" x14ac:dyDescent="0.3">
      <c r="A110" s="19">
        <v>2030</v>
      </c>
      <c r="B110" s="27">
        <v>4.6197949319310734</v>
      </c>
      <c r="C110" s="27">
        <v>5.6825371172367273E-2</v>
      </c>
      <c r="D110" s="27">
        <v>0</v>
      </c>
      <c r="E110" s="27">
        <v>4.6766203031034408</v>
      </c>
      <c r="G110" s="19">
        <v>2030</v>
      </c>
      <c r="H110" s="27">
        <v>15.177658022430023</v>
      </c>
      <c r="I110" s="27">
        <v>3.3302668250598799</v>
      </c>
      <c r="J110" s="27">
        <v>14.981987129241411</v>
      </c>
      <c r="K110" s="27">
        <v>-1.4568650377540355</v>
      </c>
      <c r="L110" s="27">
        <v>2.8369749659157444E-2</v>
      </c>
      <c r="M110" s="27">
        <v>0.34302978858610417</v>
      </c>
      <c r="N110" s="27">
        <v>0</v>
      </c>
      <c r="O110" s="27">
        <v>32.404446477222535</v>
      </c>
      <c r="Q110" s="19">
        <v>2030</v>
      </c>
      <c r="R110" s="27">
        <v>-2.5611748884198278</v>
      </c>
      <c r="S110" s="27">
        <v>-0.73806000000013228</v>
      </c>
      <c r="T110" s="27">
        <v>11.714142184964686</v>
      </c>
      <c r="U110" s="27">
        <v>2.3722618901944159</v>
      </c>
      <c r="V110" s="27">
        <v>0</v>
      </c>
      <c r="W110" s="27">
        <v>-0.78807453379844383</v>
      </c>
      <c r="X110" s="27">
        <v>0</v>
      </c>
      <c r="Y110" s="27">
        <v>9.9990946529406983</v>
      </c>
      <c r="AA110" s="19">
        <v>2030</v>
      </c>
      <c r="AB110" s="27">
        <v>12.450019877442971</v>
      </c>
      <c r="AC110" s="27">
        <v>2.8272175174597578</v>
      </c>
      <c r="AD110" s="27">
        <v>23.588472262441794</v>
      </c>
      <c r="AE110" s="27">
        <v>-0.99772255776603702</v>
      </c>
      <c r="AF110" s="27">
        <v>0</v>
      </c>
      <c r="AG110" s="27">
        <v>0</v>
      </c>
      <c r="AH110" s="27">
        <v>0</v>
      </c>
      <c r="AI110" s="27">
        <v>37.867987099578485</v>
      </c>
    </row>
    <row r="111" spans="1:35" ht="16.5" thickTop="1" thickBot="1" x14ac:dyDescent="0.3">
      <c r="A111" s="19">
        <v>2031</v>
      </c>
      <c r="B111" s="27">
        <v>4.6197949319310734</v>
      </c>
      <c r="C111" s="27">
        <v>5.6825371172367273E-2</v>
      </c>
      <c r="D111" s="27">
        <v>0</v>
      </c>
      <c r="E111" s="27">
        <v>4.6766203031034408</v>
      </c>
      <c r="G111" s="19">
        <v>2031</v>
      </c>
      <c r="H111" s="27">
        <v>11.665195477350153</v>
      </c>
      <c r="I111" s="27">
        <v>2.9510362550099671</v>
      </c>
      <c r="J111" s="27">
        <v>21.603598962539142</v>
      </c>
      <c r="K111" s="27">
        <v>-0.42859517179407464</v>
      </c>
      <c r="L111" s="27">
        <v>1.1967601916525329E-2</v>
      </c>
      <c r="M111" s="27">
        <v>0.28083843770533301</v>
      </c>
      <c r="N111" s="27">
        <v>0</v>
      </c>
      <c r="O111" s="27">
        <v>36.084041562727045</v>
      </c>
      <c r="Q111" s="19">
        <v>2031</v>
      </c>
      <c r="R111" s="27">
        <v>1.173566795790066</v>
      </c>
      <c r="S111" s="27">
        <v>-2.7108399999997346</v>
      </c>
      <c r="T111" s="27">
        <v>4.6786094608031092</v>
      </c>
      <c r="U111" s="27">
        <v>-3.6684051663505883</v>
      </c>
      <c r="V111" s="27">
        <v>0</v>
      </c>
      <c r="W111" s="27">
        <v>23.174345303819912</v>
      </c>
      <c r="X111" s="27">
        <v>0</v>
      </c>
      <c r="Y111" s="27">
        <v>22.647276394062764</v>
      </c>
      <c r="AA111" s="19">
        <v>2031</v>
      </c>
      <c r="AB111" s="27">
        <v>12.450019877442971</v>
      </c>
      <c r="AC111" s="27">
        <v>2.8272175174602125</v>
      </c>
      <c r="AD111" s="27">
        <v>21.625650861498027</v>
      </c>
      <c r="AE111" s="27">
        <v>-1.8095413250638908</v>
      </c>
      <c r="AF111" s="27">
        <v>0</v>
      </c>
      <c r="AG111" s="27">
        <v>0</v>
      </c>
      <c r="AH111" s="27">
        <v>0</v>
      </c>
      <c r="AI111" s="27">
        <v>35.093346931337322</v>
      </c>
    </row>
    <row r="112" spans="1:35" ht="16.5" thickTop="1" thickBot="1" x14ac:dyDescent="0.3">
      <c r="A112" s="19">
        <v>2032</v>
      </c>
      <c r="B112" s="27">
        <v>4.6197949319310734</v>
      </c>
      <c r="C112" s="27">
        <v>5.6825371172367273E-2</v>
      </c>
      <c r="D112" s="27">
        <v>0</v>
      </c>
      <c r="E112" s="27">
        <v>4.6766203031034408</v>
      </c>
      <c r="G112" s="19">
        <v>2032</v>
      </c>
      <c r="H112" s="27">
        <v>8.7156591978798588</v>
      </c>
      <c r="I112" s="27">
        <v>2.1041826225900877</v>
      </c>
      <c r="J112" s="27">
        <v>48.867146278232703</v>
      </c>
      <c r="K112" s="27">
        <v>9.0554655827051023E-2</v>
      </c>
      <c r="L112" s="27">
        <v>0</v>
      </c>
      <c r="M112" s="27">
        <v>-5.2099914896665753E-2</v>
      </c>
      <c r="N112" s="27">
        <v>0</v>
      </c>
      <c r="O112" s="27">
        <v>59.725442839633033</v>
      </c>
      <c r="Q112" s="19">
        <v>2032</v>
      </c>
      <c r="R112" s="27">
        <v>0.27831605934989057</v>
      </c>
      <c r="S112" s="27">
        <v>-2.4697200000000521</v>
      </c>
      <c r="T112" s="27">
        <v>-27.743953014539649</v>
      </c>
      <c r="U112" s="27">
        <v>-4.1325465227644376</v>
      </c>
      <c r="V112" s="27">
        <v>0.40864934897508698</v>
      </c>
      <c r="W112" s="27">
        <v>12.229835260889047</v>
      </c>
      <c r="X112" s="27">
        <v>0</v>
      </c>
      <c r="Y112" s="27">
        <v>-21.42941886809011</v>
      </c>
      <c r="AA112" s="19">
        <v>2032</v>
      </c>
      <c r="AB112" s="27">
        <v>12.45001987743899</v>
      </c>
      <c r="AC112" s="27">
        <v>2.8349633188799999</v>
      </c>
      <c r="AD112" s="27">
        <v>20.326191732632498</v>
      </c>
      <c r="AE112" s="27">
        <v>-1.5995546136823726</v>
      </c>
      <c r="AF112" s="27">
        <v>0</v>
      </c>
      <c r="AG112" s="27">
        <v>0</v>
      </c>
      <c r="AH112" s="27">
        <v>0</v>
      </c>
      <c r="AI112" s="27">
        <v>34.011620315269113</v>
      </c>
    </row>
    <row r="113" spans="1:35" ht="16.5" thickTop="1" thickBot="1" x14ac:dyDescent="0.3">
      <c r="A113" s="19">
        <v>2033</v>
      </c>
      <c r="B113" s="27">
        <v>4.6197949319310734</v>
      </c>
      <c r="C113" s="27">
        <v>5.6825371172367273E-2</v>
      </c>
      <c r="D113" s="27">
        <v>0</v>
      </c>
      <c r="E113" s="27">
        <v>4.6766203031034408</v>
      </c>
      <c r="G113" s="19">
        <v>2033</v>
      </c>
      <c r="H113" s="27">
        <v>7.1445502861702153</v>
      </c>
      <c r="I113" s="27">
        <v>1.7364190779403543</v>
      </c>
      <c r="J113" s="27">
        <v>50.95621416213735</v>
      </c>
      <c r="K113" s="27">
        <v>0.31079044790609922</v>
      </c>
      <c r="L113" s="27">
        <v>0</v>
      </c>
      <c r="M113" s="27">
        <v>0</v>
      </c>
      <c r="N113" s="27">
        <v>0</v>
      </c>
      <c r="O113" s="27">
        <v>60.14797397415402</v>
      </c>
      <c r="Q113" s="19">
        <v>2033</v>
      </c>
      <c r="R113" s="27">
        <v>-6.5978225713506617</v>
      </c>
      <c r="S113" s="27">
        <v>-2.7442700000001423</v>
      </c>
      <c r="T113" s="27">
        <v>22.267122010529697</v>
      </c>
      <c r="U113" s="27">
        <v>-0.77614242459943328</v>
      </c>
      <c r="V113" s="27">
        <v>0</v>
      </c>
      <c r="W113" s="27">
        <v>-4.0859778667807385</v>
      </c>
      <c r="X113" s="27">
        <v>0</v>
      </c>
      <c r="Y113" s="27">
        <v>8.0629091477987203</v>
      </c>
      <c r="AA113" s="19">
        <v>2033</v>
      </c>
      <c r="AB113" s="27">
        <v>24.762563133759045</v>
      </c>
      <c r="AC113" s="27">
        <v>3.6193375507100427</v>
      </c>
      <c r="AD113" s="27">
        <v>15.190691415361265</v>
      </c>
      <c r="AE113" s="27">
        <v>-1.4060302236530529</v>
      </c>
      <c r="AF113" s="27">
        <v>0</v>
      </c>
      <c r="AG113" s="27">
        <v>0</v>
      </c>
      <c r="AH113" s="27">
        <v>0</v>
      </c>
      <c r="AI113" s="27">
        <v>42.166561876177298</v>
      </c>
    </row>
    <row r="114" spans="1:35" ht="16.5" thickTop="1" thickBot="1" x14ac:dyDescent="0.3">
      <c r="A114" s="19">
        <v>2034</v>
      </c>
      <c r="B114" s="27">
        <v>4.6197949319310734</v>
      </c>
      <c r="C114" s="27">
        <v>5.6825371172367273E-2</v>
      </c>
      <c r="D114" s="27">
        <v>0</v>
      </c>
      <c r="E114" s="27">
        <v>4.6766203031034408</v>
      </c>
      <c r="G114" s="19">
        <v>2034</v>
      </c>
      <c r="H114" s="27">
        <v>6.1223542681400431</v>
      </c>
      <c r="I114" s="27">
        <v>1.6712966825298281</v>
      </c>
      <c r="J114" s="27">
        <v>17.951827688490614</v>
      </c>
      <c r="K114" s="27">
        <v>1.8451219865894881E-2</v>
      </c>
      <c r="L114" s="27">
        <v>0</v>
      </c>
      <c r="M114" s="27">
        <v>0</v>
      </c>
      <c r="N114" s="27">
        <v>0</v>
      </c>
      <c r="O114" s="27">
        <v>25.76392985902638</v>
      </c>
      <c r="Q114" s="19">
        <v>2034</v>
      </c>
      <c r="R114" s="27">
        <v>0.38284024567019515</v>
      </c>
      <c r="S114" s="27">
        <v>-1.1996799999997165</v>
      </c>
      <c r="T114" s="27">
        <v>30.862759142417506</v>
      </c>
      <c r="U114" s="27">
        <v>-5.6333683499076637</v>
      </c>
      <c r="V114" s="27">
        <v>0</v>
      </c>
      <c r="W114" s="27">
        <v>8.4041700823654342</v>
      </c>
      <c r="X114" s="27">
        <v>0</v>
      </c>
      <c r="Y114" s="27">
        <v>32.816721120545758</v>
      </c>
      <c r="AA114" s="19">
        <v>2034</v>
      </c>
      <c r="AB114" s="27">
        <v>14.438961265517037</v>
      </c>
      <c r="AC114" s="27">
        <v>0.9572053557799336</v>
      </c>
      <c r="AD114" s="27">
        <v>29.283581675372698</v>
      </c>
      <c r="AE114" s="27">
        <v>-0.98253503330593839</v>
      </c>
      <c r="AF114" s="27">
        <v>0</v>
      </c>
      <c r="AG114" s="27">
        <v>0</v>
      </c>
      <c r="AH114" s="27">
        <v>0</v>
      </c>
      <c r="AI114" s="27">
        <v>43.697213263363736</v>
      </c>
    </row>
    <row r="115" spans="1:35" ht="16.5" thickTop="1" thickBot="1" x14ac:dyDescent="0.3">
      <c r="A115" s="19" t="s">
        <v>44</v>
      </c>
      <c r="B115" s="27">
        <v>63.48085658740591</v>
      </c>
      <c r="C115" s="27">
        <v>0.75940335431079231</v>
      </c>
      <c r="D115" s="27">
        <v>0</v>
      </c>
      <c r="E115" s="27">
        <v>64.240259941716701</v>
      </c>
      <c r="G115" s="19" t="s">
        <v>45</v>
      </c>
      <c r="H115" s="27">
        <v>75.003152048527312</v>
      </c>
      <c r="I115" s="27">
        <v>20.474561534327183</v>
      </c>
      <c r="J115" s="27">
        <v>212.35105100437551</v>
      </c>
      <c r="K115" s="27">
        <v>0.2667294263630921</v>
      </c>
      <c r="L115" s="27">
        <v>0</v>
      </c>
      <c r="M115" s="27">
        <v>0</v>
      </c>
      <c r="N115" s="27">
        <v>0</v>
      </c>
      <c r="O115" s="27">
        <v>308.09549401359311</v>
      </c>
      <c r="Q115" s="19" t="s">
        <v>45</v>
      </c>
      <c r="R115" s="27">
        <v>4.6900626619603489</v>
      </c>
      <c r="S115" s="27">
        <v>-14.696924991387608</v>
      </c>
      <c r="T115" s="27">
        <v>365.07365458888785</v>
      </c>
      <c r="U115" s="27">
        <v>-81.435542982187243</v>
      </c>
      <c r="V115" s="27">
        <v>0</v>
      </c>
      <c r="W115" s="27">
        <v>115.74053126216207</v>
      </c>
      <c r="X115" s="27">
        <v>0</v>
      </c>
      <c r="Y115" s="27">
        <v>389.37178053943541</v>
      </c>
      <c r="AA115" s="19" t="s">
        <v>45</v>
      </c>
      <c r="AB115" s="27">
        <v>176.88744554623327</v>
      </c>
      <c r="AC115" s="27">
        <v>11.726439813329801</v>
      </c>
      <c r="AD115" s="27">
        <v>346.3936627424651</v>
      </c>
      <c r="AE115" s="27">
        <v>-14.203451463918922</v>
      </c>
      <c r="AF115" s="27">
        <v>0</v>
      </c>
      <c r="AG115" s="27">
        <v>0</v>
      </c>
      <c r="AH115" s="27">
        <v>0</v>
      </c>
      <c r="AI115" s="27">
        <v>520.80409663810929</v>
      </c>
    </row>
    <row r="116" spans="1:35" ht="16.5" thickTop="1" thickBot="1" x14ac:dyDescent="0.3"/>
    <row r="117" spans="1:35" ht="16.5" thickTop="1" thickBot="1" x14ac:dyDescent="0.3">
      <c r="A117" s="28" t="str">
        <f>A8</f>
        <v>High Cost and High Discount rate</v>
      </c>
    </row>
    <row r="118" spans="1:35" ht="76.5" thickTop="1" thickBot="1" x14ac:dyDescent="0.3">
      <c r="G118" s="1" t="s">
        <v>29</v>
      </c>
      <c r="H118" s="18" t="s">
        <v>82</v>
      </c>
      <c r="J118" s="12"/>
      <c r="K118" s="12"/>
      <c r="Q118" s="1" t="s">
        <v>29</v>
      </c>
      <c r="R118" s="18" t="s">
        <v>81</v>
      </c>
      <c r="T118" s="12"/>
      <c r="U118" s="12"/>
      <c r="AA118" s="1" t="s">
        <v>29</v>
      </c>
      <c r="AB118" s="18" t="s">
        <v>83</v>
      </c>
      <c r="AD118" s="12"/>
      <c r="AE118" s="12"/>
    </row>
    <row r="119" spans="1:35" ht="51" customHeight="1" thickTop="1" thickBot="1" x14ac:dyDescent="0.3">
      <c r="A119" s="1" t="s">
        <v>32</v>
      </c>
      <c r="B119" s="25" t="s">
        <v>33</v>
      </c>
      <c r="C119" s="25" t="s">
        <v>15</v>
      </c>
      <c r="D119" s="25" t="s">
        <v>34</v>
      </c>
      <c r="E119" s="25" t="s">
        <v>35</v>
      </c>
      <c r="G119" s="1" t="s">
        <v>29</v>
      </c>
      <c r="H119" s="1" t="s">
        <v>36</v>
      </c>
      <c r="I119" s="1" t="s">
        <v>37</v>
      </c>
      <c r="J119" s="1" t="s">
        <v>38</v>
      </c>
      <c r="K119" s="1" t="s">
        <v>39</v>
      </c>
      <c r="L119" s="1" t="s">
        <v>40</v>
      </c>
      <c r="M119" s="1" t="s">
        <v>41</v>
      </c>
      <c r="N119" s="1" t="s">
        <v>42</v>
      </c>
      <c r="O119" s="1" t="s">
        <v>35</v>
      </c>
      <c r="Q119" s="1" t="s">
        <v>29</v>
      </c>
      <c r="R119" s="1" t="s">
        <v>36</v>
      </c>
      <c r="S119" s="1" t="s">
        <v>37</v>
      </c>
      <c r="T119" s="1" t="s">
        <v>38</v>
      </c>
      <c r="U119" s="1" t="s">
        <v>39</v>
      </c>
      <c r="V119" s="1" t="s">
        <v>40</v>
      </c>
      <c r="W119" s="1" t="s">
        <v>41</v>
      </c>
      <c r="X119" s="1" t="s">
        <v>42</v>
      </c>
      <c r="Y119" s="1" t="s">
        <v>35</v>
      </c>
      <c r="AA119" s="1" t="s">
        <v>29</v>
      </c>
      <c r="AB119" s="1" t="s">
        <v>36</v>
      </c>
      <c r="AC119" s="1" t="s">
        <v>37</v>
      </c>
      <c r="AD119" s="1" t="s">
        <v>38</v>
      </c>
      <c r="AE119" s="1" t="s">
        <v>39</v>
      </c>
      <c r="AF119" s="1" t="s">
        <v>40</v>
      </c>
      <c r="AG119" s="1" t="s">
        <v>41</v>
      </c>
      <c r="AH119" s="1" t="s">
        <v>42</v>
      </c>
      <c r="AI119" s="1" t="s">
        <v>35</v>
      </c>
    </row>
    <row r="120" spans="1:35" ht="16.5" thickTop="1" thickBot="1" x14ac:dyDescent="0.3">
      <c r="A120" s="19" t="s">
        <v>43</v>
      </c>
      <c r="B120" s="26">
        <f>NPV($B$8,B121:B136)</f>
        <v>96.416353974090924</v>
      </c>
      <c r="C120" s="26">
        <f t="shared" ref="C120:E120" si="21">NPV($B$8,C121:C136)</f>
        <v>1.1717585602592868</v>
      </c>
      <c r="D120" s="26">
        <f t="shared" si="21"/>
        <v>2.0543067955429746</v>
      </c>
      <c r="E120" s="26">
        <f t="shared" si="21"/>
        <v>99.642419329893187</v>
      </c>
      <c r="G120" s="19" t="s">
        <v>43</v>
      </c>
      <c r="H120" s="26">
        <f>NPV($B$8,H121:H136)</f>
        <v>44.95099202071443</v>
      </c>
      <c r="I120" s="26">
        <f t="shared" ref="I120:O120" si="22">NPV($B$8,I121:I136)</f>
        <v>11.018989305476795</v>
      </c>
      <c r="J120" s="26">
        <f t="shared" si="22"/>
        <v>142.18168178886148</v>
      </c>
      <c r="K120" s="26">
        <f t="shared" si="22"/>
        <v>-1.0072105780703866</v>
      </c>
      <c r="L120" s="26">
        <f t="shared" si="22"/>
        <v>10.421115735811018</v>
      </c>
      <c r="M120" s="26">
        <f t="shared" si="22"/>
        <v>2.0603077177418885</v>
      </c>
      <c r="N120" s="26">
        <f t="shared" si="22"/>
        <v>0</v>
      </c>
      <c r="O120" s="26">
        <f t="shared" si="22"/>
        <v>209.62587599053521</v>
      </c>
      <c r="Q120" s="19" t="s">
        <v>43</v>
      </c>
      <c r="R120" s="26">
        <f>NPV($B$8,R121:R136)</f>
        <v>-2.2318411060644747</v>
      </c>
      <c r="S120" s="26">
        <f t="shared" ref="S120:Y120" si="23">NPV($B$8,S121:S136)</f>
        <v>-8.2968735848903599</v>
      </c>
      <c r="T120" s="26">
        <f t="shared" si="23"/>
        <v>144.52406739545376</v>
      </c>
      <c r="U120" s="26">
        <f t="shared" si="23"/>
        <v>-13.988125707516154</v>
      </c>
      <c r="V120" s="26">
        <f t="shared" si="23"/>
        <v>8.6051422664664265</v>
      </c>
      <c r="W120" s="26">
        <f t="shared" si="23"/>
        <v>37.563089256568333</v>
      </c>
      <c r="X120" s="26">
        <f t="shared" si="23"/>
        <v>0</v>
      </c>
      <c r="Y120" s="26">
        <f t="shared" si="23"/>
        <v>166.17545852001751</v>
      </c>
      <c r="AA120" s="19" t="s">
        <v>43</v>
      </c>
      <c r="AB120" s="26">
        <f>NPV($B$8,AB121:AB136)</f>
        <v>81.710214635183718</v>
      </c>
      <c r="AC120" s="26">
        <f t="shared" ref="AC120:AI120" si="24">NPV($B$8,AC121:AC136)</f>
        <v>10.164726813940042</v>
      </c>
      <c r="AD120" s="26">
        <f t="shared" si="24"/>
        <v>161.71991637201143</v>
      </c>
      <c r="AE120" s="26">
        <f t="shared" si="24"/>
        <v>-6.22171288579107</v>
      </c>
      <c r="AF120" s="26">
        <f t="shared" si="24"/>
        <v>0</v>
      </c>
      <c r="AG120" s="26">
        <f t="shared" si="24"/>
        <v>0.18626030845018085</v>
      </c>
      <c r="AH120" s="26">
        <f t="shared" si="24"/>
        <v>0</v>
      </c>
      <c r="AI120" s="26">
        <f t="shared" si="24"/>
        <v>247.55940524379434</v>
      </c>
    </row>
    <row r="121" spans="1:35" ht="16.5" thickTop="1" thickBot="1" x14ac:dyDescent="0.3">
      <c r="A121" s="19">
        <v>2020</v>
      </c>
      <c r="B121" s="27">
        <v>0</v>
      </c>
      <c r="C121" s="27">
        <v>0</v>
      </c>
      <c r="D121" s="27">
        <v>0</v>
      </c>
      <c r="E121" s="27">
        <v>0</v>
      </c>
      <c r="G121" s="19">
        <v>2020</v>
      </c>
      <c r="H121" s="27">
        <v>0</v>
      </c>
      <c r="I121" s="27">
        <v>0</v>
      </c>
      <c r="J121" s="27">
        <v>0</v>
      </c>
      <c r="K121" s="27">
        <v>0</v>
      </c>
      <c r="L121" s="27">
        <v>0</v>
      </c>
      <c r="M121" s="27">
        <v>0</v>
      </c>
      <c r="N121" s="27">
        <v>0</v>
      </c>
      <c r="O121" s="27">
        <v>0</v>
      </c>
      <c r="Q121" s="19">
        <v>2020</v>
      </c>
      <c r="R121" s="27">
        <v>0</v>
      </c>
      <c r="S121" s="27">
        <v>0</v>
      </c>
      <c r="T121" s="27">
        <v>0</v>
      </c>
      <c r="U121" s="27">
        <v>0</v>
      </c>
      <c r="V121" s="27">
        <v>0</v>
      </c>
      <c r="W121" s="27">
        <v>0</v>
      </c>
      <c r="X121" s="27">
        <v>0</v>
      </c>
      <c r="Y121" s="27">
        <v>0</v>
      </c>
      <c r="AA121" s="19">
        <v>2020</v>
      </c>
      <c r="AB121" s="27">
        <v>0</v>
      </c>
      <c r="AC121" s="27">
        <v>0</v>
      </c>
      <c r="AD121" s="27">
        <v>0</v>
      </c>
      <c r="AE121" s="27">
        <v>0</v>
      </c>
      <c r="AF121" s="27">
        <v>0</v>
      </c>
      <c r="AG121" s="27">
        <v>0</v>
      </c>
      <c r="AH121" s="27">
        <v>0</v>
      </c>
      <c r="AI121" s="27">
        <v>0</v>
      </c>
    </row>
    <row r="122" spans="1:35" ht="16.5" thickTop="1" thickBot="1" x14ac:dyDescent="0.3">
      <c r="A122" s="19">
        <v>2021</v>
      </c>
      <c r="B122" s="27">
        <v>0</v>
      </c>
      <c r="C122" s="27">
        <v>0</v>
      </c>
      <c r="D122" s="27">
        <v>0</v>
      </c>
      <c r="E122" s="27">
        <v>0</v>
      </c>
      <c r="G122" s="19">
        <v>2021</v>
      </c>
      <c r="H122" s="27">
        <v>0</v>
      </c>
      <c r="I122" s="27">
        <v>0</v>
      </c>
      <c r="J122" s="27">
        <v>0</v>
      </c>
      <c r="K122" s="27">
        <v>0</v>
      </c>
      <c r="L122" s="27">
        <v>0</v>
      </c>
      <c r="M122" s="27">
        <v>0</v>
      </c>
      <c r="N122" s="27">
        <v>0</v>
      </c>
      <c r="O122" s="27">
        <v>0</v>
      </c>
      <c r="Q122" s="19">
        <v>2021</v>
      </c>
      <c r="R122" s="27">
        <v>0</v>
      </c>
      <c r="S122" s="27">
        <v>0</v>
      </c>
      <c r="T122" s="27">
        <v>0</v>
      </c>
      <c r="U122" s="27">
        <v>0</v>
      </c>
      <c r="V122" s="27">
        <v>0</v>
      </c>
      <c r="W122" s="27">
        <v>0</v>
      </c>
      <c r="X122" s="27">
        <v>0</v>
      </c>
      <c r="Y122" s="27">
        <v>0</v>
      </c>
      <c r="AA122" s="19">
        <v>2021</v>
      </c>
      <c r="AB122" s="27">
        <v>0</v>
      </c>
      <c r="AC122" s="27">
        <v>0</v>
      </c>
      <c r="AD122" s="27">
        <v>0</v>
      </c>
      <c r="AE122" s="27">
        <v>0</v>
      </c>
      <c r="AF122" s="27">
        <v>0</v>
      </c>
      <c r="AG122" s="27">
        <v>0</v>
      </c>
      <c r="AH122" s="27">
        <v>0</v>
      </c>
      <c r="AI122" s="27">
        <v>0</v>
      </c>
    </row>
    <row r="123" spans="1:35" ht="16.5" thickTop="1" thickBot="1" x14ac:dyDescent="0.3">
      <c r="A123" s="19">
        <v>2022</v>
      </c>
      <c r="B123" s="27">
        <v>0</v>
      </c>
      <c r="C123" s="27">
        <v>0</v>
      </c>
      <c r="D123" s="27">
        <v>2.656727471408562</v>
      </c>
      <c r="E123" s="27">
        <v>2.656727471408562</v>
      </c>
      <c r="G123" s="19">
        <v>2022</v>
      </c>
      <c r="H123" s="27">
        <v>0</v>
      </c>
      <c r="I123" s="27">
        <v>0</v>
      </c>
      <c r="J123" s="27">
        <v>0</v>
      </c>
      <c r="K123" s="27">
        <v>0</v>
      </c>
      <c r="L123" s="27">
        <v>0</v>
      </c>
      <c r="M123" s="27">
        <v>0</v>
      </c>
      <c r="N123" s="27">
        <v>0</v>
      </c>
      <c r="O123" s="27">
        <v>0</v>
      </c>
      <c r="Q123" s="19">
        <v>2022</v>
      </c>
      <c r="R123" s="27">
        <v>0</v>
      </c>
      <c r="S123" s="27">
        <v>0</v>
      </c>
      <c r="T123" s="27">
        <v>0</v>
      </c>
      <c r="U123" s="27">
        <v>0</v>
      </c>
      <c r="V123" s="27">
        <v>0</v>
      </c>
      <c r="W123" s="27">
        <v>0</v>
      </c>
      <c r="X123" s="27">
        <v>0</v>
      </c>
      <c r="Y123" s="27">
        <v>0</v>
      </c>
      <c r="AA123" s="19">
        <v>2022</v>
      </c>
      <c r="AB123" s="27">
        <v>0</v>
      </c>
      <c r="AC123" s="27">
        <v>0</v>
      </c>
      <c r="AD123" s="27">
        <v>0</v>
      </c>
      <c r="AE123" s="27">
        <v>0</v>
      </c>
      <c r="AF123" s="27">
        <v>0</v>
      </c>
      <c r="AG123" s="27">
        <v>0</v>
      </c>
      <c r="AH123" s="27">
        <v>0</v>
      </c>
      <c r="AI123" s="27">
        <v>0</v>
      </c>
    </row>
    <row r="124" spans="1:35" ht="16.5" thickTop="1" thickBot="1" x14ac:dyDescent="0.3">
      <c r="A124" s="19">
        <v>2023</v>
      </c>
      <c r="B124" s="27">
        <v>11.644176378198019</v>
      </c>
      <c r="C124" s="27">
        <v>0.14237919012363554</v>
      </c>
      <c r="D124" s="27">
        <v>0</v>
      </c>
      <c r="E124" s="27">
        <v>11.786555568321655</v>
      </c>
      <c r="G124" s="19">
        <v>2023</v>
      </c>
      <c r="H124" s="27">
        <v>0</v>
      </c>
      <c r="I124" s="27">
        <v>0</v>
      </c>
      <c r="J124" s="27">
        <v>9.206710078997272</v>
      </c>
      <c r="K124" s="27">
        <v>-0.75392508934392777</v>
      </c>
      <c r="L124" s="27">
        <v>1.8117350422079321</v>
      </c>
      <c r="M124" s="27">
        <v>1.1664970115746978</v>
      </c>
      <c r="N124" s="27">
        <v>0</v>
      </c>
      <c r="O124" s="27">
        <v>11.431017043435974</v>
      </c>
      <c r="Q124" s="19">
        <v>2023</v>
      </c>
      <c r="R124" s="27">
        <v>-14.427850000000007</v>
      </c>
      <c r="S124" s="27">
        <v>-4.5089600000001155</v>
      </c>
      <c r="T124" s="27">
        <v>36.71395395830843</v>
      </c>
      <c r="U124" s="27">
        <v>5.9572961100200992</v>
      </c>
      <c r="V124" s="27">
        <v>2.2840536807992078</v>
      </c>
      <c r="W124" s="27">
        <v>1.9282247860590145</v>
      </c>
      <c r="X124" s="27">
        <v>0</v>
      </c>
      <c r="Y124" s="27">
        <v>27.94671853518663</v>
      </c>
      <c r="AA124" s="19">
        <v>2023</v>
      </c>
      <c r="AB124" s="27">
        <v>12.450189382123991</v>
      </c>
      <c r="AC124" s="27">
        <v>0.83334486225976434</v>
      </c>
      <c r="AD124" s="27">
        <v>14.10077937626788</v>
      </c>
      <c r="AE124" s="27">
        <v>-8.5205104409607116E-2</v>
      </c>
      <c r="AF124" s="27">
        <v>0</v>
      </c>
      <c r="AG124" s="27">
        <v>0.56363680917405701</v>
      </c>
      <c r="AH124" s="27">
        <v>0</v>
      </c>
      <c r="AI124" s="27">
        <v>27.862745325416086</v>
      </c>
    </row>
    <row r="125" spans="1:35" ht="16.5" thickTop="1" thickBot="1" x14ac:dyDescent="0.3">
      <c r="A125" s="19">
        <v>2024</v>
      </c>
      <c r="B125" s="27">
        <v>11.644176378198019</v>
      </c>
      <c r="C125" s="27">
        <v>0.14237919012363554</v>
      </c>
      <c r="D125" s="27">
        <v>0</v>
      </c>
      <c r="E125" s="27">
        <v>11.786555568321655</v>
      </c>
      <c r="G125" s="19">
        <v>2024</v>
      </c>
      <c r="H125" s="27">
        <v>0</v>
      </c>
      <c r="I125" s="27">
        <v>0</v>
      </c>
      <c r="J125" s="27">
        <v>7.4678181200711791</v>
      </c>
      <c r="K125" s="27">
        <v>0.75029841230268868</v>
      </c>
      <c r="L125" s="27">
        <v>6.0009305791589416</v>
      </c>
      <c r="M125" s="27">
        <v>0.77789185919596593</v>
      </c>
      <c r="N125" s="27">
        <v>0</v>
      </c>
      <c r="O125" s="27">
        <v>14.996938970728776</v>
      </c>
      <c r="Q125" s="19">
        <v>2024</v>
      </c>
      <c r="R125" s="27">
        <v>-1.0892799999999738</v>
      </c>
      <c r="S125" s="27">
        <v>-0.28193000000010215</v>
      </c>
      <c r="T125" s="27">
        <v>1.1573759916097499</v>
      </c>
      <c r="U125" s="27">
        <v>-2.3277234237913974E-2</v>
      </c>
      <c r="V125" s="27">
        <v>2.9745766048381261</v>
      </c>
      <c r="W125" s="27">
        <v>-0.49338024595467489</v>
      </c>
      <c r="X125" s="27">
        <v>0</v>
      </c>
      <c r="Y125" s="27">
        <v>2.2440851162552109</v>
      </c>
      <c r="AA125" s="19">
        <v>2024</v>
      </c>
      <c r="AB125" s="27">
        <v>0.26788355407660447</v>
      </c>
      <c r="AC125" s="27">
        <v>9.6134217669714417E-2</v>
      </c>
      <c r="AD125" s="27">
        <v>7.1607914925986407</v>
      </c>
      <c r="AE125" s="27">
        <v>0.54924283675263352</v>
      </c>
      <c r="AF125" s="27">
        <v>0</v>
      </c>
      <c r="AG125" s="27">
        <v>-0.14462344572845745</v>
      </c>
      <c r="AH125" s="27">
        <v>0</v>
      </c>
      <c r="AI125" s="27">
        <v>7.9294286553691347</v>
      </c>
    </row>
    <row r="126" spans="1:35" ht="16.5" thickTop="1" thickBot="1" x14ac:dyDescent="0.3">
      <c r="A126" s="19">
        <v>2025</v>
      </c>
      <c r="B126" s="27">
        <v>11.644176378198019</v>
      </c>
      <c r="C126" s="27">
        <v>0.14237919012363554</v>
      </c>
      <c r="D126" s="27">
        <v>0</v>
      </c>
      <c r="E126" s="27">
        <v>11.786555568321655</v>
      </c>
      <c r="G126" s="19">
        <v>2025</v>
      </c>
      <c r="H126" s="27">
        <v>0</v>
      </c>
      <c r="I126" s="27">
        <v>0</v>
      </c>
      <c r="J126" s="27">
        <v>12.641672302726336</v>
      </c>
      <c r="K126" s="27">
        <v>0.95822349479380331</v>
      </c>
      <c r="L126" s="27">
        <v>2.0243676442420533</v>
      </c>
      <c r="M126" s="27">
        <v>1.5534051003274199</v>
      </c>
      <c r="N126" s="27">
        <v>0</v>
      </c>
      <c r="O126" s="27">
        <v>17.177668542089613</v>
      </c>
      <c r="Q126" s="19">
        <v>2025</v>
      </c>
      <c r="R126" s="27">
        <v>-2.3426399999999603</v>
      </c>
      <c r="S126" s="27">
        <v>-0.37770000000000437</v>
      </c>
      <c r="T126" s="27">
        <v>11.549500776532071</v>
      </c>
      <c r="U126" s="27">
        <v>0.55731567252412451</v>
      </c>
      <c r="V126" s="27">
        <v>1.4560970354377119</v>
      </c>
      <c r="W126" s="27">
        <v>-0.48794383674983816</v>
      </c>
      <c r="X126" s="27">
        <v>0</v>
      </c>
      <c r="Y126" s="27">
        <v>10.354629647744103</v>
      </c>
      <c r="AA126" s="19">
        <v>2025</v>
      </c>
      <c r="AB126" s="27">
        <v>0.26788355408299935</v>
      </c>
      <c r="AC126" s="27">
        <v>9.5871555879966763E-2</v>
      </c>
      <c r="AD126" s="27">
        <v>9.677344221032115</v>
      </c>
      <c r="AE126" s="27">
        <v>0.38160942815975935</v>
      </c>
      <c r="AF126" s="27">
        <v>0</v>
      </c>
      <c r="AG126" s="27">
        <v>-4.6740635378449746E-2</v>
      </c>
      <c r="AH126" s="27">
        <v>0</v>
      </c>
      <c r="AI126" s="27">
        <v>10.37596812377639</v>
      </c>
    </row>
    <row r="127" spans="1:35" ht="16.5" thickTop="1" thickBot="1" x14ac:dyDescent="0.3">
      <c r="A127" s="19">
        <v>2026</v>
      </c>
      <c r="B127" s="27">
        <v>11.644176378198019</v>
      </c>
      <c r="C127" s="27">
        <v>0.14237919012363554</v>
      </c>
      <c r="D127" s="27">
        <v>0</v>
      </c>
      <c r="E127" s="27">
        <v>11.786555568321655</v>
      </c>
      <c r="G127" s="19">
        <v>2026</v>
      </c>
      <c r="H127" s="27">
        <v>-1.3950969279790115E-3</v>
      </c>
      <c r="I127" s="27">
        <v>1.4004089498484973E-3</v>
      </c>
      <c r="J127" s="27">
        <v>8.9823652643663134</v>
      </c>
      <c r="K127" s="27">
        <v>0.51689881742970267</v>
      </c>
      <c r="L127" s="27">
        <v>7.2894534504397832</v>
      </c>
      <c r="M127" s="27">
        <v>-0.76537513233491161</v>
      </c>
      <c r="N127" s="27">
        <v>0</v>
      </c>
      <c r="O127" s="27">
        <v>16.02334771192276</v>
      </c>
      <c r="Q127" s="19">
        <v>2026</v>
      </c>
      <c r="R127" s="27">
        <v>-0.44297000000005937</v>
      </c>
      <c r="S127" s="27">
        <v>5.0119999999878928E-2</v>
      </c>
      <c r="T127" s="27">
        <v>4.9665196963979845</v>
      </c>
      <c r="U127" s="27">
        <v>0.56559327578948726</v>
      </c>
      <c r="V127" s="27">
        <v>7.3646415600636006</v>
      </c>
      <c r="W127" s="27">
        <v>0.36256336782509158</v>
      </c>
      <c r="X127" s="27">
        <v>0</v>
      </c>
      <c r="Y127" s="27">
        <v>12.866467900075984</v>
      </c>
      <c r="AA127" s="19">
        <v>2026</v>
      </c>
      <c r="AB127" s="27">
        <v>0.26788355408200459</v>
      </c>
      <c r="AC127" s="27">
        <v>9.5871555879966763E-2</v>
      </c>
      <c r="AD127" s="27">
        <v>11.717760792088406</v>
      </c>
      <c r="AE127" s="27">
        <v>0.15661043073504138</v>
      </c>
      <c r="AF127" s="27">
        <v>0</v>
      </c>
      <c r="AG127" s="27">
        <v>-0.16692924021846864</v>
      </c>
      <c r="AH127" s="27">
        <v>0</v>
      </c>
      <c r="AI127" s="27">
        <v>12.071197092566949</v>
      </c>
    </row>
    <row r="128" spans="1:35" ht="16.5" thickTop="1" thickBot="1" x14ac:dyDescent="0.3">
      <c r="A128" s="19">
        <v>2027</v>
      </c>
      <c r="B128" s="27">
        <v>11.644176378198019</v>
      </c>
      <c r="C128" s="27">
        <v>0.14237919012363554</v>
      </c>
      <c r="D128" s="27">
        <v>0</v>
      </c>
      <c r="E128" s="27">
        <v>11.786555568321655</v>
      </c>
      <c r="G128" s="19">
        <v>2027</v>
      </c>
      <c r="H128" s="27">
        <v>5.075118029402006</v>
      </c>
      <c r="I128" s="27">
        <v>1.0935449024800619</v>
      </c>
      <c r="J128" s="27">
        <v>18.566829967660631</v>
      </c>
      <c r="K128" s="27">
        <v>-0.43229598494198729</v>
      </c>
      <c r="L128" s="27">
        <v>0</v>
      </c>
      <c r="M128" s="27">
        <v>0</v>
      </c>
      <c r="N128" s="27">
        <v>0</v>
      </c>
      <c r="O128" s="27">
        <v>24.303196914600711</v>
      </c>
      <c r="Q128" s="19">
        <v>2027</v>
      </c>
      <c r="R128" s="27">
        <v>1.8599400000000514</v>
      </c>
      <c r="S128" s="27">
        <v>0.64633999999978187</v>
      </c>
      <c r="T128" s="27">
        <v>22.714264772823363</v>
      </c>
      <c r="U128" s="27">
        <v>0.76821762826396889</v>
      </c>
      <c r="V128" s="27">
        <v>0</v>
      </c>
      <c r="W128" s="27">
        <v>0</v>
      </c>
      <c r="X128" s="27">
        <v>0</v>
      </c>
      <c r="Y128" s="27">
        <v>25.988762401087165</v>
      </c>
      <c r="AA128" s="19">
        <v>2027</v>
      </c>
      <c r="AB128" s="27">
        <v>0.18290367326500245</v>
      </c>
      <c r="AC128" s="27">
        <v>0.15926881142968341</v>
      </c>
      <c r="AD128" s="27">
        <v>23.85739291292936</v>
      </c>
      <c r="AE128" s="27">
        <v>-0.64019812317937697</v>
      </c>
      <c r="AF128" s="27">
        <v>0</v>
      </c>
      <c r="AG128" s="27">
        <v>0</v>
      </c>
      <c r="AH128" s="27">
        <v>0</v>
      </c>
      <c r="AI128" s="27">
        <v>23.559367274444668</v>
      </c>
    </row>
    <row r="129" spans="1:35" ht="16.5" thickTop="1" thickBot="1" x14ac:dyDescent="0.3">
      <c r="A129" s="19">
        <v>2028</v>
      </c>
      <c r="B129" s="27">
        <v>11.644176378198019</v>
      </c>
      <c r="C129" s="27">
        <v>0.14237919012363554</v>
      </c>
      <c r="D129" s="27">
        <v>0</v>
      </c>
      <c r="E129" s="27">
        <v>11.786555568321655</v>
      </c>
      <c r="G129" s="19">
        <v>2028</v>
      </c>
      <c r="H129" s="27">
        <v>10.035512428024049</v>
      </c>
      <c r="I129" s="27">
        <v>2.2499836779797988</v>
      </c>
      <c r="J129" s="27">
        <v>16.619647929271792</v>
      </c>
      <c r="K129" s="27">
        <v>-0.96155363422115614</v>
      </c>
      <c r="L129" s="27">
        <v>0</v>
      </c>
      <c r="M129" s="27">
        <v>0</v>
      </c>
      <c r="N129" s="27">
        <v>0</v>
      </c>
      <c r="O129" s="27">
        <v>27.943590401054482</v>
      </c>
      <c r="Q129" s="19">
        <v>2028</v>
      </c>
      <c r="R129" s="27">
        <v>20.984051066249776</v>
      </c>
      <c r="S129" s="27">
        <v>1.6843199999998433</v>
      </c>
      <c r="T129" s="27">
        <v>3.4287148482267371</v>
      </c>
      <c r="U129" s="27">
        <v>-0.18051049541379882</v>
      </c>
      <c r="V129" s="27">
        <v>0</v>
      </c>
      <c r="W129" s="27">
        <v>0.29471755573827052</v>
      </c>
      <c r="X129" s="27">
        <v>0</v>
      </c>
      <c r="Y129" s="27">
        <v>26.211292974800827</v>
      </c>
      <c r="AA129" s="19">
        <v>2028</v>
      </c>
      <c r="AB129" s="27">
        <v>12.439042717415987</v>
      </c>
      <c r="AC129" s="27">
        <v>2.8324692475603115</v>
      </c>
      <c r="AD129" s="27">
        <v>15.799654885709845</v>
      </c>
      <c r="AE129" s="27">
        <v>-1.8282274697654071</v>
      </c>
      <c r="AF129" s="27">
        <v>0</v>
      </c>
      <c r="AG129" s="27">
        <v>0</v>
      </c>
      <c r="AH129" s="27">
        <v>0</v>
      </c>
      <c r="AI129" s="27">
        <v>29.242939380920738</v>
      </c>
    </row>
    <row r="130" spans="1:35" ht="16.5" thickTop="1" thickBot="1" x14ac:dyDescent="0.3">
      <c r="A130" s="19">
        <v>2029</v>
      </c>
      <c r="B130" s="27">
        <v>11.644176378198019</v>
      </c>
      <c r="C130" s="27">
        <v>0.14237919012363554</v>
      </c>
      <c r="D130" s="27">
        <v>0</v>
      </c>
      <c r="E130" s="27">
        <v>11.786555568321655</v>
      </c>
      <c r="G130" s="19">
        <v>2029</v>
      </c>
      <c r="H130" s="27">
        <v>13.008471491989894</v>
      </c>
      <c r="I130" s="27">
        <v>2.7858491341703484</v>
      </c>
      <c r="J130" s="27">
        <v>16.69918755501083</v>
      </c>
      <c r="K130" s="27">
        <v>-1.4493633501449785</v>
      </c>
      <c r="L130" s="27">
        <v>0</v>
      </c>
      <c r="M130" s="27">
        <v>0</v>
      </c>
      <c r="N130" s="27">
        <v>0</v>
      </c>
      <c r="O130" s="27">
        <v>31.044144831026095</v>
      </c>
      <c r="Q130" s="19">
        <v>2029</v>
      </c>
      <c r="R130" s="27">
        <v>2.6504928898398248</v>
      </c>
      <c r="S130" s="27">
        <v>1.0213300000000345</v>
      </c>
      <c r="T130" s="27">
        <v>15.50112685096031</v>
      </c>
      <c r="U130" s="27">
        <v>0.69205570496993329</v>
      </c>
      <c r="V130" s="27">
        <v>0</v>
      </c>
      <c r="W130" s="27">
        <v>1.0383920539636855</v>
      </c>
      <c r="X130" s="27">
        <v>0</v>
      </c>
      <c r="Y130" s="27">
        <v>20.903397499733792</v>
      </c>
      <c r="AA130" s="19">
        <v>2029</v>
      </c>
      <c r="AB130" s="27">
        <v>12.439042717419964</v>
      </c>
      <c r="AC130" s="27">
        <v>2.8247302605500408</v>
      </c>
      <c r="AD130" s="27">
        <v>16.581810637679265</v>
      </c>
      <c r="AE130" s="27">
        <v>-1.4976366851022382</v>
      </c>
      <c r="AF130" s="27">
        <v>0</v>
      </c>
      <c r="AG130" s="27">
        <v>0</v>
      </c>
      <c r="AH130" s="27">
        <v>0</v>
      </c>
      <c r="AI130" s="27">
        <v>30.347946930547028</v>
      </c>
    </row>
    <row r="131" spans="1:35" ht="16.5" thickTop="1" thickBot="1" x14ac:dyDescent="0.3">
      <c r="A131" s="19">
        <v>2030</v>
      </c>
      <c r="B131" s="27">
        <v>11.644176378198019</v>
      </c>
      <c r="C131" s="27">
        <v>0.14237919012363554</v>
      </c>
      <c r="D131" s="27">
        <v>0</v>
      </c>
      <c r="E131" s="27">
        <v>11.786555568321655</v>
      </c>
      <c r="G131" s="19">
        <v>2030</v>
      </c>
      <c r="H131" s="27">
        <v>15.177658022430023</v>
      </c>
      <c r="I131" s="27">
        <v>3.3302668250598799</v>
      </c>
      <c r="J131" s="27">
        <v>14.981987129241411</v>
      </c>
      <c r="K131" s="27">
        <v>-1.4568650377540355</v>
      </c>
      <c r="L131" s="27">
        <v>2.8369749659157444E-2</v>
      </c>
      <c r="M131" s="27">
        <v>0.34302978858610417</v>
      </c>
      <c r="N131" s="27">
        <v>0</v>
      </c>
      <c r="O131" s="27">
        <v>32.404446477222535</v>
      </c>
      <c r="Q131" s="19">
        <v>2030</v>
      </c>
      <c r="R131" s="27">
        <v>-2.5611748884198278</v>
      </c>
      <c r="S131" s="27">
        <v>-0.73806000000013228</v>
      </c>
      <c r="T131" s="27">
        <v>11.714142184964686</v>
      </c>
      <c r="U131" s="27">
        <v>2.3722618901944159</v>
      </c>
      <c r="V131" s="27">
        <v>0</v>
      </c>
      <c r="W131" s="27">
        <v>-0.78807453379844383</v>
      </c>
      <c r="X131" s="27">
        <v>0</v>
      </c>
      <c r="Y131" s="27">
        <v>9.9990946529406983</v>
      </c>
      <c r="AA131" s="19">
        <v>2030</v>
      </c>
      <c r="AB131" s="27">
        <v>12.450019877442971</v>
      </c>
      <c r="AC131" s="27">
        <v>2.8272175174597578</v>
      </c>
      <c r="AD131" s="27">
        <v>23.588472262441794</v>
      </c>
      <c r="AE131" s="27">
        <v>-0.99772255776603702</v>
      </c>
      <c r="AF131" s="27">
        <v>0</v>
      </c>
      <c r="AG131" s="27">
        <v>0</v>
      </c>
      <c r="AH131" s="27">
        <v>0</v>
      </c>
      <c r="AI131" s="27">
        <v>37.867987099578485</v>
      </c>
    </row>
    <row r="132" spans="1:35" ht="16.5" thickTop="1" thickBot="1" x14ac:dyDescent="0.3">
      <c r="A132" s="19">
        <v>2031</v>
      </c>
      <c r="B132" s="27">
        <v>11.644176378198019</v>
      </c>
      <c r="C132" s="27">
        <v>0.14237919012363554</v>
      </c>
      <c r="D132" s="27">
        <v>0</v>
      </c>
      <c r="E132" s="27">
        <v>11.786555568321655</v>
      </c>
      <c r="G132" s="19">
        <v>2031</v>
      </c>
      <c r="H132" s="27">
        <v>11.665195477350153</v>
      </c>
      <c r="I132" s="27">
        <v>2.9510362550099671</v>
      </c>
      <c r="J132" s="27">
        <v>21.603598962539142</v>
      </c>
      <c r="K132" s="27">
        <v>-0.42859517179407464</v>
      </c>
      <c r="L132" s="27">
        <v>1.1967601916525329E-2</v>
      </c>
      <c r="M132" s="27">
        <v>0.28083843770533301</v>
      </c>
      <c r="N132" s="27">
        <v>0</v>
      </c>
      <c r="O132" s="27">
        <v>36.084041562727045</v>
      </c>
      <c r="Q132" s="19">
        <v>2031</v>
      </c>
      <c r="R132" s="27">
        <v>1.173566795790066</v>
      </c>
      <c r="S132" s="27">
        <v>-2.7108399999997346</v>
      </c>
      <c r="T132" s="27">
        <v>4.6786094608031092</v>
      </c>
      <c r="U132" s="27">
        <v>-3.6684051663505883</v>
      </c>
      <c r="V132" s="27">
        <v>0</v>
      </c>
      <c r="W132" s="27">
        <v>23.174345303819912</v>
      </c>
      <c r="X132" s="27">
        <v>0</v>
      </c>
      <c r="Y132" s="27">
        <v>22.647276394062764</v>
      </c>
      <c r="AA132" s="19">
        <v>2031</v>
      </c>
      <c r="AB132" s="27">
        <v>12.450019877442971</v>
      </c>
      <c r="AC132" s="27">
        <v>2.8272175174602125</v>
      </c>
      <c r="AD132" s="27">
        <v>21.625650861498027</v>
      </c>
      <c r="AE132" s="27">
        <v>-1.8095413250638908</v>
      </c>
      <c r="AF132" s="27">
        <v>0</v>
      </c>
      <c r="AG132" s="27">
        <v>0</v>
      </c>
      <c r="AH132" s="27">
        <v>0</v>
      </c>
      <c r="AI132" s="27">
        <v>35.093346931337322</v>
      </c>
    </row>
    <row r="133" spans="1:35" ht="16.5" thickTop="1" thickBot="1" x14ac:dyDescent="0.3">
      <c r="A133" s="19">
        <v>2032</v>
      </c>
      <c r="B133" s="27">
        <v>11.644176378198019</v>
      </c>
      <c r="C133" s="27">
        <v>0.14237919012363554</v>
      </c>
      <c r="D133" s="27">
        <v>0</v>
      </c>
      <c r="E133" s="27">
        <v>11.786555568321655</v>
      </c>
      <c r="G133" s="19">
        <v>2032</v>
      </c>
      <c r="H133" s="27">
        <v>8.7156591978798588</v>
      </c>
      <c r="I133" s="27">
        <v>2.1041826225900877</v>
      </c>
      <c r="J133" s="27">
        <v>48.867146278232703</v>
      </c>
      <c r="K133" s="27">
        <v>9.0554655827051023E-2</v>
      </c>
      <c r="L133" s="27">
        <v>0</v>
      </c>
      <c r="M133" s="27">
        <v>-5.2099914896665753E-2</v>
      </c>
      <c r="N133" s="27">
        <v>0</v>
      </c>
      <c r="O133" s="27">
        <v>59.725442839633033</v>
      </c>
      <c r="Q133" s="19">
        <v>2032</v>
      </c>
      <c r="R133" s="27">
        <v>0.27831605934989057</v>
      </c>
      <c r="S133" s="27">
        <v>-2.4697200000000521</v>
      </c>
      <c r="T133" s="27">
        <v>-27.743953014539649</v>
      </c>
      <c r="U133" s="27">
        <v>-4.1325465227644376</v>
      </c>
      <c r="V133" s="27">
        <v>0.40864934897508698</v>
      </c>
      <c r="W133" s="27">
        <v>12.229835260889047</v>
      </c>
      <c r="X133" s="27">
        <v>0</v>
      </c>
      <c r="Y133" s="27">
        <v>-21.42941886809011</v>
      </c>
      <c r="AA133" s="19">
        <v>2032</v>
      </c>
      <c r="AB133" s="27">
        <v>12.45001987743899</v>
      </c>
      <c r="AC133" s="27">
        <v>2.8349633188799999</v>
      </c>
      <c r="AD133" s="27">
        <v>20.326191732632498</v>
      </c>
      <c r="AE133" s="27">
        <v>-1.5995546136823726</v>
      </c>
      <c r="AF133" s="27">
        <v>0</v>
      </c>
      <c r="AG133" s="27">
        <v>0</v>
      </c>
      <c r="AH133" s="27">
        <v>0</v>
      </c>
      <c r="AI133" s="27">
        <v>34.011620315269113</v>
      </c>
    </row>
    <row r="134" spans="1:35" ht="16.5" thickTop="1" thickBot="1" x14ac:dyDescent="0.3">
      <c r="A134" s="19">
        <v>2033</v>
      </c>
      <c r="B134" s="27">
        <v>11.644176378198019</v>
      </c>
      <c r="C134" s="27">
        <v>0.14237919012363554</v>
      </c>
      <c r="D134" s="27">
        <v>0</v>
      </c>
      <c r="E134" s="27">
        <v>11.786555568321655</v>
      </c>
      <c r="G134" s="19">
        <v>2033</v>
      </c>
      <c r="H134" s="27">
        <v>7.1445502861702153</v>
      </c>
      <c r="I134" s="27">
        <v>1.7364190779403543</v>
      </c>
      <c r="J134" s="27">
        <v>50.95621416213735</v>
      </c>
      <c r="K134" s="27">
        <v>0.31079044790609922</v>
      </c>
      <c r="L134" s="27">
        <v>0</v>
      </c>
      <c r="M134" s="27">
        <v>0</v>
      </c>
      <c r="N134" s="27">
        <v>0</v>
      </c>
      <c r="O134" s="27">
        <v>60.14797397415402</v>
      </c>
      <c r="Q134" s="19">
        <v>2033</v>
      </c>
      <c r="R134" s="27">
        <v>-6.5978225713506617</v>
      </c>
      <c r="S134" s="27">
        <v>-2.7442700000001423</v>
      </c>
      <c r="T134" s="27">
        <v>22.267122010529697</v>
      </c>
      <c r="U134" s="27">
        <v>-0.77614242459943328</v>
      </c>
      <c r="V134" s="27">
        <v>0</v>
      </c>
      <c r="W134" s="27">
        <v>-4.0859778667807385</v>
      </c>
      <c r="X134" s="27">
        <v>0</v>
      </c>
      <c r="Y134" s="27">
        <v>8.0629091477987203</v>
      </c>
      <c r="AA134" s="19">
        <v>2033</v>
      </c>
      <c r="AB134" s="27">
        <v>24.762563133759045</v>
      </c>
      <c r="AC134" s="27">
        <v>3.6193375507100427</v>
      </c>
      <c r="AD134" s="27">
        <v>15.190691415361265</v>
      </c>
      <c r="AE134" s="27">
        <v>-1.4060302236530529</v>
      </c>
      <c r="AF134" s="27">
        <v>0</v>
      </c>
      <c r="AG134" s="27">
        <v>0</v>
      </c>
      <c r="AH134" s="27">
        <v>0</v>
      </c>
      <c r="AI134" s="27">
        <v>42.166561876177298</v>
      </c>
    </row>
    <row r="135" spans="1:35" ht="16.5" thickTop="1" thickBot="1" x14ac:dyDescent="0.3">
      <c r="A135" s="19">
        <v>2034</v>
      </c>
      <c r="B135" s="27">
        <v>11.644176378198019</v>
      </c>
      <c r="C135" s="27">
        <v>0.14237919012363554</v>
      </c>
      <c r="D135" s="27">
        <v>0</v>
      </c>
      <c r="E135" s="27">
        <v>11.786555568321655</v>
      </c>
      <c r="G135" s="19">
        <v>2034</v>
      </c>
      <c r="H135" s="27">
        <v>6.1223542681400431</v>
      </c>
      <c r="I135" s="27">
        <v>1.6712966825298281</v>
      </c>
      <c r="J135" s="27">
        <v>17.951827688490614</v>
      </c>
      <c r="K135" s="27">
        <v>1.8451219865894881E-2</v>
      </c>
      <c r="L135" s="27">
        <v>0</v>
      </c>
      <c r="M135" s="27">
        <v>0</v>
      </c>
      <c r="N135" s="27">
        <v>0</v>
      </c>
      <c r="O135" s="27">
        <v>25.76392985902638</v>
      </c>
      <c r="Q135" s="19">
        <v>2034</v>
      </c>
      <c r="R135" s="27">
        <v>0.38284024567019515</v>
      </c>
      <c r="S135" s="27">
        <v>-1.1996799999997165</v>
      </c>
      <c r="T135" s="27">
        <v>30.862759142417506</v>
      </c>
      <c r="U135" s="27">
        <v>-5.6333683499076637</v>
      </c>
      <c r="V135" s="27">
        <v>0</v>
      </c>
      <c r="W135" s="27">
        <v>8.4041700823654342</v>
      </c>
      <c r="X135" s="27">
        <v>0</v>
      </c>
      <c r="Y135" s="27">
        <v>32.816721120545758</v>
      </c>
      <c r="AA135" s="19">
        <v>2034</v>
      </c>
      <c r="AB135" s="27">
        <v>14.438961265517037</v>
      </c>
      <c r="AC135" s="27">
        <v>0.9572053557799336</v>
      </c>
      <c r="AD135" s="27">
        <v>29.283581675372698</v>
      </c>
      <c r="AE135" s="27">
        <v>-0.98253503330593839</v>
      </c>
      <c r="AF135" s="27">
        <v>0</v>
      </c>
      <c r="AG135" s="27">
        <v>0</v>
      </c>
      <c r="AH135" s="27">
        <v>0</v>
      </c>
      <c r="AI135" s="27">
        <v>43.697213263363736</v>
      </c>
    </row>
    <row r="136" spans="1:35" ht="16.5" thickTop="1" thickBot="1" x14ac:dyDescent="0.3">
      <c r="A136" s="19" t="s">
        <v>44</v>
      </c>
      <c r="B136" s="27">
        <v>125.25231527903406</v>
      </c>
      <c r="C136" s="27">
        <v>1.5032538037867327</v>
      </c>
      <c r="D136" s="27">
        <v>0</v>
      </c>
      <c r="E136" s="27">
        <v>126.7555690828208</v>
      </c>
      <c r="G136" s="19" t="s">
        <v>45</v>
      </c>
      <c r="H136" s="27">
        <v>60.890536843801968</v>
      </c>
      <c r="I136" s="27">
        <v>16.62206199894127</v>
      </c>
      <c r="J136" s="27">
        <v>174.47798115979191</v>
      </c>
      <c r="K136" s="27">
        <v>0.20534772076527735</v>
      </c>
      <c r="L136" s="27">
        <v>0</v>
      </c>
      <c r="M136" s="27">
        <v>0</v>
      </c>
      <c r="N136" s="27">
        <v>0</v>
      </c>
      <c r="O136" s="27">
        <v>252.19592772330043</v>
      </c>
      <c r="Q136" s="19" t="s">
        <v>45</v>
      </c>
      <c r="R136" s="27">
        <v>3.8075790885837044</v>
      </c>
      <c r="S136" s="27">
        <v>-11.931547251503179</v>
      </c>
      <c r="T136" s="27">
        <v>299.96232147673186</v>
      </c>
      <c r="U136" s="27">
        <v>-62.695006579104877</v>
      </c>
      <c r="V136" s="27">
        <v>0</v>
      </c>
      <c r="W136" s="27">
        <v>90.445922866197918</v>
      </c>
      <c r="X136" s="27">
        <v>0</v>
      </c>
      <c r="Y136" s="27">
        <v>319.58926960090542</v>
      </c>
      <c r="AA136" s="19" t="s">
        <v>45</v>
      </c>
      <c r="AB136" s="27">
        <v>143.60425163558727</v>
      </c>
      <c r="AC136" s="27">
        <v>9.5199894404198524</v>
      </c>
      <c r="AD136" s="27">
        <v>284.61392903869262</v>
      </c>
      <c r="AE136" s="27">
        <v>-10.9348504395823</v>
      </c>
      <c r="AF136" s="27">
        <v>0</v>
      </c>
      <c r="AG136" s="27">
        <v>0</v>
      </c>
      <c r="AH136" s="27">
        <v>0</v>
      </c>
      <c r="AI136" s="27">
        <v>426.80331967511745</v>
      </c>
    </row>
    <row r="137" spans="1:35" ht="15.75" thickTop="1" x14ac:dyDescent="0.25"/>
  </sheetData>
  <pageMargins left="0.7" right="0.7" top="0.75" bottom="0.75" header="0.3" footer="0.3"/>
  <pageSetup paperSize="9" orientation="portrait" verticalDpi="9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B1CCB0-9F62-4259-9B06-C1AA411E16ED}">
  <dimension ref="A1:O137"/>
  <sheetViews>
    <sheetView zoomScale="85" zoomScaleNormal="85" workbookViewId="0"/>
  </sheetViews>
  <sheetFormatPr defaultRowHeight="15" x14ac:dyDescent="0.25"/>
  <cols>
    <col min="1" max="1" width="23.5703125" customWidth="1"/>
    <col min="2" max="2" width="10.28515625" customWidth="1"/>
    <col min="3" max="3" width="12.5703125" customWidth="1"/>
    <col min="4" max="4" width="13.140625" bestFit="1" customWidth="1"/>
    <col min="5" max="8" width="11" bestFit="1" customWidth="1"/>
    <col min="9" max="11" width="10.28515625" customWidth="1"/>
    <col min="12" max="12" width="9.7109375" bestFit="1" customWidth="1"/>
    <col min="13" max="13" width="9.7109375" customWidth="1"/>
    <col min="14" max="14" width="9.140625" customWidth="1"/>
  </cols>
  <sheetData>
    <row r="1" spans="1:15" ht="46.5" thickTop="1" thickBot="1" x14ac:dyDescent="0.3">
      <c r="A1" s="13" t="s">
        <v>21</v>
      </c>
      <c r="D1" s="18" t="s">
        <v>50</v>
      </c>
      <c r="E1" s="18" t="s">
        <v>59</v>
      </c>
      <c r="F1" s="18" t="s">
        <v>49</v>
      </c>
      <c r="G1" s="18" t="s">
        <v>48</v>
      </c>
    </row>
    <row r="2" spans="1:15" ht="61.5" thickTop="1" thickBot="1" x14ac:dyDescent="0.3">
      <c r="A2" s="18" t="s">
        <v>23</v>
      </c>
      <c r="B2" s="18" t="s">
        <v>0</v>
      </c>
      <c r="C2" s="18" t="s">
        <v>4</v>
      </c>
      <c r="D2" s="18" t="s">
        <v>51</v>
      </c>
      <c r="E2" s="18" t="s">
        <v>60</v>
      </c>
      <c r="F2" s="18" t="s">
        <v>80</v>
      </c>
      <c r="G2" s="18" t="s">
        <v>80</v>
      </c>
    </row>
    <row r="3" spans="1:15" ht="31.5" customHeight="1" thickTop="1" thickBot="1" x14ac:dyDescent="0.3">
      <c r="A3" s="19" t="s">
        <v>20</v>
      </c>
      <c r="B3" s="20">
        <f>DiscountRate</f>
        <v>5.8999999999999997E-2</v>
      </c>
      <c r="C3" s="21">
        <v>1</v>
      </c>
      <c r="D3" s="32">
        <f>SUM(Inputs!F19:F21)</f>
        <v>104.5</v>
      </c>
      <c r="E3" s="32">
        <f>E15</f>
        <v>86.949464197015629</v>
      </c>
      <c r="F3" s="22">
        <f>O15-E15</f>
        <v>201.97028136821558</v>
      </c>
      <c r="G3" s="22">
        <f>O15</f>
        <v>288.91974556523121</v>
      </c>
    </row>
    <row r="4" spans="1:15" ht="31.5" customHeight="1" thickTop="1" thickBot="1" x14ac:dyDescent="0.3">
      <c r="A4" s="19" t="s">
        <v>24</v>
      </c>
      <c r="B4" s="20">
        <f>Inputs!D6</f>
        <v>8.9499999999999996E-2</v>
      </c>
      <c r="C4" s="21">
        <f>C3</f>
        <v>1</v>
      </c>
      <c r="D4" s="32">
        <f>D3</f>
        <v>104.5</v>
      </c>
      <c r="E4" s="32">
        <f>E36</f>
        <v>77.122085668120064</v>
      </c>
      <c r="F4" s="22">
        <f>O36-E36</f>
        <v>113.8586625234029</v>
      </c>
      <c r="G4" s="22">
        <f>O36</f>
        <v>190.98074819152296</v>
      </c>
    </row>
    <row r="5" spans="1:15" ht="31.5" customHeight="1" thickTop="1" thickBot="1" x14ac:dyDescent="0.3">
      <c r="A5" s="19" t="s">
        <v>25</v>
      </c>
      <c r="B5" s="20">
        <f>Inputs!C6</f>
        <v>2.8500000000000001E-2</v>
      </c>
      <c r="C5" s="21">
        <f>C4</f>
        <v>1</v>
      </c>
      <c r="D5" s="32">
        <f t="shared" ref="D5:D8" si="0">D4</f>
        <v>104.5</v>
      </c>
      <c r="E5" s="32">
        <f>E57</f>
        <v>96.96663783646494</v>
      </c>
      <c r="F5" s="22">
        <f>O57-E57</f>
        <v>367.929085504809</v>
      </c>
      <c r="G5" s="22">
        <f>O57</f>
        <v>464.89572334127394</v>
      </c>
    </row>
    <row r="6" spans="1:15" ht="31.5" customHeight="1" thickTop="1" thickBot="1" x14ac:dyDescent="0.3">
      <c r="A6" s="19" t="s">
        <v>26</v>
      </c>
      <c r="B6" s="20">
        <f>B3</f>
        <v>5.8999999999999997E-2</v>
      </c>
      <c r="C6" s="21">
        <f>Inputs!D5</f>
        <v>1.3</v>
      </c>
      <c r="D6" s="32">
        <f t="shared" si="0"/>
        <v>104.5</v>
      </c>
      <c r="E6" s="32">
        <f>E78</f>
        <v>111.56260160880201</v>
      </c>
      <c r="F6" s="22">
        <f>O78-E78</f>
        <v>177.35714395642918</v>
      </c>
      <c r="G6" s="22">
        <f>O78</f>
        <v>288.91974556523121</v>
      </c>
    </row>
    <row r="7" spans="1:15" ht="31.5" customHeight="1" thickTop="1" thickBot="1" x14ac:dyDescent="0.3">
      <c r="A7" s="19" t="s">
        <v>27</v>
      </c>
      <c r="B7" s="20">
        <f>B3</f>
        <v>5.8999999999999997E-2</v>
      </c>
      <c r="C7" s="21">
        <f>Inputs!C5</f>
        <v>0.7</v>
      </c>
      <c r="D7" s="32">
        <f t="shared" si="0"/>
        <v>104.5</v>
      </c>
      <c r="E7" s="32">
        <f>E99</f>
        <v>136.55472730730671</v>
      </c>
      <c r="F7" s="22">
        <f>O99-E99</f>
        <v>132.35708126800026</v>
      </c>
      <c r="G7" s="22">
        <f>O99</f>
        <v>268.91180857530696</v>
      </c>
    </row>
    <row r="8" spans="1:15" ht="31.5" customHeight="1" thickTop="1" thickBot="1" x14ac:dyDescent="0.3">
      <c r="A8" s="19" t="s">
        <v>28</v>
      </c>
      <c r="B8" s="20">
        <f>B4</f>
        <v>8.9499999999999996E-2</v>
      </c>
      <c r="C8" s="21">
        <f>C6</f>
        <v>1.3</v>
      </c>
      <c r="D8" s="32">
        <f t="shared" si="0"/>
        <v>104.5</v>
      </c>
      <c r="E8" s="32">
        <f>E120</f>
        <v>99.642419329893187</v>
      </c>
      <c r="F8" s="22">
        <f>O120-E120</f>
        <v>109.98345666064202</v>
      </c>
      <c r="G8" s="22">
        <f>O120</f>
        <v>209.62587599053521</v>
      </c>
    </row>
    <row r="9" spans="1:15" ht="15.75" thickTop="1" x14ac:dyDescent="0.25"/>
    <row r="11" spans="1:15" ht="15.75" thickBot="1" x14ac:dyDescent="0.3"/>
    <row r="12" spans="1:15" ht="16.5" thickTop="1" thickBot="1" x14ac:dyDescent="0.3">
      <c r="A12" s="1" t="s">
        <v>20</v>
      </c>
    </row>
    <row r="13" spans="1:15" ht="61.5" thickTop="1" thickBot="1" x14ac:dyDescent="0.3">
      <c r="G13" s="1" t="s">
        <v>29</v>
      </c>
      <c r="H13" s="18" t="s">
        <v>80</v>
      </c>
      <c r="J13" s="12"/>
      <c r="K13" s="12"/>
    </row>
    <row r="14" spans="1:15" ht="51" customHeight="1" thickTop="1" thickBot="1" x14ac:dyDescent="0.3">
      <c r="A14" s="1" t="s">
        <v>32</v>
      </c>
      <c r="B14" s="25" t="s">
        <v>33</v>
      </c>
      <c r="C14" s="25" t="s">
        <v>15</v>
      </c>
      <c r="D14" s="25" t="s">
        <v>34</v>
      </c>
      <c r="E14" s="25" t="s">
        <v>35</v>
      </c>
      <c r="G14" s="1" t="s">
        <v>29</v>
      </c>
      <c r="H14" s="1" t="s">
        <v>36</v>
      </c>
      <c r="I14" s="1" t="s">
        <v>37</v>
      </c>
      <c r="J14" s="1" t="s">
        <v>38</v>
      </c>
      <c r="K14" s="1" t="s">
        <v>39</v>
      </c>
      <c r="L14" s="1" t="s">
        <v>40</v>
      </c>
      <c r="M14" s="1" t="s">
        <v>41</v>
      </c>
      <c r="N14" s="1" t="s">
        <v>42</v>
      </c>
      <c r="O14" s="1" t="s">
        <v>35</v>
      </c>
    </row>
    <row r="15" spans="1:15" ht="16.5" thickTop="1" thickBot="1" x14ac:dyDescent="0.3">
      <c r="A15" s="19" t="s">
        <v>43</v>
      </c>
      <c r="B15" s="26">
        <f>NPV($B$3,B16:B31)</f>
        <v>83.086879800663596</v>
      </c>
      <c r="C15" s="26">
        <f t="shared" ref="C15:E15" si="1">NPV($B$3,C16:C31)</f>
        <v>1.6256197202873099</v>
      </c>
      <c r="D15" s="26">
        <f t="shared" si="1"/>
        <v>2.2369646760647517</v>
      </c>
      <c r="E15" s="26">
        <f t="shared" si="1"/>
        <v>86.949464197015629</v>
      </c>
      <c r="G15" s="19" t="s">
        <v>43</v>
      </c>
      <c r="H15" s="26">
        <f>NPV($B$3,H16:H31)</f>
        <v>70.376731347357165</v>
      </c>
      <c r="I15" s="26">
        <f t="shared" ref="I15:O15" si="2">NPV($B$3,I16:I31)</f>
        <v>17.528278526551816</v>
      </c>
      <c r="J15" s="26">
        <f t="shared" si="2"/>
        <v>187.70220548420545</v>
      </c>
      <c r="K15" s="26">
        <f t="shared" si="2"/>
        <v>-1.3692179898632293</v>
      </c>
      <c r="L15" s="26">
        <f t="shared" si="2"/>
        <v>12.282307012269836</v>
      </c>
      <c r="M15" s="26">
        <f t="shared" si="2"/>
        <v>2.3994411847101733</v>
      </c>
      <c r="N15" s="26">
        <f t="shared" si="2"/>
        <v>0</v>
      </c>
      <c r="O15" s="26">
        <f t="shared" si="2"/>
        <v>288.91974556523121</v>
      </c>
    </row>
    <row r="16" spans="1:15" ht="16.5" thickTop="1" thickBot="1" x14ac:dyDescent="0.3">
      <c r="A16" s="19">
        <v>2020</v>
      </c>
      <c r="B16" s="27">
        <v>0</v>
      </c>
      <c r="C16" s="27">
        <v>0</v>
      </c>
      <c r="D16" s="27">
        <v>0</v>
      </c>
      <c r="E16" s="27">
        <v>0</v>
      </c>
      <c r="G16" s="19">
        <v>2020</v>
      </c>
      <c r="H16" s="27">
        <v>0</v>
      </c>
      <c r="I16" s="27">
        <v>0</v>
      </c>
      <c r="J16" s="27">
        <v>0</v>
      </c>
      <c r="K16" s="27">
        <v>0</v>
      </c>
      <c r="L16" s="27">
        <v>0</v>
      </c>
      <c r="M16" s="27">
        <v>0</v>
      </c>
      <c r="N16" s="27">
        <v>0</v>
      </c>
      <c r="O16" s="27">
        <v>0</v>
      </c>
    </row>
    <row r="17" spans="1:15" ht="16.5" thickTop="1" thickBot="1" x14ac:dyDescent="0.3">
      <c r="A17" s="19">
        <v>2021</v>
      </c>
      <c r="B17" s="27">
        <v>0</v>
      </c>
      <c r="C17" s="27">
        <v>0</v>
      </c>
      <c r="D17" s="27">
        <v>0</v>
      </c>
      <c r="E17" s="27">
        <v>0</v>
      </c>
      <c r="G17" s="19">
        <v>2021</v>
      </c>
      <c r="H17" s="27">
        <v>0</v>
      </c>
      <c r="I17" s="27">
        <v>0</v>
      </c>
      <c r="J17" s="27">
        <v>0</v>
      </c>
      <c r="K17" s="27">
        <v>0</v>
      </c>
      <c r="L17" s="27">
        <v>0</v>
      </c>
      <c r="M17" s="27">
        <v>0</v>
      </c>
      <c r="N17" s="27">
        <v>0</v>
      </c>
      <c r="O17" s="27">
        <v>0</v>
      </c>
    </row>
    <row r="18" spans="1:15" ht="16.5" thickTop="1" thickBot="1" x14ac:dyDescent="0.3">
      <c r="A18" s="19">
        <v>2022</v>
      </c>
      <c r="B18" s="27">
        <v>0</v>
      </c>
      <c r="C18" s="27">
        <v>0</v>
      </c>
      <c r="D18" s="27">
        <v>2.656727471408562</v>
      </c>
      <c r="E18" s="27">
        <v>2.656727471408562</v>
      </c>
      <c r="G18" s="19">
        <v>2022</v>
      </c>
      <c r="H18" s="27">
        <v>0</v>
      </c>
      <c r="I18" s="27">
        <v>0</v>
      </c>
      <c r="J18" s="27">
        <v>0</v>
      </c>
      <c r="K18" s="27">
        <v>0</v>
      </c>
      <c r="L18" s="27">
        <v>0</v>
      </c>
      <c r="M18" s="27">
        <v>0</v>
      </c>
      <c r="N18" s="27">
        <v>0</v>
      </c>
      <c r="O18" s="27">
        <v>0</v>
      </c>
    </row>
    <row r="19" spans="1:15" ht="16.5" thickTop="1" thickBot="1" x14ac:dyDescent="0.3">
      <c r="A19" s="19">
        <v>2023</v>
      </c>
      <c r="B19" s="27">
        <v>6.5997070456158191</v>
      </c>
      <c r="C19" s="27">
        <v>0.12917910167481039</v>
      </c>
      <c r="D19" s="27">
        <v>0</v>
      </c>
      <c r="E19" s="27">
        <v>6.7288861472906296</v>
      </c>
      <c r="G19" s="19">
        <v>2023</v>
      </c>
      <c r="H19" s="27">
        <v>0</v>
      </c>
      <c r="I19" s="27">
        <v>0</v>
      </c>
      <c r="J19" s="27">
        <v>8.6816478015626899</v>
      </c>
      <c r="K19" s="27">
        <v>-0.75392508934392777</v>
      </c>
      <c r="L19" s="27">
        <v>1.8117350422079321</v>
      </c>
      <c r="M19" s="27">
        <v>1.1664970115746978</v>
      </c>
      <c r="N19" s="27">
        <v>0</v>
      </c>
      <c r="O19" s="27">
        <v>10.905954766001393</v>
      </c>
    </row>
    <row r="20" spans="1:15" ht="16.5" thickTop="1" thickBot="1" x14ac:dyDescent="0.3">
      <c r="A20" s="19">
        <v>2024</v>
      </c>
      <c r="B20" s="27">
        <v>6.5997070456158191</v>
      </c>
      <c r="C20" s="27">
        <v>0.12917910167481039</v>
      </c>
      <c r="D20" s="27">
        <v>0</v>
      </c>
      <c r="E20" s="27">
        <v>6.7288861472906296</v>
      </c>
      <c r="G20" s="19">
        <v>2024</v>
      </c>
      <c r="H20" s="27">
        <v>0</v>
      </c>
      <c r="I20" s="27">
        <v>0</v>
      </c>
      <c r="J20" s="27">
        <v>7.104835840254391</v>
      </c>
      <c r="K20" s="27">
        <v>0.75029841230268868</v>
      </c>
      <c r="L20" s="27">
        <v>6.0009305791589416</v>
      </c>
      <c r="M20" s="27">
        <v>0.77789185919596593</v>
      </c>
      <c r="N20" s="27">
        <v>0</v>
      </c>
      <c r="O20" s="27">
        <v>14.633956690911988</v>
      </c>
    </row>
    <row r="21" spans="1:15" ht="16.5" thickTop="1" thickBot="1" x14ac:dyDescent="0.3">
      <c r="A21" s="19">
        <v>2025</v>
      </c>
      <c r="B21" s="27">
        <v>6.5997070456158191</v>
      </c>
      <c r="C21" s="27">
        <v>0.12917910167481039</v>
      </c>
      <c r="D21" s="27">
        <v>0</v>
      </c>
      <c r="E21" s="27">
        <v>6.7288861472906296</v>
      </c>
      <c r="G21" s="19">
        <v>2025</v>
      </c>
      <c r="H21" s="27">
        <v>0</v>
      </c>
      <c r="I21" s="27">
        <v>0</v>
      </c>
      <c r="J21" s="27">
        <v>11.54796801660466</v>
      </c>
      <c r="K21" s="27">
        <v>0.95822349479380331</v>
      </c>
      <c r="L21" s="27">
        <v>2.0243676442420533</v>
      </c>
      <c r="M21" s="27">
        <v>1.5534051003274199</v>
      </c>
      <c r="N21" s="27">
        <v>0</v>
      </c>
      <c r="O21" s="27">
        <v>16.083964255967935</v>
      </c>
    </row>
    <row r="22" spans="1:15" ht="16.5" thickTop="1" thickBot="1" x14ac:dyDescent="0.3">
      <c r="A22" s="19">
        <v>2026</v>
      </c>
      <c r="B22" s="27">
        <v>6.5997070456158191</v>
      </c>
      <c r="C22" s="27">
        <v>0.12917910167481039</v>
      </c>
      <c r="D22" s="27">
        <v>0</v>
      </c>
      <c r="E22" s="27">
        <v>6.7288861472906296</v>
      </c>
      <c r="G22" s="19">
        <v>2026</v>
      </c>
      <c r="H22" s="27">
        <v>-1.3950969279790115E-3</v>
      </c>
      <c r="I22" s="27">
        <v>1.4004089498484973E-3</v>
      </c>
      <c r="J22" s="27">
        <v>7.1731435233227998</v>
      </c>
      <c r="K22" s="27">
        <v>0.51689881742970267</v>
      </c>
      <c r="L22" s="27">
        <v>7.2894534504397832</v>
      </c>
      <c r="M22" s="27">
        <v>-0.76537513233491161</v>
      </c>
      <c r="N22" s="27">
        <v>0</v>
      </c>
      <c r="O22" s="27">
        <v>14.214125970879243</v>
      </c>
    </row>
    <row r="23" spans="1:15" ht="16.5" thickTop="1" thickBot="1" x14ac:dyDescent="0.3">
      <c r="A23" s="19">
        <v>2027</v>
      </c>
      <c r="B23" s="27">
        <v>6.5997070456158191</v>
      </c>
      <c r="C23" s="27">
        <v>0.12917910167481039</v>
      </c>
      <c r="D23" s="27">
        <v>0</v>
      </c>
      <c r="E23" s="27">
        <v>6.7288861472906296</v>
      </c>
      <c r="G23" s="19">
        <v>2027</v>
      </c>
      <c r="H23" s="27">
        <v>5.075118029402006</v>
      </c>
      <c r="I23" s="27">
        <v>1.0935449024800619</v>
      </c>
      <c r="J23" s="27">
        <v>15.630939699357231</v>
      </c>
      <c r="K23" s="27">
        <v>-0.43229598494198729</v>
      </c>
      <c r="L23" s="27">
        <v>0</v>
      </c>
      <c r="M23" s="27">
        <v>0</v>
      </c>
      <c r="N23" s="27">
        <v>0</v>
      </c>
      <c r="O23" s="27">
        <v>21.367306646297312</v>
      </c>
    </row>
    <row r="24" spans="1:15" ht="16.5" thickTop="1" thickBot="1" x14ac:dyDescent="0.3">
      <c r="A24" s="19">
        <v>2028</v>
      </c>
      <c r="B24" s="27">
        <v>6.5997070456158191</v>
      </c>
      <c r="C24" s="27">
        <v>0.12917910167481039</v>
      </c>
      <c r="D24" s="27">
        <v>0</v>
      </c>
      <c r="E24" s="27">
        <v>6.7288861472906296</v>
      </c>
      <c r="G24" s="19">
        <v>2028</v>
      </c>
      <c r="H24" s="27">
        <v>10.035512428024049</v>
      </c>
      <c r="I24" s="27">
        <v>2.2499836779797988</v>
      </c>
      <c r="J24" s="27">
        <v>12.344488552266506</v>
      </c>
      <c r="K24" s="27">
        <v>-0.96155363422115614</v>
      </c>
      <c r="L24" s="27">
        <v>0</v>
      </c>
      <c r="M24" s="27">
        <v>0</v>
      </c>
      <c r="N24" s="27">
        <v>0</v>
      </c>
      <c r="O24" s="27">
        <v>23.668431024049195</v>
      </c>
    </row>
    <row r="25" spans="1:15" ht="16.5" thickTop="1" thickBot="1" x14ac:dyDescent="0.3">
      <c r="A25" s="19">
        <v>2029</v>
      </c>
      <c r="B25" s="27">
        <v>6.5997070456158191</v>
      </c>
      <c r="C25" s="27">
        <v>0.12917910167481039</v>
      </c>
      <c r="D25" s="27">
        <v>0</v>
      </c>
      <c r="E25" s="27">
        <v>6.7288861472906296</v>
      </c>
      <c r="G25" s="19">
        <v>2029</v>
      </c>
      <c r="H25" s="27">
        <v>13.008471491989894</v>
      </c>
      <c r="I25" s="27">
        <v>2.7858491341703484</v>
      </c>
      <c r="J25" s="27">
        <v>13.175987284762519</v>
      </c>
      <c r="K25" s="27">
        <v>-1.4493633501449785</v>
      </c>
      <c r="L25" s="27">
        <v>0</v>
      </c>
      <c r="M25" s="27">
        <v>0</v>
      </c>
      <c r="N25" s="27">
        <v>0</v>
      </c>
      <c r="O25" s="27">
        <v>27.520944560777785</v>
      </c>
    </row>
    <row r="26" spans="1:15" ht="16.5" thickTop="1" thickBot="1" x14ac:dyDescent="0.3">
      <c r="A26" s="19">
        <v>2030</v>
      </c>
      <c r="B26" s="27">
        <v>6.5997070456158191</v>
      </c>
      <c r="C26" s="27">
        <v>0.12917910167481039</v>
      </c>
      <c r="D26" s="27">
        <v>0</v>
      </c>
      <c r="E26" s="27">
        <v>6.7288861472906296</v>
      </c>
      <c r="G26" s="19">
        <v>2030</v>
      </c>
      <c r="H26" s="27">
        <v>15.177658022430023</v>
      </c>
      <c r="I26" s="27">
        <v>3.3302668250598799</v>
      </c>
      <c r="J26" s="27">
        <v>11.826079656786222</v>
      </c>
      <c r="K26" s="27">
        <v>-1.4568650377540355</v>
      </c>
      <c r="L26" s="27">
        <v>2.8369749659157444E-2</v>
      </c>
      <c r="M26" s="27">
        <v>0.34302978858610417</v>
      </c>
      <c r="N26" s="27">
        <v>0</v>
      </c>
      <c r="O26" s="27">
        <v>29.248539004767348</v>
      </c>
    </row>
    <row r="27" spans="1:15" ht="16.5" thickTop="1" thickBot="1" x14ac:dyDescent="0.3">
      <c r="A27" s="19">
        <v>2031</v>
      </c>
      <c r="B27" s="27">
        <v>6.5997070456158191</v>
      </c>
      <c r="C27" s="27">
        <v>0.12917910167481039</v>
      </c>
      <c r="D27" s="27">
        <v>0</v>
      </c>
      <c r="E27" s="27">
        <v>6.7288861472906296</v>
      </c>
      <c r="G27" s="19">
        <v>2031</v>
      </c>
      <c r="H27" s="27">
        <v>11.665195477350153</v>
      </c>
      <c r="I27" s="27">
        <v>2.9510362550099671</v>
      </c>
      <c r="J27" s="27">
        <v>17.155594664425553</v>
      </c>
      <c r="K27" s="27">
        <v>-0.42859517179407464</v>
      </c>
      <c r="L27" s="27">
        <v>1.1967601916525329E-2</v>
      </c>
      <c r="M27" s="27">
        <v>0.28083843770533301</v>
      </c>
      <c r="N27" s="27">
        <v>0</v>
      </c>
      <c r="O27" s="27">
        <v>31.636037264613456</v>
      </c>
    </row>
    <row r="28" spans="1:15" ht="16.5" thickTop="1" thickBot="1" x14ac:dyDescent="0.3">
      <c r="A28" s="19">
        <v>2032</v>
      </c>
      <c r="B28" s="27">
        <v>6.5997070456158191</v>
      </c>
      <c r="C28" s="27">
        <v>0.12917910167481039</v>
      </c>
      <c r="D28" s="27">
        <v>0</v>
      </c>
      <c r="E28" s="27">
        <v>6.7288861472906296</v>
      </c>
      <c r="G28" s="19">
        <v>2032</v>
      </c>
      <c r="H28" s="27">
        <v>8.7156591978798588</v>
      </c>
      <c r="I28" s="27">
        <v>2.1041826225900877</v>
      </c>
      <c r="J28" s="27">
        <v>43.425386531603429</v>
      </c>
      <c r="K28" s="27">
        <v>9.0554655827051023E-2</v>
      </c>
      <c r="L28" s="27">
        <v>0</v>
      </c>
      <c r="M28" s="27">
        <v>-5.2099914896665753E-2</v>
      </c>
      <c r="N28" s="27">
        <v>0</v>
      </c>
      <c r="O28" s="27">
        <v>54.283683093003759</v>
      </c>
    </row>
    <row r="29" spans="1:15" ht="16.5" thickTop="1" thickBot="1" x14ac:dyDescent="0.3">
      <c r="A29" s="19">
        <v>2033</v>
      </c>
      <c r="B29" s="27">
        <v>6.5997070456158191</v>
      </c>
      <c r="C29" s="27">
        <v>0.12917910167481039</v>
      </c>
      <c r="D29" s="27">
        <v>0</v>
      </c>
      <c r="E29" s="27">
        <v>6.7288861472906296</v>
      </c>
      <c r="G29" s="19">
        <v>2033</v>
      </c>
      <c r="H29" s="27">
        <v>7.1445502861702153</v>
      </c>
      <c r="I29" s="27">
        <v>1.7364190779403543</v>
      </c>
      <c r="J29" s="27">
        <v>49.434217373136242</v>
      </c>
      <c r="K29" s="27">
        <v>0.31079044790609922</v>
      </c>
      <c r="L29" s="27">
        <v>0</v>
      </c>
      <c r="M29" s="27">
        <v>0</v>
      </c>
      <c r="N29" s="27">
        <v>0</v>
      </c>
      <c r="O29" s="27">
        <v>58.625977185152912</v>
      </c>
    </row>
    <row r="30" spans="1:15" ht="16.5" thickTop="1" thickBot="1" x14ac:dyDescent="0.3">
      <c r="A30" s="19">
        <v>2034</v>
      </c>
      <c r="B30" s="27">
        <v>6.5997070456158191</v>
      </c>
      <c r="C30" s="27">
        <v>0.12917910167481039</v>
      </c>
      <c r="D30" s="27">
        <v>0</v>
      </c>
      <c r="E30" s="27">
        <v>6.7288861472906296</v>
      </c>
      <c r="G30" s="19">
        <v>2034</v>
      </c>
      <c r="H30" s="27">
        <v>6.1223542681400431</v>
      </c>
      <c r="I30" s="27">
        <v>1.6712966825298281</v>
      </c>
      <c r="J30" s="27">
        <v>15.755909730956541</v>
      </c>
      <c r="K30" s="27">
        <v>1.8451219865894881E-2</v>
      </c>
      <c r="L30" s="27">
        <v>0</v>
      </c>
      <c r="M30" s="27">
        <v>0</v>
      </c>
      <c r="N30" s="27">
        <v>0</v>
      </c>
      <c r="O30" s="27">
        <v>23.568011901492305</v>
      </c>
    </row>
    <row r="31" spans="1:15" ht="16.5" thickTop="1" thickBot="1" x14ac:dyDescent="0.3">
      <c r="A31" s="19" t="s">
        <v>44</v>
      </c>
      <c r="B31" s="27">
        <v>90.686937982008459</v>
      </c>
      <c r="C31" s="27">
        <v>1.7733606178101153</v>
      </c>
      <c r="D31" s="27">
        <v>0</v>
      </c>
      <c r="E31" s="27">
        <v>92.460298599818572</v>
      </c>
      <c r="G31" s="19" t="s">
        <v>45</v>
      </c>
      <c r="H31" s="27">
        <v>75.003152048527312</v>
      </c>
      <c r="I31" s="27">
        <v>20.474561534327183</v>
      </c>
      <c r="J31" s="27">
        <v>183.78229344766709</v>
      </c>
      <c r="K31" s="27">
        <v>0.2667294263630921</v>
      </c>
      <c r="L31" s="27">
        <v>0</v>
      </c>
      <c r="M31" s="27">
        <v>0</v>
      </c>
      <c r="N31" s="27">
        <v>0</v>
      </c>
      <c r="O31" s="27">
        <v>279.52673645688469</v>
      </c>
    </row>
    <row r="32" spans="1:15" ht="16.5" thickTop="1" thickBot="1" x14ac:dyDescent="0.3">
      <c r="E32" s="12"/>
      <c r="J32" s="14"/>
    </row>
    <row r="33" spans="1:15" ht="16.5" thickTop="1" thickBot="1" x14ac:dyDescent="0.3">
      <c r="A33" s="1" t="str">
        <f>A4</f>
        <v>High Discount rate</v>
      </c>
    </row>
    <row r="34" spans="1:15" ht="61.5" thickTop="1" thickBot="1" x14ac:dyDescent="0.3">
      <c r="G34" s="1" t="s">
        <v>29</v>
      </c>
      <c r="H34" s="18" t="s">
        <v>80</v>
      </c>
    </row>
    <row r="35" spans="1:15" ht="51" customHeight="1" thickTop="1" thickBot="1" x14ac:dyDescent="0.3">
      <c r="A35" s="1" t="s">
        <v>32</v>
      </c>
      <c r="B35" s="25" t="s">
        <v>33</v>
      </c>
      <c r="C35" s="25" t="s">
        <v>15</v>
      </c>
      <c r="D35" s="25" t="s">
        <v>34</v>
      </c>
      <c r="E35" s="25" t="s">
        <v>35</v>
      </c>
      <c r="G35" s="1" t="s">
        <v>29</v>
      </c>
      <c r="H35" s="1" t="s">
        <v>36</v>
      </c>
      <c r="I35" s="1" t="s">
        <v>37</v>
      </c>
      <c r="J35" s="1" t="s">
        <v>38</v>
      </c>
      <c r="K35" s="1" t="s">
        <v>39</v>
      </c>
      <c r="L35" s="1" t="s">
        <v>40</v>
      </c>
      <c r="M35" s="1" t="s">
        <v>41</v>
      </c>
      <c r="N35" s="1" t="s">
        <v>42</v>
      </c>
      <c r="O35" s="1" t="s">
        <v>35</v>
      </c>
    </row>
    <row r="36" spans="1:15" ht="16.5" thickTop="1" thickBot="1" x14ac:dyDescent="0.3">
      <c r="A36" s="19" t="s">
        <v>43</v>
      </c>
      <c r="B36" s="26">
        <f>NPV($B$4,B37:B52)</f>
        <v>74.166426133916104</v>
      </c>
      <c r="C36" s="26">
        <f t="shared" ref="C36:E36" si="3">NPV($B$4,C37:C52)</f>
        <v>0.90135273866098975</v>
      </c>
      <c r="D36" s="26">
        <f t="shared" si="3"/>
        <v>2.0543067955429746</v>
      </c>
      <c r="E36" s="26">
        <f t="shared" si="3"/>
        <v>77.122085668120064</v>
      </c>
      <c r="G36" s="19" t="s">
        <v>43</v>
      </c>
      <c r="H36" s="26">
        <f>NPV($B$4,H37:H52)</f>
        <v>44.95099202071443</v>
      </c>
      <c r="I36" s="26">
        <f t="shared" ref="I36:N36" si="4">NPV($B$4,I37:I52)</f>
        <v>11.018989305476795</v>
      </c>
      <c r="J36" s="26">
        <f t="shared" si="4"/>
        <v>123.5365539898492</v>
      </c>
      <c r="K36" s="26">
        <f t="shared" si="4"/>
        <v>-1.0072105780703866</v>
      </c>
      <c r="L36" s="26">
        <f t="shared" si="4"/>
        <v>10.421115735811018</v>
      </c>
      <c r="M36" s="26">
        <f t="shared" si="4"/>
        <v>2.0603077177418885</v>
      </c>
      <c r="N36" s="26">
        <f t="shared" si="4"/>
        <v>0</v>
      </c>
      <c r="O36" s="26">
        <f>NPV($B$4,O37:O52)</f>
        <v>190.98074819152296</v>
      </c>
    </row>
    <row r="37" spans="1:15" ht="16.5" thickTop="1" thickBot="1" x14ac:dyDescent="0.3">
      <c r="A37" s="19">
        <v>2020</v>
      </c>
      <c r="B37" s="27">
        <v>0</v>
      </c>
      <c r="C37" s="27">
        <v>0</v>
      </c>
      <c r="D37" s="27">
        <v>0</v>
      </c>
      <c r="E37" s="27">
        <v>0</v>
      </c>
      <c r="G37" s="19">
        <v>2020</v>
      </c>
      <c r="H37" s="27">
        <v>0</v>
      </c>
      <c r="I37" s="27">
        <v>0</v>
      </c>
      <c r="J37" s="27">
        <v>0</v>
      </c>
      <c r="K37" s="27">
        <v>0</v>
      </c>
      <c r="L37" s="27">
        <v>0</v>
      </c>
      <c r="M37" s="27">
        <v>0</v>
      </c>
      <c r="N37" s="27">
        <v>0</v>
      </c>
      <c r="O37" s="27">
        <v>0</v>
      </c>
    </row>
    <row r="38" spans="1:15" ht="16.5" thickTop="1" thickBot="1" x14ac:dyDescent="0.3">
      <c r="A38" s="19">
        <v>2021</v>
      </c>
      <c r="B38" s="27">
        <v>0</v>
      </c>
      <c r="C38" s="27">
        <v>0</v>
      </c>
      <c r="D38" s="27">
        <v>0</v>
      </c>
      <c r="E38" s="27">
        <v>0</v>
      </c>
      <c r="G38" s="19">
        <v>2021</v>
      </c>
      <c r="H38" s="27">
        <v>0</v>
      </c>
      <c r="I38" s="27">
        <v>0</v>
      </c>
      <c r="J38" s="27">
        <v>0</v>
      </c>
      <c r="K38" s="27">
        <v>0</v>
      </c>
      <c r="L38" s="27">
        <v>0</v>
      </c>
      <c r="M38" s="27">
        <v>0</v>
      </c>
      <c r="N38" s="27">
        <v>0</v>
      </c>
      <c r="O38" s="27">
        <v>0</v>
      </c>
    </row>
    <row r="39" spans="1:15" ht="16.5" thickTop="1" thickBot="1" x14ac:dyDescent="0.3">
      <c r="A39" s="19">
        <v>2022</v>
      </c>
      <c r="B39" s="27">
        <v>0</v>
      </c>
      <c r="C39" s="27">
        <v>0</v>
      </c>
      <c r="D39" s="27">
        <v>2.656727471408562</v>
      </c>
      <c r="E39" s="27">
        <v>2.656727471408562</v>
      </c>
      <c r="G39" s="19">
        <v>2022</v>
      </c>
      <c r="H39" s="27">
        <v>0</v>
      </c>
      <c r="I39" s="27">
        <v>0</v>
      </c>
      <c r="J39" s="27">
        <v>0</v>
      </c>
      <c r="K39" s="27">
        <v>0</v>
      </c>
      <c r="L39" s="27">
        <v>0</v>
      </c>
      <c r="M39" s="27">
        <v>0</v>
      </c>
      <c r="N39" s="27">
        <v>0</v>
      </c>
      <c r="O39" s="27">
        <v>0</v>
      </c>
    </row>
    <row r="40" spans="1:15" ht="16.5" thickTop="1" thickBot="1" x14ac:dyDescent="0.3">
      <c r="A40" s="19">
        <v>2023</v>
      </c>
      <c r="B40" s="27">
        <v>8.957058752460016</v>
      </c>
      <c r="C40" s="27">
        <v>0.1095224539412581</v>
      </c>
      <c r="D40" s="27">
        <v>0</v>
      </c>
      <c r="E40" s="27">
        <v>9.0665812064012741</v>
      </c>
      <c r="G40" s="19">
        <v>2023</v>
      </c>
      <c r="H40" s="27">
        <v>0</v>
      </c>
      <c r="I40" s="27">
        <v>0</v>
      </c>
      <c r="J40" s="27">
        <v>8.6816478015626899</v>
      </c>
      <c r="K40" s="27">
        <v>-0.75392508934392777</v>
      </c>
      <c r="L40" s="27">
        <v>1.8117350422079321</v>
      </c>
      <c r="M40" s="27">
        <v>1.1664970115746978</v>
      </c>
      <c r="N40" s="27">
        <v>0</v>
      </c>
      <c r="O40" s="27">
        <v>10.905954766001393</v>
      </c>
    </row>
    <row r="41" spans="1:15" ht="16.5" thickTop="1" thickBot="1" x14ac:dyDescent="0.3">
      <c r="A41" s="19">
        <v>2024</v>
      </c>
      <c r="B41" s="27">
        <v>8.957058752460016</v>
      </c>
      <c r="C41" s="27">
        <v>0.1095224539412581</v>
      </c>
      <c r="D41" s="27">
        <v>0</v>
      </c>
      <c r="E41" s="27">
        <v>9.0665812064012741</v>
      </c>
      <c r="G41" s="19">
        <v>2024</v>
      </c>
      <c r="H41" s="27">
        <v>0</v>
      </c>
      <c r="I41" s="27">
        <v>0</v>
      </c>
      <c r="J41" s="27">
        <v>7.104835840254391</v>
      </c>
      <c r="K41" s="27">
        <v>0.75029841230268868</v>
      </c>
      <c r="L41" s="27">
        <v>6.0009305791589416</v>
      </c>
      <c r="M41" s="27">
        <v>0.77789185919596593</v>
      </c>
      <c r="N41" s="27">
        <v>0</v>
      </c>
      <c r="O41" s="27">
        <v>14.633956690911988</v>
      </c>
    </row>
    <row r="42" spans="1:15" ht="16.5" thickTop="1" thickBot="1" x14ac:dyDescent="0.3">
      <c r="A42" s="19">
        <v>2025</v>
      </c>
      <c r="B42" s="27">
        <v>8.957058752460016</v>
      </c>
      <c r="C42" s="27">
        <v>0.1095224539412581</v>
      </c>
      <c r="D42" s="27">
        <v>0</v>
      </c>
      <c r="E42" s="27">
        <v>9.0665812064012741</v>
      </c>
      <c r="G42" s="19">
        <v>2025</v>
      </c>
      <c r="H42" s="27">
        <v>0</v>
      </c>
      <c r="I42" s="27">
        <v>0</v>
      </c>
      <c r="J42" s="27">
        <v>11.54796801660466</v>
      </c>
      <c r="K42" s="27">
        <v>0.95822349479380331</v>
      </c>
      <c r="L42" s="27">
        <v>2.0243676442420533</v>
      </c>
      <c r="M42" s="27">
        <v>1.5534051003274199</v>
      </c>
      <c r="N42" s="27">
        <v>0</v>
      </c>
      <c r="O42" s="27">
        <v>16.083964255967935</v>
      </c>
    </row>
    <row r="43" spans="1:15" ht="16.5" thickTop="1" thickBot="1" x14ac:dyDescent="0.3">
      <c r="A43" s="19">
        <v>2026</v>
      </c>
      <c r="B43" s="27">
        <v>8.957058752460016</v>
      </c>
      <c r="C43" s="27">
        <v>0.1095224539412581</v>
      </c>
      <c r="D43" s="27">
        <v>0</v>
      </c>
      <c r="E43" s="27">
        <v>9.0665812064012741</v>
      </c>
      <c r="G43" s="19">
        <v>2026</v>
      </c>
      <c r="H43" s="27">
        <v>-1.3950969279790115E-3</v>
      </c>
      <c r="I43" s="27">
        <v>1.4004089498484973E-3</v>
      </c>
      <c r="J43" s="27">
        <v>7.1731435233227998</v>
      </c>
      <c r="K43" s="27">
        <v>0.51689881742970267</v>
      </c>
      <c r="L43" s="27">
        <v>7.2894534504397832</v>
      </c>
      <c r="M43" s="27">
        <v>-0.76537513233491161</v>
      </c>
      <c r="N43" s="27">
        <v>0</v>
      </c>
      <c r="O43" s="27">
        <v>14.214125970879243</v>
      </c>
    </row>
    <row r="44" spans="1:15" ht="16.5" thickTop="1" thickBot="1" x14ac:dyDescent="0.3">
      <c r="A44" s="19">
        <v>2027</v>
      </c>
      <c r="B44" s="27">
        <v>8.957058752460016</v>
      </c>
      <c r="C44" s="27">
        <v>0.1095224539412581</v>
      </c>
      <c r="D44" s="27">
        <v>0</v>
      </c>
      <c r="E44" s="27">
        <v>9.0665812064012741</v>
      </c>
      <c r="G44" s="19">
        <v>2027</v>
      </c>
      <c r="H44" s="27">
        <v>5.075118029402006</v>
      </c>
      <c r="I44" s="27">
        <v>1.0935449024800619</v>
      </c>
      <c r="J44" s="27">
        <v>15.630939699357231</v>
      </c>
      <c r="K44" s="27">
        <v>-0.43229598494198729</v>
      </c>
      <c r="L44" s="27">
        <v>0</v>
      </c>
      <c r="M44" s="27">
        <v>0</v>
      </c>
      <c r="N44" s="27">
        <v>0</v>
      </c>
      <c r="O44" s="27">
        <v>21.367306646297312</v>
      </c>
    </row>
    <row r="45" spans="1:15" ht="16.5" thickTop="1" thickBot="1" x14ac:dyDescent="0.3">
      <c r="A45" s="19">
        <v>2028</v>
      </c>
      <c r="B45" s="27">
        <v>8.957058752460016</v>
      </c>
      <c r="C45" s="27">
        <v>0.1095224539412581</v>
      </c>
      <c r="D45" s="27">
        <v>0</v>
      </c>
      <c r="E45" s="27">
        <v>9.0665812064012741</v>
      </c>
      <c r="G45" s="19">
        <v>2028</v>
      </c>
      <c r="H45" s="27">
        <v>10.035512428024049</v>
      </c>
      <c r="I45" s="27">
        <v>2.2499836779797988</v>
      </c>
      <c r="J45" s="27">
        <v>12.344488552266506</v>
      </c>
      <c r="K45" s="27">
        <v>-0.96155363422115614</v>
      </c>
      <c r="L45" s="27">
        <v>0</v>
      </c>
      <c r="M45" s="27">
        <v>0</v>
      </c>
      <c r="N45" s="27">
        <v>0</v>
      </c>
      <c r="O45" s="27">
        <v>23.668431024049195</v>
      </c>
    </row>
    <row r="46" spans="1:15" ht="16.5" thickTop="1" thickBot="1" x14ac:dyDescent="0.3">
      <c r="A46" s="19">
        <v>2029</v>
      </c>
      <c r="B46" s="27">
        <v>8.957058752460016</v>
      </c>
      <c r="C46" s="27">
        <v>0.1095224539412581</v>
      </c>
      <c r="D46" s="27">
        <v>0</v>
      </c>
      <c r="E46" s="27">
        <v>9.0665812064012741</v>
      </c>
      <c r="G46" s="19">
        <v>2029</v>
      </c>
      <c r="H46" s="27">
        <v>13.008471491989894</v>
      </c>
      <c r="I46" s="27">
        <v>2.7858491341703484</v>
      </c>
      <c r="J46" s="27">
        <v>13.175987284762519</v>
      </c>
      <c r="K46" s="27">
        <v>-1.4493633501449785</v>
      </c>
      <c r="L46" s="27">
        <v>0</v>
      </c>
      <c r="M46" s="27">
        <v>0</v>
      </c>
      <c r="N46" s="27">
        <v>0</v>
      </c>
      <c r="O46" s="27">
        <v>27.520944560777785</v>
      </c>
    </row>
    <row r="47" spans="1:15" ht="16.5" thickTop="1" thickBot="1" x14ac:dyDescent="0.3">
      <c r="A47" s="19">
        <v>2030</v>
      </c>
      <c r="B47" s="27">
        <v>8.957058752460016</v>
      </c>
      <c r="C47" s="27">
        <v>0.1095224539412581</v>
      </c>
      <c r="D47" s="27">
        <v>0</v>
      </c>
      <c r="E47" s="27">
        <v>9.0665812064012741</v>
      </c>
      <c r="G47" s="19">
        <v>2030</v>
      </c>
      <c r="H47" s="27">
        <v>15.177658022430023</v>
      </c>
      <c r="I47" s="27">
        <v>3.3302668250598799</v>
      </c>
      <c r="J47" s="27">
        <v>11.826079656786222</v>
      </c>
      <c r="K47" s="27">
        <v>-1.4568650377540355</v>
      </c>
      <c r="L47" s="27">
        <v>2.8369749659157444E-2</v>
      </c>
      <c r="M47" s="27">
        <v>0.34302978858610417</v>
      </c>
      <c r="N47" s="27">
        <v>0</v>
      </c>
      <c r="O47" s="27">
        <v>29.248539004767348</v>
      </c>
    </row>
    <row r="48" spans="1:15" ht="16.5" thickTop="1" thickBot="1" x14ac:dyDescent="0.3">
      <c r="A48" s="19">
        <v>2031</v>
      </c>
      <c r="B48" s="27">
        <v>8.957058752460016</v>
      </c>
      <c r="C48" s="27">
        <v>0.1095224539412581</v>
      </c>
      <c r="D48" s="27">
        <v>0</v>
      </c>
      <c r="E48" s="27">
        <v>9.0665812064012741</v>
      </c>
      <c r="G48" s="19">
        <v>2031</v>
      </c>
      <c r="H48" s="27">
        <v>11.665195477350153</v>
      </c>
      <c r="I48" s="27">
        <v>2.9510362550099671</v>
      </c>
      <c r="J48" s="27">
        <v>17.155594664425553</v>
      </c>
      <c r="K48" s="27">
        <v>-0.42859517179407464</v>
      </c>
      <c r="L48" s="27">
        <v>1.1967601916525329E-2</v>
      </c>
      <c r="M48" s="27">
        <v>0.28083843770533301</v>
      </c>
      <c r="N48" s="27">
        <v>0</v>
      </c>
      <c r="O48" s="27">
        <v>31.636037264613456</v>
      </c>
    </row>
    <row r="49" spans="1:15" ht="16.5" thickTop="1" thickBot="1" x14ac:dyDescent="0.3">
      <c r="A49" s="19">
        <v>2032</v>
      </c>
      <c r="B49" s="27">
        <v>8.957058752460016</v>
      </c>
      <c r="C49" s="27">
        <v>0.1095224539412581</v>
      </c>
      <c r="D49" s="27">
        <v>0</v>
      </c>
      <c r="E49" s="27">
        <v>9.0665812064012741</v>
      </c>
      <c r="G49" s="19">
        <v>2032</v>
      </c>
      <c r="H49" s="27">
        <v>8.7156591978798588</v>
      </c>
      <c r="I49" s="27">
        <v>2.1041826225900877</v>
      </c>
      <c r="J49" s="27">
        <v>43.425386531603429</v>
      </c>
      <c r="K49" s="27">
        <v>9.0554655827051023E-2</v>
      </c>
      <c r="L49" s="27">
        <v>0</v>
      </c>
      <c r="M49" s="27">
        <v>-5.2099914896665753E-2</v>
      </c>
      <c r="N49" s="27">
        <v>0</v>
      </c>
      <c r="O49" s="27">
        <v>54.283683093003759</v>
      </c>
    </row>
    <row r="50" spans="1:15" ht="16.5" thickTop="1" thickBot="1" x14ac:dyDescent="0.3">
      <c r="A50" s="19">
        <v>2033</v>
      </c>
      <c r="B50" s="27">
        <v>8.957058752460016</v>
      </c>
      <c r="C50" s="27">
        <v>0.1095224539412581</v>
      </c>
      <c r="D50" s="27">
        <v>0</v>
      </c>
      <c r="E50" s="27">
        <v>9.0665812064012741</v>
      </c>
      <c r="G50" s="19">
        <v>2033</v>
      </c>
      <c r="H50" s="27">
        <v>7.1445502861702153</v>
      </c>
      <c r="I50" s="27">
        <v>1.7364190779403543</v>
      </c>
      <c r="J50" s="27">
        <v>49.434217373136242</v>
      </c>
      <c r="K50" s="27">
        <v>0.31079044790609922</v>
      </c>
      <c r="L50" s="27">
        <v>0</v>
      </c>
      <c r="M50" s="27">
        <v>0</v>
      </c>
      <c r="N50" s="27">
        <v>0</v>
      </c>
      <c r="O50" s="27">
        <v>58.625977185152912</v>
      </c>
    </row>
    <row r="51" spans="1:15" ht="16.5" thickTop="1" thickBot="1" x14ac:dyDescent="0.3">
      <c r="A51" s="19">
        <v>2034</v>
      </c>
      <c r="B51" s="27">
        <v>8.957058752460016</v>
      </c>
      <c r="C51" s="27">
        <v>0.1095224539412581</v>
      </c>
      <c r="D51" s="27">
        <v>0</v>
      </c>
      <c r="E51" s="27">
        <v>9.0665812064012741</v>
      </c>
      <c r="G51" s="19">
        <v>2034</v>
      </c>
      <c r="H51" s="27">
        <v>6.1223542681400431</v>
      </c>
      <c r="I51" s="27">
        <v>1.6712966825298281</v>
      </c>
      <c r="J51" s="27">
        <v>15.755909730956541</v>
      </c>
      <c r="K51" s="27">
        <v>1.8451219865894881E-2</v>
      </c>
      <c r="L51" s="27">
        <v>0</v>
      </c>
      <c r="M51" s="27">
        <v>0</v>
      </c>
      <c r="N51" s="27">
        <v>0</v>
      </c>
      <c r="O51" s="27">
        <v>23.568011901492305</v>
      </c>
    </row>
    <row r="52" spans="1:15" ht="16.5" thickTop="1" thickBot="1" x14ac:dyDescent="0.3">
      <c r="A52" s="19" t="s">
        <v>44</v>
      </c>
      <c r="B52" s="27">
        <v>96.347934830026205</v>
      </c>
      <c r="C52" s="27">
        <v>1.1563490798359481</v>
      </c>
      <c r="D52" s="27">
        <v>0</v>
      </c>
      <c r="E52" s="27">
        <v>97.504283909862153</v>
      </c>
      <c r="G52" s="19" t="s">
        <v>45</v>
      </c>
      <c r="H52" s="27">
        <v>60.890536843801968</v>
      </c>
      <c r="I52" s="27">
        <v>16.62206199894127</v>
      </c>
      <c r="J52" s="27">
        <v>151.74339192136387</v>
      </c>
      <c r="K52" s="27">
        <v>0.20534772076527735</v>
      </c>
      <c r="L52" s="27">
        <v>0</v>
      </c>
      <c r="M52" s="27">
        <v>0</v>
      </c>
      <c r="N52" s="27">
        <v>0</v>
      </c>
      <c r="O52" s="27">
        <v>229.46133848487239</v>
      </c>
    </row>
    <row r="53" spans="1:15" ht="16.5" thickTop="1" thickBot="1" x14ac:dyDescent="0.3"/>
    <row r="54" spans="1:15" ht="16.5" thickTop="1" thickBot="1" x14ac:dyDescent="0.3">
      <c r="A54" s="1" t="str">
        <f>A5</f>
        <v>Low Discount rate</v>
      </c>
    </row>
    <row r="55" spans="1:15" ht="61.5" thickTop="1" thickBot="1" x14ac:dyDescent="0.3">
      <c r="G55" s="1" t="s">
        <v>29</v>
      </c>
      <c r="H55" s="18" t="s">
        <v>80</v>
      </c>
    </row>
    <row r="56" spans="1:15" ht="51" customHeight="1" thickTop="1" thickBot="1" x14ac:dyDescent="0.3">
      <c r="A56" s="1" t="s">
        <v>32</v>
      </c>
      <c r="B56" s="25" t="s">
        <v>33</v>
      </c>
      <c r="C56" s="25" t="s">
        <v>15</v>
      </c>
      <c r="D56" s="25" t="s">
        <v>34</v>
      </c>
      <c r="E56" s="25" t="s">
        <v>35</v>
      </c>
      <c r="G56" s="1" t="s">
        <v>29</v>
      </c>
      <c r="H56" s="1" t="s">
        <v>36</v>
      </c>
      <c r="I56" s="1" t="s">
        <v>37</v>
      </c>
      <c r="J56" s="1" t="s">
        <v>38</v>
      </c>
      <c r="K56" s="1" t="s">
        <v>39</v>
      </c>
      <c r="L56" s="1" t="s">
        <v>40</v>
      </c>
      <c r="M56" s="1" t="s">
        <v>41</v>
      </c>
      <c r="N56" s="1" t="s">
        <v>42</v>
      </c>
      <c r="O56" s="1" t="s">
        <v>35</v>
      </c>
    </row>
    <row r="57" spans="1:15" ht="16.5" thickTop="1" thickBot="1" x14ac:dyDescent="0.3">
      <c r="A57" s="19" t="s">
        <v>43</v>
      </c>
      <c r="B57" s="26">
        <f>NPV($B$5,B58:B73)</f>
        <v>93.389727099852081</v>
      </c>
      <c r="C57" s="26">
        <f t="shared" ref="C57:E57" si="5">NPV($B$5,C58:C73)</f>
        <v>1.1349756307828911</v>
      </c>
      <c r="D57" s="26">
        <f t="shared" si="5"/>
        <v>2.4419351058299625</v>
      </c>
      <c r="E57" s="26">
        <f t="shared" si="5"/>
        <v>96.96663783646494</v>
      </c>
      <c r="G57" s="19" t="s">
        <v>43</v>
      </c>
      <c r="H57" s="26">
        <f>NPV($B$5,H58:H73)</f>
        <v>117.17416442446569</v>
      </c>
      <c r="I57" s="26">
        <f t="shared" ref="I57:O57" si="6">NPV($B$5,I58:I73)</f>
        <v>29.698385456522281</v>
      </c>
      <c r="J57" s="26">
        <f t="shared" si="6"/>
        <v>302.47492934902374</v>
      </c>
      <c r="K57" s="26">
        <f t="shared" si="6"/>
        <v>-1.8307720785483832</v>
      </c>
      <c r="L57" s="26">
        <f t="shared" si="6"/>
        <v>14.560828442984196</v>
      </c>
      <c r="M57" s="26">
        <f t="shared" si="6"/>
        <v>2.8181877468263394</v>
      </c>
      <c r="N57" s="26">
        <f t="shared" si="6"/>
        <v>0</v>
      </c>
      <c r="O57" s="26">
        <f t="shared" si="6"/>
        <v>464.89572334127394</v>
      </c>
    </row>
    <row r="58" spans="1:15" ht="16.5" thickTop="1" thickBot="1" x14ac:dyDescent="0.3">
      <c r="A58" s="19">
        <v>2020</v>
      </c>
      <c r="B58" s="27">
        <v>0</v>
      </c>
      <c r="C58" s="27">
        <v>0</v>
      </c>
      <c r="D58" s="27">
        <v>0</v>
      </c>
      <c r="E58" s="27">
        <v>0</v>
      </c>
      <c r="G58" s="19">
        <v>2020</v>
      </c>
      <c r="H58" s="27">
        <v>0</v>
      </c>
      <c r="I58" s="27">
        <v>0</v>
      </c>
      <c r="J58" s="27">
        <v>0</v>
      </c>
      <c r="K58" s="27">
        <v>0</v>
      </c>
      <c r="L58" s="27">
        <v>0</v>
      </c>
      <c r="M58" s="27">
        <v>0</v>
      </c>
      <c r="N58" s="27">
        <v>0</v>
      </c>
      <c r="O58" s="27">
        <v>0</v>
      </c>
    </row>
    <row r="59" spans="1:15" ht="16.5" thickTop="1" thickBot="1" x14ac:dyDescent="0.3">
      <c r="A59" s="19">
        <v>2021</v>
      </c>
      <c r="B59" s="27">
        <v>0</v>
      </c>
      <c r="C59" s="27">
        <v>0</v>
      </c>
      <c r="D59" s="27">
        <v>0</v>
      </c>
      <c r="E59" s="27">
        <v>0</v>
      </c>
      <c r="G59" s="19">
        <v>2021</v>
      </c>
      <c r="H59" s="27">
        <v>0</v>
      </c>
      <c r="I59" s="27">
        <v>0</v>
      </c>
      <c r="J59" s="27">
        <v>0</v>
      </c>
      <c r="K59" s="27">
        <v>0</v>
      </c>
      <c r="L59" s="27">
        <v>0</v>
      </c>
      <c r="M59" s="27">
        <v>0</v>
      </c>
      <c r="N59" s="27">
        <v>0</v>
      </c>
      <c r="O59" s="27">
        <v>0</v>
      </c>
    </row>
    <row r="60" spans="1:15" ht="16.5" thickTop="1" thickBot="1" x14ac:dyDescent="0.3">
      <c r="A60" s="19">
        <v>2022</v>
      </c>
      <c r="B60" s="27">
        <v>0</v>
      </c>
      <c r="C60" s="27">
        <v>0</v>
      </c>
      <c r="D60" s="27">
        <v>2.656727471408562</v>
      </c>
      <c r="E60" s="27">
        <v>2.656727471408562</v>
      </c>
      <c r="G60" s="19">
        <v>2022</v>
      </c>
      <c r="H60" s="27">
        <v>0</v>
      </c>
      <c r="I60" s="27">
        <v>0</v>
      </c>
      <c r="J60" s="27">
        <v>0</v>
      </c>
      <c r="K60" s="27">
        <v>0</v>
      </c>
      <c r="L60" s="27">
        <v>0</v>
      </c>
      <c r="M60" s="27">
        <v>0</v>
      </c>
      <c r="N60" s="27">
        <v>0</v>
      </c>
      <c r="O60" s="27">
        <v>0</v>
      </c>
    </row>
    <row r="61" spans="1:15" ht="16.5" thickTop="1" thickBot="1" x14ac:dyDescent="0.3">
      <c r="A61" s="19">
        <v>2023</v>
      </c>
      <c r="B61" s="27">
        <v>4.4492708675116148</v>
      </c>
      <c r="C61" s="27">
        <v>5.5324645736206171E-2</v>
      </c>
      <c r="D61" s="27">
        <v>0</v>
      </c>
      <c r="E61" s="27">
        <v>4.5045955132478213</v>
      </c>
      <c r="G61" s="19">
        <v>2023</v>
      </c>
      <c r="H61" s="27">
        <v>0</v>
      </c>
      <c r="I61" s="27">
        <v>0</v>
      </c>
      <c r="J61" s="27">
        <v>8.6816478015626899</v>
      </c>
      <c r="K61" s="27">
        <v>-0.75392508934392777</v>
      </c>
      <c r="L61" s="27">
        <v>1.8117350422079321</v>
      </c>
      <c r="M61" s="27">
        <v>1.1664970115746978</v>
      </c>
      <c r="N61" s="27">
        <v>0</v>
      </c>
      <c r="O61" s="27">
        <v>10.905954766001393</v>
      </c>
    </row>
    <row r="62" spans="1:15" ht="16.5" thickTop="1" thickBot="1" x14ac:dyDescent="0.3">
      <c r="A62" s="19">
        <v>2024</v>
      </c>
      <c r="B62" s="27">
        <v>4.4492708675116148</v>
      </c>
      <c r="C62" s="27">
        <v>5.5324645736206171E-2</v>
      </c>
      <c r="D62" s="27">
        <v>0</v>
      </c>
      <c r="E62" s="27">
        <v>4.5045955132478213</v>
      </c>
      <c r="G62" s="19">
        <v>2024</v>
      </c>
      <c r="H62" s="27">
        <v>0</v>
      </c>
      <c r="I62" s="27">
        <v>0</v>
      </c>
      <c r="J62" s="27">
        <v>7.104835840254391</v>
      </c>
      <c r="K62" s="27">
        <v>0.75029841230268868</v>
      </c>
      <c r="L62" s="27">
        <v>6.0009305791589416</v>
      </c>
      <c r="M62" s="27">
        <v>0.77789185919596593</v>
      </c>
      <c r="N62" s="27">
        <v>0</v>
      </c>
      <c r="O62" s="27">
        <v>14.633956690911988</v>
      </c>
    </row>
    <row r="63" spans="1:15" ht="16.5" thickTop="1" thickBot="1" x14ac:dyDescent="0.3">
      <c r="A63" s="19">
        <v>2025</v>
      </c>
      <c r="B63" s="27">
        <v>4.4492708675116148</v>
      </c>
      <c r="C63" s="27">
        <v>5.5324645736206171E-2</v>
      </c>
      <c r="D63" s="27">
        <v>0</v>
      </c>
      <c r="E63" s="27">
        <v>4.5045955132478213</v>
      </c>
      <c r="G63" s="19">
        <v>2025</v>
      </c>
      <c r="H63" s="27">
        <v>0</v>
      </c>
      <c r="I63" s="27">
        <v>0</v>
      </c>
      <c r="J63" s="27">
        <v>11.54796801660466</v>
      </c>
      <c r="K63" s="27">
        <v>0.95822349479380331</v>
      </c>
      <c r="L63" s="27">
        <v>2.0243676442420533</v>
      </c>
      <c r="M63" s="27">
        <v>1.5534051003274199</v>
      </c>
      <c r="N63" s="27">
        <v>0</v>
      </c>
      <c r="O63" s="27">
        <v>16.083964255967935</v>
      </c>
    </row>
    <row r="64" spans="1:15" ht="16.5" thickTop="1" thickBot="1" x14ac:dyDescent="0.3">
      <c r="A64" s="19">
        <v>2026</v>
      </c>
      <c r="B64" s="27">
        <v>4.4492708675116148</v>
      </c>
      <c r="C64" s="27">
        <v>5.5324645736206171E-2</v>
      </c>
      <c r="D64" s="27">
        <v>0</v>
      </c>
      <c r="E64" s="27">
        <v>4.5045955132478213</v>
      </c>
      <c r="G64" s="19">
        <v>2026</v>
      </c>
      <c r="H64" s="27">
        <v>-1.3950969279790115E-3</v>
      </c>
      <c r="I64" s="27">
        <v>1.4004089498484973E-3</v>
      </c>
      <c r="J64" s="27">
        <v>7.1731435233227998</v>
      </c>
      <c r="K64" s="27">
        <v>0.51689881742970267</v>
      </c>
      <c r="L64" s="27">
        <v>7.2894534504397832</v>
      </c>
      <c r="M64" s="27">
        <v>-0.76537513233491161</v>
      </c>
      <c r="N64" s="27">
        <v>0</v>
      </c>
      <c r="O64" s="27">
        <v>14.214125970879243</v>
      </c>
    </row>
    <row r="65" spans="1:15" ht="16.5" thickTop="1" thickBot="1" x14ac:dyDescent="0.3">
      <c r="A65" s="19">
        <v>2027</v>
      </c>
      <c r="B65" s="27">
        <v>4.4492708675116148</v>
      </c>
      <c r="C65" s="27">
        <v>5.5324645736206171E-2</v>
      </c>
      <c r="D65" s="27">
        <v>0</v>
      </c>
      <c r="E65" s="27">
        <v>4.5045955132478213</v>
      </c>
      <c r="G65" s="19">
        <v>2027</v>
      </c>
      <c r="H65" s="27">
        <v>5.075118029402006</v>
      </c>
      <c r="I65" s="27">
        <v>1.0935449024800619</v>
      </c>
      <c r="J65" s="27">
        <v>15.630939699357231</v>
      </c>
      <c r="K65" s="27">
        <v>-0.43229598494198729</v>
      </c>
      <c r="L65" s="27">
        <v>0</v>
      </c>
      <c r="M65" s="27">
        <v>0</v>
      </c>
      <c r="N65" s="27">
        <v>0</v>
      </c>
      <c r="O65" s="27">
        <v>21.367306646297312</v>
      </c>
    </row>
    <row r="66" spans="1:15" ht="16.5" thickTop="1" thickBot="1" x14ac:dyDescent="0.3">
      <c r="A66" s="19">
        <v>2028</v>
      </c>
      <c r="B66" s="27">
        <v>4.4492708675116148</v>
      </c>
      <c r="C66" s="27">
        <v>5.5324645736206171E-2</v>
      </c>
      <c r="D66" s="27">
        <v>0</v>
      </c>
      <c r="E66" s="27">
        <v>4.5045955132478213</v>
      </c>
      <c r="G66" s="19">
        <v>2028</v>
      </c>
      <c r="H66" s="27">
        <v>10.035512428024049</v>
      </c>
      <c r="I66" s="27">
        <v>2.2499836779797988</v>
      </c>
      <c r="J66" s="27">
        <v>12.344488552266506</v>
      </c>
      <c r="K66" s="27">
        <v>-0.96155363422115614</v>
      </c>
      <c r="L66" s="27">
        <v>0</v>
      </c>
      <c r="M66" s="27">
        <v>0</v>
      </c>
      <c r="N66" s="27">
        <v>0</v>
      </c>
      <c r="O66" s="27">
        <v>23.668431024049195</v>
      </c>
    </row>
    <row r="67" spans="1:15" ht="16.5" thickTop="1" thickBot="1" x14ac:dyDescent="0.3">
      <c r="A67" s="19">
        <v>2029</v>
      </c>
      <c r="B67" s="27">
        <v>4.4492708675116148</v>
      </c>
      <c r="C67" s="27">
        <v>5.5324645736206171E-2</v>
      </c>
      <c r="D67" s="27">
        <v>0</v>
      </c>
      <c r="E67" s="27">
        <v>4.5045955132478213</v>
      </c>
      <c r="G67" s="19">
        <v>2029</v>
      </c>
      <c r="H67" s="27">
        <v>13.008471491989894</v>
      </c>
      <c r="I67" s="27">
        <v>2.7858491341703484</v>
      </c>
      <c r="J67" s="27">
        <v>13.175987284762519</v>
      </c>
      <c r="K67" s="27">
        <v>-1.4493633501449785</v>
      </c>
      <c r="L67" s="27">
        <v>0</v>
      </c>
      <c r="M67" s="27">
        <v>0</v>
      </c>
      <c r="N67" s="27">
        <v>0</v>
      </c>
      <c r="O67" s="27">
        <v>27.520944560777785</v>
      </c>
    </row>
    <row r="68" spans="1:15" ht="16.5" thickTop="1" thickBot="1" x14ac:dyDescent="0.3">
      <c r="A68" s="19">
        <v>2030</v>
      </c>
      <c r="B68" s="27">
        <v>4.4492708675116148</v>
      </c>
      <c r="C68" s="27">
        <v>5.5324645736206171E-2</v>
      </c>
      <c r="D68" s="27">
        <v>0</v>
      </c>
      <c r="E68" s="27">
        <v>4.5045955132478213</v>
      </c>
      <c r="G68" s="19">
        <v>2030</v>
      </c>
      <c r="H68" s="27">
        <v>15.177658022430023</v>
      </c>
      <c r="I68" s="27">
        <v>3.3302668250598799</v>
      </c>
      <c r="J68" s="27">
        <v>11.826079656786222</v>
      </c>
      <c r="K68" s="27">
        <v>-1.4568650377540355</v>
      </c>
      <c r="L68" s="27">
        <v>2.8369749659157444E-2</v>
      </c>
      <c r="M68" s="27">
        <v>0.34302978858610417</v>
      </c>
      <c r="N68" s="27">
        <v>0</v>
      </c>
      <c r="O68" s="27">
        <v>29.248539004767348</v>
      </c>
    </row>
    <row r="69" spans="1:15" ht="16.5" thickTop="1" thickBot="1" x14ac:dyDescent="0.3">
      <c r="A69" s="19">
        <v>2031</v>
      </c>
      <c r="B69" s="27">
        <v>4.4492708675116148</v>
      </c>
      <c r="C69" s="27">
        <v>5.5324645736206171E-2</v>
      </c>
      <c r="D69" s="27">
        <v>0</v>
      </c>
      <c r="E69" s="27">
        <v>4.5045955132478213</v>
      </c>
      <c r="G69" s="19">
        <v>2031</v>
      </c>
      <c r="H69" s="27">
        <v>11.665195477350153</v>
      </c>
      <c r="I69" s="27">
        <v>2.9510362550099671</v>
      </c>
      <c r="J69" s="27">
        <v>17.155594664425553</v>
      </c>
      <c r="K69" s="27">
        <v>-0.42859517179407464</v>
      </c>
      <c r="L69" s="27">
        <v>1.1967601916525329E-2</v>
      </c>
      <c r="M69" s="27">
        <v>0.28083843770533301</v>
      </c>
      <c r="N69" s="27">
        <v>0</v>
      </c>
      <c r="O69" s="27">
        <v>31.636037264613456</v>
      </c>
    </row>
    <row r="70" spans="1:15" ht="16.5" thickTop="1" thickBot="1" x14ac:dyDescent="0.3">
      <c r="A70" s="19">
        <v>2032</v>
      </c>
      <c r="B70" s="27">
        <v>4.4492708675116148</v>
      </c>
      <c r="C70" s="27">
        <v>5.5324645736206171E-2</v>
      </c>
      <c r="D70" s="27">
        <v>0</v>
      </c>
      <c r="E70" s="27">
        <v>4.5045955132478213</v>
      </c>
      <c r="G70" s="19">
        <v>2032</v>
      </c>
      <c r="H70" s="27">
        <v>8.7156591978798588</v>
      </c>
      <c r="I70" s="27">
        <v>2.1041826225900877</v>
      </c>
      <c r="J70" s="27">
        <v>43.425386531603429</v>
      </c>
      <c r="K70" s="27">
        <v>9.0554655827051023E-2</v>
      </c>
      <c r="L70" s="27">
        <v>0</v>
      </c>
      <c r="M70" s="27">
        <v>-5.2099914896665753E-2</v>
      </c>
      <c r="N70" s="27">
        <v>0</v>
      </c>
      <c r="O70" s="27">
        <v>54.283683093003759</v>
      </c>
    </row>
    <row r="71" spans="1:15" ht="16.5" thickTop="1" thickBot="1" x14ac:dyDescent="0.3">
      <c r="A71" s="19">
        <v>2033</v>
      </c>
      <c r="B71" s="27">
        <v>4.4492708675116148</v>
      </c>
      <c r="C71" s="27">
        <v>5.5324645736206171E-2</v>
      </c>
      <c r="D71" s="27">
        <v>0</v>
      </c>
      <c r="E71" s="27">
        <v>4.5045955132478213</v>
      </c>
      <c r="G71" s="19">
        <v>2033</v>
      </c>
      <c r="H71" s="27">
        <v>7.1445502861702153</v>
      </c>
      <c r="I71" s="27">
        <v>1.7364190779403543</v>
      </c>
      <c r="J71" s="27">
        <v>49.434217373136242</v>
      </c>
      <c r="K71" s="27">
        <v>0.31079044790609922</v>
      </c>
      <c r="L71" s="27">
        <v>0</v>
      </c>
      <c r="M71" s="27">
        <v>0</v>
      </c>
      <c r="N71" s="27">
        <v>0</v>
      </c>
      <c r="O71" s="27">
        <v>58.625977185152912</v>
      </c>
    </row>
    <row r="72" spans="1:15" ht="16.5" thickTop="1" thickBot="1" x14ac:dyDescent="0.3">
      <c r="A72" s="19">
        <v>2034</v>
      </c>
      <c r="B72" s="27">
        <v>4.4492708675116148</v>
      </c>
      <c r="C72" s="27">
        <v>5.5324645736206171E-2</v>
      </c>
      <c r="D72" s="27">
        <v>0</v>
      </c>
      <c r="E72" s="27">
        <v>4.5045955132478213</v>
      </c>
      <c r="G72" s="19">
        <v>2034</v>
      </c>
      <c r="H72" s="27">
        <v>6.1223542681400431</v>
      </c>
      <c r="I72" s="27">
        <v>1.6712966825298281</v>
      </c>
      <c r="J72" s="27">
        <v>15.755909730956541</v>
      </c>
      <c r="K72" s="27">
        <v>1.8451219865894881E-2</v>
      </c>
      <c r="L72" s="27">
        <v>0</v>
      </c>
      <c r="M72" s="27">
        <v>0</v>
      </c>
      <c r="N72" s="27">
        <v>0</v>
      </c>
      <c r="O72" s="27">
        <v>23.568011901492305</v>
      </c>
    </row>
    <row r="73" spans="1:15" ht="16.5" thickTop="1" thickBot="1" x14ac:dyDescent="0.3">
      <c r="A73" s="19" t="s">
        <v>44</v>
      </c>
      <c r="B73" s="27">
        <v>82.015894075438695</v>
      </c>
      <c r="C73" s="27">
        <v>0.97862589853665893</v>
      </c>
      <c r="D73" s="27">
        <v>0</v>
      </c>
      <c r="E73" s="27">
        <v>82.994519973975358</v>
      </c>
      <c r="G73" s="19" t="s">
        <v>45</v>
      </c>
      <c r="H73" s="27">
        <v>95.87197727597021</v>
      </c>
      <c r="I73" s="27">
        <v>26.171389395534234</v>
      </c>
      <c r="J73" s="27">
        <v>229.07818007395753</v>
      </c>
      <c r="K73" s="27">
        <v>0.36666262383246734</v>
      </c>
      <c r="L73" s="27">
        <v>0</v>
      </c>
      <c r="M73" s="27">
        <v>0</v>
      </c>
      <c r="N73" s="27">
        <v>0</v>
      </c>
      <c r="O73" s="27">
        <v>351.4882093692944</v>
      </c>
    </row>
    <row r="74" spans="1:15" ht="16.5" thickTop="1" thickBot="1" x14ac:dyDescent="0.3"/>
    <row r="75" spans="1:15" ht="16.5" thickTop="1" thickBot="1" x14ac:dyDescent="0.3">
      <c r="A75" s="1" t="str">
        <f>A6</f>
        <v>High Cost</v>
      </c>
    </row>
    <row r="76" spans="1:15" ht="61.5" thickTop="1" thickBot="1" x14ac:dyDescent="0.3">
      <c r="G76" s="1" t="s">
        <v>29</v>
      </c>
      <c r="H76" s="18" t="s">
        <v>80</v>
      </c>
    </row>
    <row r="77" spans="1:15" ht="51" customHeight="1" thickTop="1" thickBot="1" x14ac:dyDescent="0.3">
      <c r="A77" s="1" t="s">
        <v>32</v>
      </c>
      <c r="B77" s="25" t="s">
        <v>33</v>
      </c>
      <c r="C77" s="25" t="s">
        <v>15</v>
      </c>
      <c r="D77" s="25" t="s">
        <v>34</v>
      </c>
      <c r="E77" s="25" t="s">
        <v>35</v>
      </c>
      <c r="G77" s="1" t="s">
        <v>29</v>
      </c>
      <c r="H77" s="1" t="s">
        <v>36</v>
      </c>
      <c r="I77" s="1" t="s">
        <v>37</v>
      </c>
      <c r="J77" s="1" t="s">
        <v>38</v>
      </c>
      <c r="K77" s="1" t="s">
        <v>39</v>
      </c>
      <c r="L77" s="1" t="s">
        <v>40</v>
      </c>
      <c r="M77" s="1" t="s">
        <v>41</v>
      </c>
      <c r="N77" s="1" t="s">
        <v>42</v>
      </c>
      <c r="O77" s="1" t="s">
        <v>35</v>
      </c>
    </row>
    <row r="78" spans="1:15" ht="16.5" thickTop="1" thickBot="1" x14ac:dyDescent="0.3">
      <c r="A78" s="19" t="s">
        <v>43</v>
      </c>
      <c r="B78" s="26">
        <f>NPV($B$6,B79:B94)</f>
        <v>108.01294374086264</v>
      </c>
      <c r="C78" s="26">
        <f t="shared" ref="C78:E78" si="7">NPV($B$6,C79:C94)</f>
        <v>1.3126931918745988</v>
      </c>
      <c r="D78" s="26">
        <f t="shared" si="7"/>
        <v>2.2369646760647517</v>
      </c>
      <c r="E78" s="26">
        <f t="shared" si="7"/>
        <v>111.56260160880201</v>
      </c>
      <c r="G78" s="19" t="s">
        <v>43</v>
      </c>
      <c r="H78" s="26">
        <f>NPV($B$6,H79:H94)</f>
        <v>70.376731347357165</v>
      </c>
      <c r="I78" s="26">
        <f t="shared" ref="I78:O78" si="8">NPV($B$6,I79:I94)</f>
        <v>17.528278526551816</v>
      </c>
      <c r="J78" s="26">
        <f t="shared" si="8"/>
        <v>187.70220548420545</v>
      </c>
      <c r="K78" s="26">
        <f t="shared" si="8"/>
        <v>-1.3692179898632293</v>
      </c>
      <c r="L78" s="26">
        <f t="shared" si="8"/>
        <v>12.282307012269836</v>
      </c>
      <c r="M78" s="26">
        <f t="shared" si="8"/>
        <v>2.3994411847101733</v>
      </c>
      <c r="N78" s="26">
        <f t="shared" si="8"/>
        <v>0</v>
      </c>
      <c r="O78" s="26">
        <f t="shared" si="8"/>
        <v>288.91974556523121</v>
      </c>
    </row>
    <row r="79" spans="1:15" ht="16.5" thickTop="1" thickBot="1" x14ac:dyDescent="0.3">
      <c r="A79" s="19">
        <v>2020</v>
      </c>
      <c r="B79" s="27">
        <v>0</v>
      </c>
      <c r="C79" s="27">
        <v>0</v>
      </c>
      <c r="D79" s="27">
        <v>0</v>
      </c>
      <c r="E79" s="27">
        <v>0</v>
      </c>
      <c r="G79" s="19">
        <v>2020</v>
      </c>
      <c r="H79" s="27">
        <v>0</v>
      </c>
      <c r="I79" s="27">
        <v>0</v>
      </c>
      <c r="J79" s="27">
        <v>0</v>
      </c>
      <c r="K79" s="27">
        <v>0</v>
      </c>
      <c r="L79" s="27">
        <v>0</v>
      </c>
      <c r="M79" s="27">
        <v>0</v>
      </c>
      <c r="N79" s="27">
        <v>0</v>
      </c>
      <c r="O79" s="27">
        <v>0</v>
      </c>
    </row>
    <row r="80" spans="1:15" ht="16.5" thickTop="1" thickBot="1" x14ac:dyDescent="0.3">
      <c r="A80" s="19">
        <v>2021</v>
      </c>
      <c r="B80" s="27">
        <v>0</v>
      </c>
      <c r="C80" s="27">
        <v>0</v>
      </c>
      <c r="D80" s="27">
        <v>0</v>
      </c>
      <c r="E80" s="27">
        <v>0</v>
      </c>
      <c r="G80" s="19">
        <v>2021</v>
      </c>
      <c r="H80" s="27">
        <v>0</v>
      </c>
      <c r="I80" s="27">
        <v>0</v>
      </c>
      <c r="J80" s="27">
        <v>0</v>
      </c>
      <c r="K80" s="27">
        <v>0</v>
      </c>
      <c r="L80" s="27">
        <v>0</v>
      </c>
      <c r="M80" s="27">
        <v>0</v>
      </c>
      <c r="N80" s="27">
        <v>0</v>
      </c>
      <c r="O80" s="27">
        <v>0</v>
      </c>
    </row>
    <row r="81" spans="1:15" ht="16.5" thickTop="1" thickBot="1" x14ac:dyDescent="0.3">
      <c r="A81" s="19">
        <v>2022</v>
      </c>
      <c r="B81" s="27">
        <v>0</v>
      </c>
      <c r="C81" s="27">
        <v>0</v>
      </c>
      <c r="D81" s="27">
        <v>2.656727471408562</v>
      </c>
      <c r="E81" s="27">
        <v>2.656727471408562</v>
      </c>
      <c r="G81" s="19">
        <v>2022</v>
      </c>
      <c r="H81" s="27">
        <v>0</v>
      </c>
      <c r="I81" s="27">
        <v>0</v>
      </c>
      <c r="J81" s="27">
        <v>0</v>
      </c>
      <c r="K81" s="27">
        <v>0</v>
      </c>
      <c r="L81" s="27">
        <v>0</v>
      </c>
      <c r="M81" s="27">
        <v>0</v>
      </c>
      <c r="N81" s="27">
        <v>0</v>
      </c>
      <c r="O81" s="27">
        <v>0</v>
      </c>
    </row>
    <row r="82" spans="1:15" ht="16.5" thickTop="1" thickBot="1" x14ac:dyDescent="0.3">
      <c r="A82" s="19">
        <v>2023</v>
      </c>
      <c r="B82" s="27">
        <v>8.5796191593005648</v>
      </c>
      <c r="C82" s="27">
        <v>0.10553283217725351</v>
      </c>
      <c r="D82" s="27">
        <v>0</v>
      </c>
      <c r="E82" s="27">
        <v>8.6851519914778184</v>
      </c>
      <c r="G82" s="19">
        <v>2023</v>
      </c>
      <c r="H82" s="27">
        <v>0</v>
      </c>
      <c r="I82" s="27">
        <v>0</v>
      </c>
      <c r="J82" s="27">
        <v>8.6816478015626899</v>
      </c>
      <c r="K82" s="27">
        <v>-0.75392508934392777</v>
      </c>
      <c r="L82" s="27">
        <v>1.8117350422079321</v>
      </c>
      <c r="M82" s="27">
        <v>1.1664970115746978</v>
      </c>
      <c r="N82" s="27">
        <v>0</v>
      </c>
      <c r="O82" s="27">
        <v>10.905954766001393</v>
      </c>
    </row>
    <row r="83" spans="1:15" ht="16.5" thickTop="1" thickBot="1" x14ac:dyDescent="0.3">
      <c r="A83" s="19">
        <v>2024</v>
      </c>
      <c r="B83" s="27">
        <v>8.5796191593005648</v>
      </c>
      <c r="C83" s="27">
        <v>0.10553283217725351</v>
      </c>
      <c r="D83" s="27">
        <v>0</v>
      </c>
      <c r="E83" s="27">
        <v>8.6851519914778184</v>
      </c>
      <c r="G83" s="19">
        <v>2024</v>
      </c>
      <c r="H83" s="27">
        <v>0</v>
      </c>
      <c r="I83" s="27">
        <v>0</v>
      </c>
      <c r="J83" s="27">
        <v>7.104835840254391</v>
      </c>
      <c r="K83" s="27">
        <v>0.75029841230268868</v>
      </c>
      <c r="L83" s="27">
        <v>6.0009305791589416</v>
      </c>
      <c r="M83" s="27">
        <v>0.77789185919596593</v>
      </c>
      <c r="N83" s="27">
        <v>0</v>
      </c>
      <c r="O83" s="27">
        <v>14.633956690911988</v>
      </c>
    </row>
    <row r="84" spans="1:15" ht="16.5" thickTop="1" thickBot="1" x14ac:dyDescent="0.3">
      <c r="A84" s="19">
        <v>2025</v>
      </c>
      <c r="B84" s="27">
        <v>8.5796191593005648</v>
      </c>
      <c r="C84" s="27">
        <v>0.10553283217725351</v>
      </c>
      <c r="D84" s="27">
        <v>0</v>
      </c>
      <c r="E84" s="27">
        <v>8.6851519914778184</v>
      </c>
      <c r="G84" s="19">
        <v>2025</v>
      </c>
      <c r="H84" s="27">
        <v>0</v>
      </c>
      <c r="I84" s="27">
        <v>0</v>
      </c>
      <c r="J84" s="27">
        <v>11.54796801660466</v>
      </c>
      <c r="K84" s="27">
        <v>0.95822349479380331</v>
      </c>
      <c r="L84" s="27">
        <v>2.0243676442420533</v>
      </c>
      <c r="M84" s="27">
        <v>1.5534051003274199</v>
      </c>
      <c r="N84" s="27">
        <v>0</v>
      </c>
      <c r="O84" s="27">
        <v>16.083964255967935</v>
      </c>
    </row>
    <row r="85" spans="1:15" ht="16.5" thickTop="1" thickBot="1" x14ac:dyDescent="0.3">
      <c r="A85" s="19">
        <v>2026</v>
      </c>
      <c r="B85" s="27">
        <v>8.5796191593005648</v>
      </c>
      <c r="C85" s="27">
        <v>0.10553283217725351</v>
      </c>
      <c r="D85" s="27">
        <v>0</v>
      </c>
      <c r="E85" s="27">
        <v>8.6851519914778184</v>
      </c>
      <c r="G85" s="19">
        <v>2026</v>
      </c>
      <c r="H85" s="27">
        <v>-1.3950969279790115E-3</v>
      </c>
      <c r="I85" s="27">
        <v>1.4004089498484973E-3</v>
      </c>
      <c r="J85" s="27">
        <v>7.1731435233227998</v>
      </c>
      <c r="K85" s="27">
        <v>0.51689881742970267</v>
      </c>
      <c r="L85" s="27">
        <v>7.2894534504397832</v>
      </c>
      <c r="M85" s="27">
        <v>-0.76537513233491161</v>
      </c>
      <c r="N85" s="27">
        <v>0</v>
      </c>
      <c r="O85" s="27">
        <v>14.214125970879243</v>
      </c>
    </row>
    <row r="86" spans="1:15" ht="16.5" thickTop="1" thickBot="1" x14ac:dyDescent="0.3">
      <c r="A86" s="19">
        <v>2027</v>
      </c>
      <c r="B86" s="27">
        <v>8.5796191593005648</v>
      </c>
      <c r="C86" s="27">
        <v>0.10553283217725351</v>
      </c>
      <c r="D86" s="27">
        <v>0</v>
      </c>
      <c r="E86" s="27">
        <v>8.6851519914778184</v>
      </c>
      <c r="G86" s="19">
        <v>2027</v>
      </c>
      <c r="H86" s="27">
        <v>5.075118029402006</v>
      </c>
      <c r="I86" s="27">
        <v>1.0935449024800619</v>
      </c>
      <c r="J86" s="27">
        <v>15.630939699357231</v>
      </c>
      <c r="K86" s="27">
        <v>-0.43229598494198729</v>
      </c>
      <c r="L86" s="27">
        <v>0</v>
      </c>
      <c r="M86" s="27">
        <v>0</v>
      </c>
      <c r="N86" s="27">
        <v>0</v>
      </c>
      <c r="O86" s="27">
        <v>21.367306646297312</v>
      </c>
    </row>
    <row r="87" spans="1:15" ht="16.5" thickTop="1" thickBot="1" x14ac:dyDescent="0.3">
      <c r="A87" s="19">
        <v>2028</v>
      </c>
      <c r="B87" s="27">
        <v>8.5796191593005648</v>
      </c>
      <c r="C87" s="27">
        <v>0.10553283217725351</v>
      </c>
      <c r="D87" s="27">
        <v>0</v>
      </c>
      <c r="E87" s="27">
        <v>8.6851519914778184</v>
      </c>
      <c r="G87" s="19">
        <v>2028</v>
      </c>
      <c r="H87" s="27">
        <v>10.035512428024049</v>
      </c>
      <c r="I87" s="27">
        <v>2.2499836779797988</v>
      </c>
      <c r="J87" s="27">
        <v>12.344488552266506</v>
      </c>
      <c r="K87" s="27">
        <v>-0.96155363422115614</v>
      </c>
      <c r="L87" s="27">
        <v>0</v>
      </c>
      <c r="M87" s="27">
        <v>0</v>
      </c>
      <c r="N87" s="27">
        <v>0</v>
      </c>
      <c r="O87" s="27">
        <v>23.668431024049195</v>
      </c>
    </row>
    <row r="88" spans="1:15" ht="16.5" thickTop="1" thickBot="1" x14ac:dyDescent="0.3">
      <c r="A88" s="19">
        <v>2029</v>
      </c>
      <c r="B88" s="27">
        <v>8.5796191593005648</v>
      </c>
      <c r="C88" s="27">
        <v>0.10553283217725351</v>
      </c>
      <c r="D88" s="27">
        <v>0</v>
      </c>
      <c r="E88" s="27">
        <v>8.6851519914778184</v>
      </c>
      <c r="G88" s="19">
        <v>2029</v>
      </c>
      <c r="H88" s="27">
        <v>13.008471491989894</v>
      </c>
      <c r="I88" s="27">
        <v>2.7858491341703484</v>
      </c>
      <c r="J88" s="27">
        <v>13.175987284762519</v>
      </c>
      <c r="K88" s="27">
        <v>-1.4493633501449785</v>
      </c>
      <c r="L88" s="27">
        <v>0</v>
      </c>
      <c r="M88" s="27">
        <v>0</v>
      </c>
      <c r="N88" s="27">
        <v>0</v>
      </c>
      <c r="O88" s="27">
        <v>27.520944560777785</v>
      </c>
    </row>
    <row r="89" spans="1:15" ht="16.5" thickTop="1" thickBot="1" x14ac:dyDescent="0.3">
      <c r="A89" s="19">
        <v>2030</v>
      </c>
      <c r="B89" s="27">
        <v>8.5796191593005648</v>
      </c>
      <c r="C89" s="27">
        <v>0.10553283217725351</v>
      </c>
      <c r="D89" s="27">
        <v>0</v>
      </c>
      <c r="E89" s="27">
        <v>8.6851519914778184</v>
      </c>
      <c r="G89" s="19">
        <v>2030</v>
      </c>
      <c r="H89" s="27">
        <v>15.177658022430023</v>
      </c>
      <c r="I89" s="27">
        <v>3.3302668250598799</v>
      </c>
      <c r="J89" s="27">
        <v>11.826079656786222</v>
      </c>
      <c r="K89" s="27">
        <v>-1.4568650377540355</v>
      </c>
      <c r="L89" s="27">
        <v>2.8369749659157444E-2</v>
      </c>
      <c r="M89" s="27">
        <v>0.34302978858610417</v>
      </c>
      <c r="N89" s="27">
        <v>0</v>
      </c>
      <c r="O89" s="27">
        <v>29.248539004767348</v>
      </c>
    </row>
    <row r="90" spans="1:15" ht="16.5" thickTop="1" thickBot="1" x14ac:dyDescent="0.3">
      <c r="A90" s="19">
        <v>2031</v>
      </c>
      <c r="B90" s="27">
        <v>8.5796191593005648</v>
      </c>
      <c r="C90" s="27">
        <v>0.10553283217725351</v>
      </c>
      <c r="D90" s="27">
        <v>0</v>
      </c>
      <c r="E90" s="27">
        <v>8.6851519914778184</v>
      </c>
      <c r="G90" s="19">
        <v>2031</v>
      </c>
      <c r="H90" s="27">
        <v>11.665195477350153</v>
      </c>
      <c r="I90" s="27">
        <v>2.9510362550099671</v>
      </c>
      <c r="J90" s="27">
        <v>17.155594664425553</v>
      </c>
      <c r="K90" s="27">
        <v>-0.42859517179407464</v>
      </c>
      <c r="L90" s="27">
        <v>1.1967601916525329E-2</v>
      </c>
      <c r="M90" s="27">
        <v>0.28083843770533301</v>
      </c>
      <c r="N90" s="27">
        <v>0</v>
      </c>
      <c r="O90" s="27">
        <v>31.636037264613456</v>
      </c>
    </row>
    <row r="91" spans="1:15" ht="16.5" thickTop="1" thickBot="1" x14ac:dyDescent="0.3">
      <c r="A91" s="19">
        <v>2032</v>
      </c>
      <c r="B91" s="27">
        <v>8.5796191593005648</v>
      </c>
      <c r="C91" s="27">
        <v>0.10553283217725351</v>
      </c>
      <c r="D91" s="27">
        <v>0</v>
      </c>
      <c r="E91" s="27">
        <v>8.6851519914778184</v>
      </c>
      <c r="G91" s="19">
        <v>2032</v>
      </c>
      <c r="H91" s="27">
        <v>8.7156591978798588</v>
      </c>
      <c r="I91" s="27">
        <v>2.1041826225900877</v>
      </c>
      <c r="J91" s="27">
        <v>43.425386531603429</v>
      </c>
      <c r="K91" s="27">
        <v>9.0554655827051023E-2</v>
      </c>
      <c r="L91" s="27">
        <v>0</v>
      </c>
      <c r="M91" s="27">
        <v>-5.2099914896665753E-2</v>
      </c>
      <c r="N91" s="27">
        <v>0</v>
      </c>
      <c r="O91" s="27">
        <v>54.283683093003759</v>
      </c>
    </row>
    <row r="92" spans="1:15" ht="16.5" thickTop="1" thickBot="1" x14ac:dyDescent="0.3">
      <c r="A92" s="19">
        <v>2033</v>
      </c>
      <c r="B92" s="27">
        <v>8.5796191593005648</v>
      </c>
      <c r="C92" s="27">
        <v>0.10553283217725351</v>
      </c>
      <c r="D92" s="27">
        <v>0</v>
      </c>
      <c r="E92" s="27">
        <v>8.6851519914778184</v>
      </c>
      <c r="G92" s="19">
        <v>2033</v>
      </c>
      <c r="H92" s="27">
        <v>7.1445502861702153</v>
      </c>
      <c r="I92" s="27">
        <v>1.7364190779403543</v>
      </c>
      <c r="J92" s="27">
        <v>49.434217373136242</v>
      </c>
      <c r="K92" s="27">
        <v>0.31079044790609922</v>
      </c>
      <c r="L92" s="27">
        <v>0</v>
      </c>
      <c r="M92" s="27">
        <v>0</v>
      </c>
      <c r="N92" s="27">
        <v>0</v>
      </c>
      <c r="O92" s="27">
        <v>58.625977185152912</v>
      </c>
    </row>
    <row r="93" spans="1:15" ht="16.5" thickTop="1" thickBot="1" x14ac:dyDescent="0.3">
      <c r="A93" s="19">
        <v>2034</v>
      </c>
      <c r="B93" s="27">
        <v>8.5796191593005648</v>
      </c>
      <c r="C93" s="27">
        <v>0.10553283217725351</v>
      </c>
      <c r="D93" s="27">
        <v>0</v>
      </c>
      <c r="E93" s="27">
        <v>8.6851519914778184</v>
      </c>
      <c r="G93" s="19">
        <v>2034</v>
      </c>
      <c r="H93" s="27">
        <v>6.1223542681400431</v>
      </c>
      <c r="I93" s="27">
        <v>1.6712966825298281</v>
      </c>
      <c r="J93" s="27">
        <v>15.755909730956541</v>
      </c>
      <c r="K93" s="27">
        <v>1.8451219865894881E-2</v>
      </c>
      <c r="L93" s="27">
        <v>0</v>
      </c>
      <c r="M93" s="27">
        <v>0</v>
      </c>
      <c r="N93" s="27">
        <v>0</v>
      </c>
      <c r="O93" s="27">
        <v>23.568011901492305</v>
      </c>
    </row>
    <row r="94" spans="1:15" ht="16.5" thickTop="1" thickBot="1" x14ac:dyDescent="0.3">
      <c r="A94" s="19" t="s">
        <v>44</v>
      </c>
      <c r="B94" s="27">
        <v>117.89301937661097</v>
      </c>
      <c r="C94" s="27">
        <v>1.4103205151486145</v>
      </c>
      <c r="D94" s="27">
        <v>0</v>
      </c>
      <c r="E94" s="27">
        <v>119.30333989175958</v>
      </c>
      <c r="G94" s="19" t="s">
        <v>45</v>
      </c>
      <c r="H94" s="27">
        <v>75.003152048527312</v>
      </c>
      <c r="I94" s="27">
        <v>20.474561534327183</v>
      </c>
      <c r="J94" s="27">
        <v>183.78229344766709</v>
      </c>
      <c r="K94" s="27">
        <v>0.2667294263630921</v>
      </c>
      <c r="L94" s="27">
        <v>0</v>
      </c>
      <c r="M94" s="27">
        <v>0</v>
      </c>
      <c r="N94" s="27">
        <v>0</v>
      </c>
      <c r="O94" s="27">
        <v>279.52673645688469</v>
      </c>
    </row>
    <row r="95" spans="1:15" ht="16.5" thickTop="1" thickBot="1" x14ac:dyDescent="0.3">
      <c r="E95" s="12"/>
    </row>
    <row r="96" spans="1:15" ht="16.5" thickTop="1" thickBot="1" x14ac:dyDescent="0.3">
      <c r="A96" s="1" t="str">
        <f>A7</f>
        <v>Low Cost</v>
      </c>
    </row>
    <row r="97" spans="1:15" ht="61.5" thickTop="1" thickBot="1" x14ac:dyDescent="0.3">
      <c r="G97" s="1" t="s">
        <v>29</v>
      </c>
      <c r="H97" s="18" t="s">
        <v>80</v>
      </c>
    </row>
    <row r="98" spans="1:15" ht="51" customHeight="1" thickTop="1" thickBot="1" x14ac:dyDescent="0.3">
      <c r="A98" s="1" t="s">
        <v>32</v>
      </c>
      <c r="B98" s="25" t="s">
        <v>33</v>
      </c>
      <c r="C98" s="25" t="s">
        <v>15</v>
      </c>
      <c r="D98" s="25" t="s">
        <v>34</v>
      </c>
      <c r="E98" s="25" t="s">
        <v>35</v>
      </c>
      <c r="G98" s="1" t="s">
        <v>29</v>
      </c>
      <c r="H98" s="1" t="s">
        <v>36</v>
      </c>
      <c r="I98" s="1" t="s">
        <v>37</v>
      </c>
      <c r="J98" s="1" t="s">
        <v>38</v>
      </c>
      <c r="K98" s="1" t="s">
        <v>39</v>
      </c>
      <c r="L98" s="1" t="s">
        <v>40</v>
      </c>
      <c r="M98" s="1" t="s">
        <v>41</v>
      </c>
      <c r="N98" s="1" t="s">
        <v>42</v>
      </c>
      <c r="O98" s="1" t="s">
        <v>35</v>
      </c>
    </row>
    <row r="99" spans="1:15" ht="16.5" thickTop="1" thickBot="1" x14ac:dyDescent="0.3">
      <c r="A99" s="19" t="s">
        <v>43</v>
      </c>
      <c r="B99" s="26">
        <f>NPV($B$7,B100:B115)</f>
        <v>132.7063923162294</v>
      </c>
      <c r="C99" s="26">
        <f t="shared" ref="C99:E99" si="9">NPV($B$7,C100:C115)</f>
        <v>1.61137031501255</v>
      </c>
      <c r="D99" s="26">
        <f t="shared" si="9"/>
        <v>2.2369646760647517</v>
      </c>
      <c r="E99" s="26">
        <f t="shared" si="9"/>
        <v>136.55472730730671</v>
      </c>
      <c r="G99" s="19" t="s">
        <v>43</v>
      </c>
      <c r="H99" s="26">
        <f>NPV($B$7,H100:H115)</f>
        <v>64.73682180470179</v>
      </c>
      <c r="I99" s="26">
        <f t="shared" ref="I99:O99" si="10">NPV($B$7,I100:I115)</f>
        <v>15.988680898649132</v>
      </c>
      <c r="J99" s="26">
        <f t="shared" si="10"/>
        <v>174.89830600610651</v>
      </c>
      <c r="K99" s="26">
        <f t="shared" si="10"/>
        <v>-1.3937483311304997</v>
      </c>
      <c r="L99" s="26">
        <f t="shared" si="10"/>
        <v>12.282307012269836</v>
      </c>
      <c r="M99" s="26">
        <f t="shared" si="10"/>
        <v>2.3994411847101733</v>
      </c>
      <c r="N99" s="26">
        <f t="shared" si="10"/>
        <v>0</v>
      </c>
      <c r="O99" s="26">
        <f t="shared" si="10"/>
        <v>268.91180857530696</v>
      </c>
    </row>
    <row r="100" spans="1:15" ht="16.5" thickTop="1" thickBot="1" x14ac:dyDescent="0.3">
      <c r="A100" s="19">
        <v>2020</v>
      </c>
      <c r="B100" s="27">
        <v>0</v>
      </c>
      <c r="C100" s="27">
        <v>0</v>
      </c>
      <c r="D100" s="27">
        <v>0</v>
      </c>
      <c r="E100" s="27">
        <v>0</v>
      </c>
      <c r="G100" s="19">
        <v>2020</v>
      </c>
      <c r="H100" s="27">
        <v>0</v>
      </c>
      <c r="I100" s="27">
        <v>0</v>
      </c>
      <c r="J100" s="27">
        <v>0</v>
      </c>
      <c r="K100" s="27">
        <v>0</v>
      </c>
      <c r="L100" s="27">
        <v>0</v>
      </c>
      <c r="M100" s="27">
        <v>0</v>
      </c>
      <c r="N100" s="27">
        <v>0</v>
      </c>
      <c r="O100" s="27">
        <v>0</v>
      </c>
    </row>
    <row r="101" spans="1:15" ht="16.5" thickTop="1" thickBot="1" x14ac:dyDescent="0.3">
      <c r="A101" s="19">
        <v>2021</v>
      </c>
      <c r="B101" s="27">
        <v>0</v>
      </c>
      <c r="C101" s="27">
        <v>0</v>
      </c>
      <c r="D101" s="27">
        <v>0</v>
      </c>
      <c r="E101" s="27">
        <v>0</v>
      </c>
      <c r="G101" s="19">
        <v>2021</v>
      </c>
      <c r="H101" s="27">
        <v>0</v>
      </c>
      <c r="I101" s="27">
        <v>0</v>
      </c>
      <c r="J101" s="27">
        <v>0</v>
      </c>
      <c r="K101" s="27">
        <v>0</v>
      </c>
      <c r="L101" s="27">
        <v>0</v>
      </c>
      <c r="M101" s="27">
        <v>0</v>
      </c>
      <c r="N101" s="27">
        <v>0</v>
      </c>
      <c r="O101" s="27">
        <v>0</v>
      </c>
    </row>
    <row r="102" spans="1:15" ht="16.5" thickTop="1" thickBot="1" x14ac:dyDescent="0.3">
      <c r="A102" s="19">
        <v>2022</v>
      </c>
      <c r="B102" s="27">
        <v>0</v>
      </c>
      <c r="C102" s="27">
        <v>0</v>
      </c>
      <c r="D102" s="27">
        <v>2.656727471408562</v>
      </c>
      <c r="E102" s="27">
        <v>2.656727471408562</v>
      </c>
      <c r="G102" s="19">
        <v>2022</v>
      </c>
      <c r="H102" s="27">
        <v>0</v>
      </c>
      <c r="I102" s="27">
        <v>0</v>
      </c>
      <c r="J102" s="27">
        <v>0</v>
      </c>
      <c r="K102" s="27">
        <v>0</v>
      </c>
      <c r="L102" s="27">
        <v>0</v>
      </c>
      <c r="M102" s="27">
        <v>0</v>
      </c>
      <c r="N102" s="27">
        <v>0</v>
      </c>
      <c r="O102" s="27">
        <v>0</v>
      </c>
    </row>
    <row r="103" spans="1:15" ht="16.5" thickTop="1" thickBot="1" x14ac:dyDescent="0.3">
      <c r="A103" s="19">
        <v>2023</v>
      </c>
      <c r="B103" s="27">
        <v>11.644176378198019</v>
      </c>
      <c r="C103" s="27">
        <v>0.14237919012363554</v>
      </c>
      <c r="D103" s="27">
        <v>0</v>
      </c>
      <c r="E103" s="27">
        <v>11.786555568321655</v>
      </c>
      <c r="G103" s="19">
        <v>2023</v>
      </c>
      <c r="H103" s="27">
        <v>0</v>
      </c>
      <c r="I103" s="27">
        <v>0</v>
      </c>
      <c r="J103" s="27">
        <v>8.6816478015626899</v>
      </c>
      <c r="K103" s="27">
        <v>-0.75392508934392777</v>
      </c>
      <c r="L103" s="27">
        <v>1.8117350422079321</v>
      </c>
      <c r="M103" s="27">
        <v>1.1664970115746978</v>
      </c>
      <c r="N103" s="27">
        <v>0</v>
      </c>
      <c r="O103" s="27">
        <v>10.905954766001393</v>
      </c>
    </row>
    <row r="104" spans="1:15" ht="16.5" thickTop="1" thickBot="1" x14ac:dyDescent="0.3">
      <c r="A104" s="19">
        <v>2024</v>
      </c>
      <c r="B104" s="27">
        <v>11.644176378198019</v>
      </c>
      <c r="C104" s="27">
        <v>0.14237919012363554</v>
      </c>
      <c r="D104" s="27">
        <v>0</v>
      </c>
      <c r="E104" s="27">
        <v>11.786555568321655</v>
      </c>
      <c r="G104" s="19">
        <v>2024</v>
      </c>
      <c r="H104" s="27">
        <v>0</v>
      </c>
      <c r="I104" s="27">
        <v>0</v>
      </c>
      <c r="J104" s="27">
        <v>7.104835840254391</v>
      </c>
      <c r="K104" s="27">
        <v>0.75029841230268868</v>
      </c>
      <c r="L104" s="27">
        <v>6.0009305791589416</v>
      </c>
      <c r="M104" s="27">
        <v>0.77789185919596593</v>
      </c>
      <c r="N104" s="27">
        <v>0</v>
      </c>
      <c r="O104" s="27">
        <v>14.633956690911988</v>
      </c>
    </row>
    <row r="105" spans="1:15" ht="16.5" thickTop="1" thickBot="1" x14ac:dyDescent="0.3">
      <c r="A105" s="19">
        <v>2025</v>
      </c>
      <c r="B105" s="27">
        <v>11.644176378198019</v>
      </c>
      <c r="C105" s="27">
        <v>0.14237919012363554</v>
      </c>
      <c r="D105" s="27">
        <v>0</v>
      </c>
      <c r="E105" s="27">
        <v>11.786555568321655</v>
      </c>
      <c r="G105" s="19">
        <v>2025</v>
      </c>
      <c r="H105" s="27">
        <v>0</v>
      </c>
      <c r="I105" s="27">
        <v>0</v>
      </c>
      <c r="J105" s="27">
        <v>11.54796801660466</v>
      </c>
      <c r="K105" s="27">
        <v>0.95822349479380331</v>
      </c>
      <c r="L105" s="27">
        <v>2.0243676442420533</v>
      </c>
      <c r="M105" s="27">
        <v>1.5534051003274199</v>
      </c>
      <c r="N105" s="27">
        <v>0</v>
      </c>
      <c r="O105" s="27">
        <v>16.083964255967935</v>
      </c>
    </row>
    <row r="106" spans="1:15" ht="16.5" thickTop="1" thickBot="1" x14ac:dyDescent="0.3">
      <c r="A106" s="19">
        <v>2026</v>
      </c>
      <c r="B106" s="27">
        <v>11.644176378198019</v>
      </c>
      <c r="C106" s="27">
        <v>0.14237919012363554</v>
      </c>
      <c r="D106" s="27">
        <v>0</v>
      </c>
      <c r="E106" s="27">
        <v>11.786555568321655</v>
      </c>
      <c r="G106" s="19">
        <v>2026</v>
      </c>
      <c r="H106" s="27">
        <v>-1.3950969279790115E-3</v>
      </c>
      <c r="I106" s="27">
        <v>1.4004089498484973E-3</v>
      </c>
      <c r="J106" s="27">
        <v>7.1731435233227998</v>
      </c>
      <c r="K106" s="27">
        <v>0.51689881742970267</v>
      </c>
      <c r="L106" s="27">
        <v>7.2894534504397832</v>
      </c>
      <c r="M106" s="27">
        <v>-0.76537513233491161</v>
      </c>
      <c r="N106" s="27">
        <v>0</v>
      </c>
      <c r="O106" s="27">
        <v>14.214125970879243</v>
      </c>
    </row>
    <row r="107" spans="1:15" ht="16.5" thickTop="1" thickBot="1" x14ac:dyDescent="0.3">
      <c r="A107" s="19">
        <v>2027</v>
      </c>
      <c r="B107" s="27">
        <v>11.644176378198019</v>
      </c>
      <c r="C107" s="27">
        <v>0.14237919012363554</v>
      </c>
      <c r="D107" s="27">
        <v>0</v>
      </c>
      <c r="E107" s="27">
        <v>11.786555568321655</v>
      </c>
      <c r="G107" s="19">
        <v>2027</v>
      </c>
      <c r="H107" s="27">
        <v>5.075118029402006</v>
      </c>
      <c r="I107" s="27">
        <v>1.0935449024800619</v>
      </c>
      <c r="J107" s="27">
        <v>15.630939699357231</v>
      </c>
      <c r="K107" s="27">
        <v>-0.43229598494198729</v>
      </c>
      <c r="L107" s="27">
        <v>0</v>
      </c>
      <c r="M107" s="27">
        <v>0</v>
      </c>
      <c r="N107" s="27">
        <v>0</v>
      </c>
      <c r="O107" s="27">
        <v>21.367306646297312</v>
      </c>
    </row>
    <row r="108" spans="1:15" ht="16.5" thickTop="1" thickBot="1" x14ac:dyDescent="0.3">
      <c r="A108" s="19">
        <v>2028</v>
      </c>
      <c r="B108" s="27">
        <v>11.644176378198019</v>
      </c>
      <c r="C108" s="27">
        <v>0.14237919012363554</v>
      </c>
      <c r="D108" s="27">
        <v>0</v>
      </c>
      <c r="E108" s="27">
        <v>11.786555568321655</v>
      </c>
      <c r="G108" s="19">
        <v>2028</v>
      </c>
      <c r="H108" s="27">
        <v>10.035512428024049</v>
      </c>
      <c r="I108" s="27">
        <v>2.2499836779797988</v>
      </c>
      <c r="J108" s="27">
        <v>12.344488552266506</v>
      </c>
      <c r="K108" s="27">
        <v>-0.96155363422115614</v>
      </c>
      <c r="L108" s="27">
        <v>0</v>
      </c>
      <c r="M108" s="27">
        <v>0</v>
      </c>
      <c r="N108" s="27">
        <v>0</v>
      </c>
      <c r="O108" s="27">
        <v>23.668431024049195</v>
      </c>
    </row>
    <row r="109" spans="1:15" ht="16.5" thickTop="1" thickBot="1" x14ac:dyDescent="0.3">
      <c r="A109" s="19">
        <v>2029</v>
      </c>
      <c r="B109" s="27">
        <v>11.644176378198019</v>
      </c>
      <c r="C109" s="27">
        <v>0.14237919012363554</v>
      </c>
      <c r="D109" s="27">
        <v>0</v>
      </c>
      <c r="E109" s="27">
        <v>11.786555568321655</v>
      </c>
      <c r="G109" s="19">
        <v>2029</v>
      </c>
      <c r="H109" s="27">
        <v>13.008471491989894</v>
      </c>
      <c r="I109" s="27">
        <v>2.7858491341703484</v>
      </c>
      <c r="J109" s="27">
        <v>13.175987284762519</v>
      </c>
      <c r="K109" s="27">
        <v>-1.4493633501449785</v>
      </c>
      <c r="L109" s="27">
        <v>0</v>
      </c>
      <c r="M109" s="27">
        <v>0</v>
      </c>
      <c r="N109" s="27">
        <v>0</v>
      </c>
      <c r="O109" s="27">
        <v>27.520944560777785</v>
      </c>
    </row>
    <row r="110" spans="1:15" ht="16.5" thickTop="1" thickBot="1" x14ac:dyDescent="0.3">
      <c r="A110" s="19">
        <v>2030</v>
      </c>
      <c r="B110" s="27">
        <v>11.644176378198019</v>
      </c>
      <c r="C110" s="27">
        <v>0.14237919012363554</v>
      </c>
      <c r="D110" s="27">
        <v>0</v>
      </c>
      <c r="E110" s="27">
        <v>11.786555568321655</v>
      </c>
      <c r="G110" s="19">
        <v>2030</v>
      </c>
      <c r="H110" s="27">
        <v>15.177658022430023</v>
      </c>
      <c r="I110" s="27">
        <v>3.3302668250598799</v>
      </c>
      <c r="J110" s="27">
        <v>11.826079656786222</v>
      </c>
      <c r="K110" s="27">
        <v>-1.4568650377540355</v>
      </c>
      <c r="L110" s="27">
        <v>2.8369749659157444E-2</v>
      </c>
      <c r="M110" s="27">
        <v>0.34302978858610417</v>
      </c>
      <c r="N110" s="27">
        <v>0</v>
      </c>
      <c r="O110" s="27">
        <v>29.248539004767348</v>
      </c>
    </row>
    <row r="111" spans="1:15" ht="16.5" thickTop="1" thickBot="1" x14ac:dyDescent="0.3">
      <c r="A111" s="19">
        <v>2031</v>
      </c>
      <c r="B111" s="27">
        <v>11.644176378198019</v>
      </c>
      <c r="C111" s="27">
        <v>0.14237919012363554</v>
      </c>
      <c r="D111" s="27">
        <v>0</v>
      </c>
      <c r="E111" s="27">
        <v>11.786555568321655</v>
      </c>
      <c r="G111" s="19">
        <v>2031</v>
      </c>
      <c r="H111" s="27">
        <v>11.665195477350153</v>
      </c>
      <c r="I111" s="27">
        <v>2.9510362550099671</v>
      </c>
      <c r="J111" s="27">
        <v>17.155594664425553</v>
      </c>
      <c r="K111" s="27">
        <v>-0.42859517179407464</v>
      </c>
      <c r="L111" s="27">
        <v>1.1967601916525329E-2</v>
      </c>
      <c r="M111" s="27">
        <v>0.28083843770533301</v>
      </c>
      <c r="N111" s="27">
        <v>0</v>
      </c>
      <c r="O111" s="27">
        <v>31.636037264613456</v>
      </c>
    </row>
    <row r="112" spans="1:15" ht="16.5" thickTop="1" thickBot="1" x14ac:dyDescent="0.3">
      <c r="A112" s="19">
        <v>2032</v>
      </c>
      <c r="B112" s="27">
        <v>11.644176378198019</v>
      </c>
      <c r="C112" s="27">
        <v>0.14237919012363554</v>
      </c>
      <c r="D112" s="27">
        <v>0</v>
      </c>
      <c r="E112" s="27">
        <v>11.786555568321655</v>
      </c>
      <c r="G112" s="19">
        <v>2032</v>
      </c>
      <c r="H112" s="27">
        <v>8.7156591978798588</v>
      </c>
      <c r="I112" s="27">
        <v>2.1041826225900877</v>
      </c>
      <c r="J112" s="27">
        <v>43.425386531603429</v>
      </c>
      <c r="K112" s="27">
        <v>9.0554655827051023E-2</v>
      </c>
      <c r="L112" s="27">
        <v>0</v>
      </c>
      <c r="M112" s="27">
        <v>-5.2099914896665753E-2</v>
      </c>
      <c r="N112" s="27">
        <v>0</v>
      </c>
      <c r="O112" s="27">
        <v>54.283683093003759</v>
      </c>
    </row>
    <row r="113" spans="1:15" ht="16.5" thickTop="1" thickBot="1" x14ac:dyDescent="0.3">
      <c r="A113" s="19">
        <v>2033</v>
      </c>
      <c r="B113" s="27">
        <v>11.644176378198019</v>
      </c>
      <c r="C113" s="27">
        <v>0.14237919012363554</v>
      </c>
      <c r="D113" s="27">
        <v>0</v>
      </c>
      <c r="E113" s="27">
        <v>11.786555568321655</v>
      </c>
      <c r="G113" s="19">
        <v>2033</v>
      </c>
      <c r="H113" s="27">
        <v>7.1445502861702153</v>
      </c>
      <c r="I113" s="27">
        <v>1.7364190779403543</v>
      </c>
      <c r="J113" s="27">
        <v>49.434217373136242</v>
      </c>
      <c r="K113" s="27">
        <v>0.31079044790609922</v>
      </c>
      <c r="L113" s="27">
        <v>0</v>
      </c>
      <c r="M113" s="27">
        <v>0</v>
      </c>
      <c r="N113" s="27">
        <v>0</v>
      </c>
      <c r="O113" s="27">
        <v>58.625977185152912</v>
      </c>
    </row>
    <row r="114" spans="1:15" ht="16.5" thickTop="1" thickBot="1" x14ac:dyDescent="0.3">
      <c r="A114" s="19">
        <v>2034</v>
      </c>
      <c r="B114" s="27">
        <v>11.644176378198019</v>
      </c>
      <c r="C114" s="27">
        <v>0.14237919012363554</v>
      </c>
      <c r="D114" s="27">
        <v>0</v>
      </c>
      <c r="E114" s="27">
        <v>11.786555568321655</v>
      </c>
      <c r="G114" s="19">
        <v>2034</v>
      </c>
      <c r="H114" s="27">
        <v>6.1223542681400431</v>
      </c>
      <c r="I114" s="27">
        <v>1.6712966825298281</v>
      </c>
      <c r="J114" s="27">
        <v>15.755909730956541</v>
      </c>
      <c r="K114" s="27">
        <v>1.8451219865894881E-2</v>
      </c>
      <c r="L114" s="27">
        <v>0</v>
      </c>
      <c r="M114" s="27">
        <v>0</v>
      </c>
      <c r="N114" s="27">
        <v>0</v>
      </c>
      <c r="O114" s="27">
        <v>23.568011901492305</v>
      </c>
    </row>
    <row r="115" spans="1:15" ht="16.5" thickTop="1" thickBot="1" x14ac:dyDescent="0.3">
      <c r="A115" s="19" t="s">
        <v>44</v>
      </c>
      <c r="B115" s="27">
        <v>125.25231527903406</v>
      </c>
      <c r="C115" s="27">
        <v>1.5032538037867327</v>
      </c>
      <c r="D115" s="27">
        <v>0</v>
      </c>
      <c r="E115" s="27">
        <v>126.7555690828208</v>
      </c>
      <c r="G115" s="19" t="s">
        <v>45</v>
      </c>
      <c r="H115" s="27">
        <v>60.890536843801968</v>
      </c>
      <c r="I115" s="27">
        <v>16.62206199894127</v>
      </c>
      <c r="J115" s="27">
        <v>151.74339192136387</v>
      </c>
      <c r="K115" s="27">
        <v>0.20534772076527735</v>
      </c>
      <c r="L115" s="27">
        <v>0</v>
      </c>
      <c r="M115" s="27">
        <v>0</v>
      </c>
      <c r="N115" s="27">
        <v>0</v>
      </c>
      <c r="O115" s="27">
        <v>229.46133848487239</v>
      </c>
    </row>
    <row r="116" spans="1:15" ht="16.5" thickTop="1" thickBot="1" x14ac:dyDescent="0.3"/>
    <row r="117" spans="1:15" ht="16.5" thickTop="1" thickBot="1" x14ac:dyDescent="0.3">
      <c r="A117" s="28" t="str">
        <f>A8</f>
        <v>High Cost and High Discount rate</v>
      </c>
    </row>
    <row r="118" spans="1:15" ht="61.5" thickTop="1" thickBot="1" x14ac:dyDescent="0.3">
      <c r="G118" s="1" t="s">
        <v>29</v>
      </c>
      <c r="H118" s="18" t="s">
        <v>80</v>
      </c>
    </row>
    <row r="119" spans="1:15" ht="51" customHeight="1" thickTop="1" thickBot="1" x14ac:dyDescent="0.3">
      <c r="A119" s="1" t="s">
        <v>32</v>
      </c>
      <c r="B119" s="25" t="s">
        <v>33</v>
      </c>
      <c r="C119" s="25" t="s">
        <v>15</v>
      </c>
      <c r="D119" s="25" t="s">
        <v>34</v>
      </c>
      <c r="E119" s="25" t="s">
        <v>35</v>
      </c>
      <c r="G119" s="1" t="s">
        <v>29</v>
      </c>
      <c r="H119" s="1" t="s">
        <v>36</v>
      </c>
      <c r="I119" s="1" t="s">
        <v>37</v>
      </c>
      <c r="J119" s="1" t="s">
        <v>38</v>
      </c>
      <c r="K119" s="1" t="s">
        <v>39</v>
      </c>
      <c r="L119" s="1" t="s">
        <v>40</v>
      </c>
      <c r="M119" s="1" t="s">
        <v>41</v>
      </c>
      <c r="N119" s="1" t="s">
        <v>42</v>
      </c>
      <c r="O119" s="1" t="s">
        <v>35</v>
      </c>
    </row>
    <row r="120" spans="1:15" ht="16.5" thickTop="1" thickBot="1" x14ac:dyDescent="0.3">
      <c r="A120" s="19" t="s">
        <v>43</v>
      </c>
      <c r="B120" s="26">
        <f>NPV($B$8,B121:B136)</f>
        <v>96.416353974090924</v>
      </c>
      <c r="C120" s="26">
        <f t="shared" ref="C120:E120" si="11">NPV($B$8,C121:C136)</f>
        <v>1.1717585602592868</v>
      </c>
      <c r="D120" s="26">
        <f t="shared" si="11"/>
        <v>2.0543067955429746</v>
      </c>
      <c r="E120" s="26">
        <f t="shared" si="11"/>
        <v>99.642419329893187</v>
      </c>
      <c r="G120" s="19" t="s">
        <v>43</v>
      </c>
      <c r="H120" s="26">
        <f>NPV($B$8,H121:H136)</f>
        <v>44.95099202071443</v>
      </c>
      <c r="I120" s="26">
        <f t="shared" ref="I120:O120" si="12">NPV($B$8,I121:I136)</f>
        <v>11.018989305476795</v>
      </c>
      <c r="J120" s="26">
        <f t="shared" si="12"/>
        <v>142.18168178886148</v>
      </c>
      <c r="K120" s="26">
        <f t="shared" si="12"/>
        <v>-1.0072105780703866</v>
      </c>
      <c r="L120" s="26">
        <f t="shared" si="12"/>
        <v>10.421115735811018</v>
      </c>
      <c r="M120" s="26">
        <f t="shared" si="12"/>
        <v>2.0603077177418885</v>
      </c>
      <c r="N120" s="26">
        <f t="shared" si="12"/>
        <v>0</v>
      </c>
      <c r="O120" s="26">
        <f t="shared" si="12"/>
        <v>209.62587599053521</v>
      </c>
    </row>
    <row r="121" spans="1:15" ht="16.5" thickTop="1" thickBot="1" x14ac:dyDescent="0.3">
      <c r="A121" s="19">
        <v>2020</v>
      </c>
      <c r="B121" s="27">
        <v>0</v>
      </c>
      <c r="C121" s="27">
        <v>0</v>
      </c>
      <c r="D121" s="27">
        <v>0</v>
      </c>
      <c r="E121" s="27">
        <v>0</v>
      </c>
      <c r="G121" s="19">
        <v>2020</v>
      </c>
      <c r="H121" s="27">
        <v>0</v>
      </c>
      <c r="I121" s="27">
        <v>0</v>
      </c>
      <c r="J121" s="27">
        <v>0</v>
      </c>
      <c r="K121" s="27">
        <v>0</v>
      </c>
      <c r="L121" s="27">
        <v>0</v>
      </c>
      <c r="M121" s="27">
        <v>0</v>
      </c>
      <c r="N121" s="27">
        <v>0</v>
      </c>
      <c r="O121" s="27">
        <v>0</v>
      </c>
    </row>
    <row r="122" spans="1:15" ht="16.5" thickTop="1" thickBot="1" x14ac:dyDescent="0.3">
      <c r="A122" s="19">
        <v>2021</v>
      </c>
      <c r="B122" s="27">
        <v>0</v>
      </c>
      <c r="C122" s="27">
        <v>0</v>
      </c>
      <c r="D122" s="27">
        <v>0</v>
      </c>
      <c r="E122" s="27">
        <v>0</v>
      </c>
      <c r="G122" s="19">
        <v>2021</v>
      </c>
      <c r="H122" s="27">
        <v>0</v>
      </c>
      <c r="I122" s="27">
        <v>0</v>
      </c>
      <c r="J122" s="27">
        <v>0</v>
      </c>
      <c r="K122" s="27">
        <v>0</v>
      </c>
      <c r="L122" s="27">
        <v>0</v>
      </c>
      <c r="M122" s="27">
        <v>0</v>
      </c>
      <c r="N122" s="27">
        <v>0</v>
      </c>
      <c r="O122" s="27">
        <v>0</v>
      </c>
    </row>
    <row r="123" spans="1:15" ht="16.5" thickTop="1" thickBot="1" x14ac:dyDescent="0.3">
      <c r="A123" s="19">
        <v>2022</v>
      </c>
      <c r="B123" s="27">
        <v>0</v>
      </c>
      <c r="C123" s="27">
        <v>0</v>
      </c>
      <c r="D123" s="27">
        <v>2.656727471408562</v>
      </c>
      <c r="E123" s="27">
        <v>2.656727471408562</v>
      </c>
      <c r="G123" s="19">
        <v>2022</v>
      </c>
      <c r="H123" s="27">
        <v>0</v>
      </c>
      <c r="I123" s="27">
        <v>0</v>
      </c>
      <c r="J123" s="27">
        <v>0</v>
      </c>
      <c r="K123" s="27">
        <v>0</v>
      </c>
      <c r="L123" s="27">
        <v>0</v>
      </c>
      <c r="M123" s="27">
        <v>0</v>
      </c>
      <c r="N123" s="27">
        <v>0</v>
      </c>
      <c r="O123" s="27">
        <v>0</v>
      </c>
    </row>
    <row r="124" spans="1:15" ht="16.5" thickTop="1" thickBot="1" x14ac:dyDescent="0.3">
      <c r="A124" s="19">
        <v>2023</v>
      </c>
      <c r="B124" s="27">
        <v>11.644176378198019</v>
      </c>
      <c r="C124" s="27">
        <v>0.14237919012363554</v>
      </c>
      <c r="D124" s="27">
        <v>0</v>
      </c>
      <c r="E124" s="27">
        <v>11.786555568321655</v>
      </c>
      <c r="G124" s="19">
        <v>2023</v>
      </c>
      <c r="H124" s="27">
        <v>0</v>
      </c>
      <c r="I124" s="27">
        <v>0</v>
      </c>
      <c r="J124" s="27">
        <v>9.206710078997272</v>
      </c>
      <c r="K124" s="27">
        <v>-0.75392508934392777</v>
      </c>
      <c r="L124" s="27">
        <v>1.8117350422079321</v>
      </c>
      <c r="M124" s="27">
        <v>1.1664970115746978</v>
      </c>
      <c r="N124" s="27">
        <v>0</v>
      </c>
      <c r="O124" s="27">
        <v>11.431017043435974</v>
      </c>
    </row>
    <row r="125" spans="1:15" ht="16.5" thickTop="1" thickBot="1" x14ac:dyDescent="0.3">
      <c r="A125" s="19">
        <v>2024</v>
      </c>
      <c r="B125" s="27">
        <v>11.644176378198019</v>
      </c>
      <c r="C125" s="27">
        <v>0.14237919012363554</v>
      </c>
      <c r="D125" s="27">
        <v>0</v>
      </c>
      <c r="E125" s="27">
        <v>11.786555568321655</v>
      </c>
      <c r="G125" s="19">
        <v>2024</v>
      </c>
      <c r="H125" s="27">
        <v>0</v>
      </c>
      <c r="I125" s="27">
        <v>0</v>
      </c>
      <c r="J125" s="27">
        <v>7.4678181200711791</v>
      </c>
      <c r="K125" s="27">
        <v>0.75029841230268868</v>
      </c>
      <c r="L125" s="27">
        <v>6.0009305791589416</v>
      </c>
      <c r="M125" s="27">
        <v>0.77789185919596593</v>
      </c>
      <c r="N125" s="27">
        <v>0</v>
      </c>
      <c r="O125" s="27">
        <v>14.996938970728776</v>
      </c>
    </row>
    <row r="126" spans="1:15" ht="16.5" thickTop="1" thickBot="1" x14ac:dyDescent="0.3">
      <c r="A126" s="19">
        <v>2025</v>
      </c>
      <c r="B126" s="27">
        <v>11.644176378198019</v>
      </c>
      <c r="C126" s="27">
        <v>0.14237919012363554</v>
      </c>
      <c r="D126" s="27">
        <v>0</v>
      </c>
      <c r="E126" s="27">
        <v>11.786555568321655</v>
      </c>
      <c r="G126" s="19">
        <v>2025</v>
      </c>
      <c r="H126" s="27">
        <v>0</v>
      </c>
      <c r="I126" s="27">
        <v>0</v>
      </c>
      <c r="J126" s="27">
        <v>12.641672302726336</v>
      </c>
      <c r="K126" s="27">
        <v>0.95822349479380331</v>
      </c>
      <c r="L126" s="27">
        <v>2.0243676442420533</v>
      </c>
      <c r="M126" s="27">
        <v>1.5534051003274199</v>
      </c>
      <c r="N126" s="27">
        <v>0</v>
      </c>
      <c r="O126" s="27">
        <v>17.177668542089613</v>
      </c>
    </row>
    <row r="127" spans="1:15" ht="16.5" thickTop="1" thickBot="1" x14ac:dyDescent="0.3">
      <c r="A127" s="19">
        <v>2026</v>
      </c>
      <c r="B127" s="27">
        <v>11.644176378198019</v>
      </c>
      <c r="C127" s="27">
        <v>0.14237919012363554</v>
      </c>
      <c r="D127" s="27">
        <v>0</v>
      </c>
      <c r="E127" s="27">
        <v>11.786555568321655</v>
      </c>
      <c r="G127" s="19">
        <v>2026</v>
      </c>
      <c r="H127" s="27">
        <v>-1.3950969279790115E-3</v>
      </c>
      <c r="I127" s="27">
        <v>1.4004089498484973E-3</v>
      </c>
      <c r="J127" s="27">
        <v>8.9823652643663134</v>
      </c>
      <c r="K127" s="27">
        <v>0.51689881742970267</v>
      </c>
      <c r="L127" s="27">
        <v>7.2894534504397832</v>
      </c>
      <c r="M127" s="27">
        <v>-0.76537513233491161</v>
      </c>
      <c r="N127" s="27">
        <v>0</v>
      </c>
      <c r="O127" s="27">
        <v>16.02334771192276</v>
      </c>
    </row>
    <row r="128" spans="1:15" ht="16.5" thickTop="1" thickBot="1" x14ac:dyDescent="0.3">
      <c r="A128" s="19">
        <v>2027</v>
      </c>
      <c r="B128" s="27">
        <v>11.644176378198019</v>
      </c>
      <c r="C128" s="27">
        <v>0.14237919012363554</v>
      </c>
      <c r="D128" s="27">
        <v>0</v>
      </c>
      <c r="E128" s="27">
        <v>11.786555568321655</v>
      </c>
      <c r="G128" s="19">
        <v>2027</v>
      </c>
      <c r="H128" s="27">
        <v>5.075118029402006</v>
      </c>
      <c r="I128" s="27">
        <v>1.0935449024800619</v>
      </c>
      <c r="J128" s="27">
        <v>18.566829967660631</v>
      </c>
      <c r="K128" s="27">
        <v>-0.43229598494198729</v>
      </c>
      <c r="L128" s="27">
        <v>0</v>
      </c>
      <c r="M128" s="27">
        <v>0</v>
      </c>
      <c r="N128" s="27">
        <v>0</v>
      </c>
      <c r="O128" s="27">
        <v>24.303196914600711</v>
      </c>
    </row>
    <row r="129" spans="1:15" ht="16.5" thickTop="1" thickBot="1" x14ac:dyDescent="0.3">
      <c r="A129" s="19">
        <v>2028</v>
      </c>
      <c r="B129" s="27">
        <v>11.644176378198019</v>
      </c>
      <c r="C129" s="27">
        <v>0.14237919012363554</v>
      </c>
      <c r="D129" s="27">
        <v>0</v>
      </c>
      <c r="E129" s="27">
        <v>11.786555568321655</v>
      </c>
      <c r="G129" s="19">
        <v>2028</v>
      </c>
      <c r="H129" s="27">
        <v>10.035512428024049</v>
      </c>
      <c r="I129" s="27">
        <v>2.2499836779797988</v>
      </c>
      <c r="J129" s="27">
        <v>16.619647929271792</v>
      </c>
      <c r="K129" s="27">
        <v>-0.96155363422115614</v>
      </c>
      <c r="L129" s="27">
        <v>0</v>
      </c>
      <c r="M129" s="27">
        <v>0</v>
      </c>
      <c r="N129" s="27">
        <v>0</v>
      </c>
      <c r="O129" s="27">
        <v>27.943590401054482</v>
      </c>
    </row>
    <row r="130" spans="1:15" ht="16.5" thickTop="1" thickBot="1" x14ac:dyDescent="0.3">
      <c r="A130" s="19">
        <v>2029</v>
      </c>
      <c r="B130" s="27">
        <v>11.644176378198019</v>
      </c>
      <c r="C130" s="27">
        <v>0.14237919012363554</v>
      </c>
      <c r="D130" s="27">
        <v>0</v>
      </c>
      <c r="E130" s="27">
        <v>11.786555568321655</v>
      </c>
      <c r="G130" s="19">
        <v>2029</v>
      </c>
      <c r="H130" s="27">
        <v>13.008471491989894</v>
      </c>
      <c r="I130" s="27">
        <v>2.7858491341703484</v>
      </c>
      <c r="J130" s="27">
        <v>16.69918755501083</v>
      </c>
      <c r="K130" s="27">
        <v>-1.4493633501449785</v>
      </c>
      <c r="L130" s="27">
        <v>0</v>
      </c>
      <c r="M130" s="27">
        <v>0</v>
      </c>
      <c r="N130" s="27">
        <v>0</v>
      </c>
      <c r="O130" s="27">
        <v>31.044144831026095</v>
      </c>
    </row>
    <row r="131" spans="1:15" ht="16.5" thickTop="1" thickBot="1" x14ac:dyDescent="0.3">
      <c r="A131" s="19">
        <v>2030</v>
      </c>
      <c r="B131" s="27">
        <v>11.644176378198019</v>
      </c>
      <c r="C131" s="27">
        <v>0.14237919012363554</v>
      </c>
      <c r="D131" s="27">
        <v>0</v>
      </c>
      <c r="E131" s="27">
        <v>11.786555568321655</v>
      </c>
      <c r="G131" s="19">
        <v>2030</v>
      </c>
      <c r="H131" s="27">
        <v>15.177658022430023</v>
      </c>
      <c r="I131" s="27">
        <v>3.3302668250598799</v>
      </c>
      <c r="J131" s="27">
        <v>14.981987129241411</v>
      </c>
      <c r="K131" s="27">
        <v>-1.4568650377540355</v>
      </c>
      <c r="L131" s="27">
        <v>2.8369749659157444E-2</v>
      </c>
      <c r="M131" s="27">
        <v>0.34302978858610417</v>
      </c>
      <c r="N131" s="27">
        <v>0</v>
      </c>
      <c r="O131" s="27">
        <v>32.404446477222535</v>
      </c>
    </row>
    <row r="132" spans="1:15" ht="16.5" thickTop="1" thickBot="1" x14ac:dyDescent="0.3">
      <c r="A132" s="19">
        <v>2031</v>
      </c>
      <c r="B132" s="27">
        <v>11.644176378198019</v>
      </c>
      <c r="C132" s="27">
        <v>0.14237919012363554</v>
      </c>
      <c r="D132" s="27">
        <v>0</v>
      </c>
      <c r="E132" s="27">
        <v>11.786555568321655</v>
      </c>
      <c r="G132" s="19">
        <v>2031</v>
      </c>
      <c r="H132" s="27">
        <v>11.665195477350153</v>
      </c>
      <c r="I132" s="27">
        <v>2.9510362550099671</v>
      </c>
      <c r="J132" s="27">
        <v>21.603598962539142</v>
      </c>
      <c r="K132" s="27">
        <v>-0.42859517179407464</v>
      </c>
      <c r="L132" s="27">
        <v>1.1967601916525329E-2</v>
      </c>
      <c r="M132" s="27">
        <v>0.28083843770533301</v>
      </c>
      <c r="N132" s="27">
        <v>0</v>
      </c>
      <c r="O132" s="27">
        <v>36.084041562727045</v>
      </c>
    </row>
    <row r="133" spans="1:15" ht="16.5" thickTop="1" thickBot="1" x14ac:dyDescent="0.3">
      <c r="A133" s="19">
        <v>2032</v>
      </c>
      <c r="B133" s="27">
        <v>11.644176378198019</v>
      </c>
      <c r="C133" s="27">
        <v>0.14237919012363554</v>
      </c>
      <c r="D133" s="27">
        <v>0</v>
      </c>
      <c r="E133" s="27">
        <v>11.786555568321655</v>
      </c>
      <c r="G133" s="19">
        <v>2032</v>
      </c>
      <c r="H133" s="27">
        <v>8.7156591978798588</v>
      </c>
      <c r="I133" s="27">
        <v>2.1041826225900877</v>
      </c>
      <c r="J133" s="27">
        <v>48.867146278232703</v>
      </c>
      <c r="K133" s="27">
        <v>9.0554655827051023E-2</v>
      </c>
      <c r="L133" s="27">
        <v>0</v>
      </c>
      <c r="M133" s="27">
        <v>-5.2099914896665753E-2</v>
      </c>
      <c r="N133" s="27">
        <v>0</v>
      </c>
      <c r="O133" s="27">
        <v>59.725442839633033</v>
      </c>
    </row>
    <row r="134" spans="1:15" ht="16.5" thickTop="1" thickBot="1" x14ac:dyDescent="0.3">
      <c r="A134" s="19">
        <v>2033</v>
      </c>
      <c r="B134" s="27">
        <v>11.644176378198019</v>
      </c>
      <c r="C134" s="27">
        <v>0.14237919012363554</v>
      </c>
      <c r="D134" s="27">
        <v>0</v>
      </c>
      <c r="E134" s="27">
        <v>11.786555568321655</v>
      </c>
      <c r="G134" s="19">
        <v>2033</v>
      </c>
      <c r="H134" s="27">
        <v>7.1445502861702153</v>
      </c>
      <c r="I134" s="27">
        <v>1.7364190779403543</v>
      </c>
      <c r="J134" s="27">
        <v>50.95621416213735</v>
      </c>
      <c r="K134" s="27">
        <v>0.31079044790609922</v>
      </c>
      <c r="L134" s="27">
        <v>0</v>
      </c>
      <c r="M134" s="27">
        <v>0</v>
      </c>
      <c r="N134" s="27">
        <v>0</v>
      </c>
      <c r="O134" s="27">
        <v>60.14797397415402</v>
      </c>
    </row>
    <row r="135" spans="1:15" ht="16.5" thickTop="1" thickBot="1" x14ac:dyDescent="0.3">
      <c r="A135" s="19">
        <v>2034</v>
      </c>
      <c r="B135" s="27">
        <v>11.644176378198019</v>
      </c>
      <c r="C135" s="27">
        <v>0.14237919012363554</v>
      </c>
      <c r="D135" s="27">
        <v>0</v>
      </c>
      <c r="E135" s="27">
        <v>11.786555568321655</v>
      </c>
      <c r="G135" s="19">
        <v>2034</v>
      </c>
      <c r="H135" s="27">
        <v>6.1223542681400431</v>
      </c>
      <c r="I135" s="27">
        <v>1.6712966825298281</v>
      </c>
      <c r="J135" s="27">
        <v>17.951827688490614</v>
      </c>
      <c r="K135" s="27">
        <v>1.8451219865894881E-2</v>
      </c>
      <c r="L135" s="27">
        <v>0</v>
      </c>
      <c r="M135" s="27">
        <v>0</v>
      </c>
      <c r="N135" s="27">
        <v>0</v>
      </c>
      <c r="O135" s="27">
        <v>25.76392985902638</v>
      </c>
    </row>
    <row r="136" spans="1:15" ht="16.5" thickTop="1" thickBot="1" x14ac:dyDescent="0.3">
      <c r="A136" s="19" t="s">
        <v>44</v>
      </c>
      <c r="B136" s="27">
        <v>125.25231527903406</v>
      </c>
      <c r="C136" s="27">
        <v>1.5032538037867327</v>
      </c>
      <c r="D136" s="27">
        <v>0</v>
      </c>
      <c r="E136" s="27">
        <v>126.7555690828208</v>
      </c>
      <c r="G136" s="19" t="s">
        <v>45</v>
      </c>
      <c r="H136" s="27">
        <v>60.890536843801968</v>
      </c>
      <c r="I136" s="27">
        <v>16.62206199894127</v>
      </c>
      <c r="J136" s="27">
        <v>174.47798115979191</v>
      </c>
      <c r="K136" s="27">
        <v>0.20534772076527735</v>
      </c>
      <c r="L136" s="27">
        <v>0</v>
      </c>
      <c r="M136" s="27">
        <v>0</v>
      </c>
      <c r="N136" s="27">
        <v>0</v>
      </c>
      <c r="O136" s="27">
        <v>252.19592772330043</v>
      </c>
    </row>
    <row r="137" spans="1:15" ht="15.75" thickTop="1" x14ac:dyDescent="0.25"/>
  </sheetData>
  <pageMargins left="0.7" right="0.7" top="0.75" bottom="0.75" header="0.3" footer="0.3"/>
  <pageSetup paperSize="9" orientation="portrait" verticalDpi="9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F7FE5B-7550-47F2-A97B-CBEDF0209418}">
  <dimension ref="A1:H15"/>
  <sheetViews>
    <sheetView workbookViewId="0"/>
  </sheetViews>
  <sheetFormatPr defaultRowHeight="15" x14ac:dyDescent="0.25"/>
  <cols>
    <col min="1" max="1" width="25.85546875" customWidth="1"/>
    <col min="2" max="2" width="16.42578125" customWidth="1"/>
    <col min="3" max="3" width="15.140625" customWidth="1"/>
    <col min="4" max="4" width="16.28515625" customWidth="1"/>
    <col min="5" max="5" width="12.28515625" customWidth="1"/>
    <col min="6" max="6" width="14.28515625" customWidth="1"/>
    <col min="7" max="7" width="17.5703125" customWidth="1"/>
    <col min="8" max="8" width="15.42578125" customWidth="1"/>
  </cols>
  <sheetData>
    <row r="1" spans="1:8" ht="31.5" thickTop="1" thickBot="1" x14ac:dyDescent="0.3">
      <c r="A1" s="39"/>
      <c r="B1" s="18" t="s">
        <v>50</v>
      </c>
      <c r="C1" s="18" t="s">
        <v>59</v>
      </c>
      <c r="D1" s="18" t="s">
        <v>49</v>
      </c>
      <c r="E1" s="18" t="s">
        <v>49</v>
      </c>
      <c r="F1" s="18" t="s">
        <v>49</v>
      </c>
      <c r="G1" s="18" t="s">
        <v>49</v>
      </c>
    </row>
    <row r="2" spans="1:8" ht="31.5" thickTop="1" thickBot="1" x14ac:dyDescent="0.3">
      <c r="A2" s="18" t="s">
        <v>62</v>
      </c>
      <c r="B2" s="18" t="s">
        <v>51</v>
      </c>
      <c r="C2" s="18" t="s">
        <v>60</v>
      </c>
      <c r="D2" s="18" t="s">
        <v>10</v>
      </c>
      <c r="E2" s="18" t="s">
        <v>11</v>
      </c>
      <c r="F2" s="18" t="s">
        <v>12</v>
      </c>
      <c r="G2" s="18" t="s">
        <v>7</v>
      </c>
    </row>
    <row r="3" spans="1:8" ht="16.5" thickTop="1" thickBot="1" x14ac:dyDescent="0.3">
      <c r="A3" s="19" t="s">
        <v>19</v>
      </c>
      <c r="B3" s="38">
        <f>'Option 1 NPV'!D3</f>
        <v>115.5</v>
      </c>
      <c r="C3" s="38">
        <f>'Option 1 NPV'!E3</f>
        <v>98.611792446866104</v>
      </c>
      <c r="D3" s="38">
        <f>'Option 1 NPV'!F3</f>
        <v>237.56851231813147</v>
      </c>
      <c r="E3" s="38">
        <f>'Option 1 NPV'!G3</f>
        <v>197.2574872316593</v>
      </c>
      <c r="F3" s="38">
        <f>'Option 1 NPV'!H3</f>
        <v>355.23810495766401</v>
      </c>
      <c r="G3" s="38">
        <f>'Option 1 NPV'!I3</f>
        <v>256.90815420639655</v>
      </c>
    </row>
    <row r="4" spans="1:8" ht="16.5" thickTop="1" thickBot="1" x14ac:dyDescent="0.3">
      <c r="A4" s="19" t="s">
        <v>21</v>
      </c>
      <c r="B4" s="38">
        <f>'Option 2 NPV'!D3</f>
        <v>104.5</v>
      </c>
      <c r="C4" s="38">
        <f>'Option 2 NPV'!E3</f>
        <v>86.949464197015629</v>
      </c>
      <c r="D4" s="38">
        <f>'Option 2 NPV'!F3</f>
        <v>249.22594357485514</v>
      </c>
      <c r="E4" s="38">
        <f>'Option 2 NPV'!G3</f>
        <v>208.62095524426519</v>
      </c>
      <c r="F4" s="38">
        <f>'Option 2 NPV'!H3</f>
        <v>366.84300500726943</v>
      </c>
      <c r="G4" s="38">
        <f>'Option 2 NPV'!I3</f>
        <v>268.47896185031118</v>
      </c>
    </row>
    <row r="5" spans="1:8" ht="16.5" thickTop="1" thickBot="1" x14ac:dyDescent="0.3">
      <c r="A5" s="19" t="s">
        <v>52</v>
      </c>
      <c r="B5" s="38">
        <f>'Option 3 NPV'!D3</f>
        <v>859</v>
      </c>
      <c r="C5" s="38">
        <f>'Option 3 NPV'!E3</f>
        <v>627.84916729636632</v>
      </c>
      <c r="D5" s="38">
        <f>'Option 3 NPV'!F3</f>
        <v>230.3196778319143</v>
      </c>
      <c r="E5" s="38">
        <f>'Option 3 NPV'!G3</f>
        <v>191.05231411187196</v>
      </c>
      <c r="F5" s="38">
        <f>'Option 3 NPV'!H3</f>
        <v>-161.09991859208083</v>
      </c>
      <c r="G5" s="38">
        <f>'Option 3 NPV'!I3</f>
        <v>122.64793779590494</v>
      </c>
    </row>
    <row r="6" spans="1:8" ht="16.5" thickTop="1" thickBot="1" x14ac:dyDescent="0.3">
      <c r="A6" s="19" t="s">
        <v>22</v>
      </c>
      <c r="B6" s="38">
        <f>'Option 4 NPV'!D3</f>
        <v>1295.5</v>
      </c>
      <c r="C6" s="38">
        <f>'Option 4 NPV'!E3</f>
        <v>947.05280990725907</v>
      </c>
      <c r="D6" s="38">
        <f>'Option 4 NPV'!F3</f>
        <v>-21.216571936539481</v>
      </c>
      <c r="E6" s="38">
        <f>'Option 4 NPV'!G3</f>
        <v>-22.003936617331647</v>
      </c>
      <c r="F6" s="38">
        <f>'Option 4 NPV'!H3</f>
        <v>-414.82326379804385</v>
      </c>
      <c r="G6" s="38">
        <f>'Option 4 NPV'!I3</f>
        <v>-119.81508607211362</v>
      </c>
    </row>
    <row r="7" spans="1:8" ht="15.75" thickTop="1" x14ac:dyDescent="0.25"/>
    <row r="9" spans="1:8" ht="15.75" thickBot="1" x14ac:dyDescent="0.3">
      <c r="A9" s="40" t="s">
        <v>70</v>
      </c>
    </row>
    <row r="10" spans="1:8" ht="31.5" thickTop="1" thickBot="1" x14ac:dyDescent="0.3">
      <c r="A10" s="18" t="s">
        <v>62</v>
      </c>
      <c r="B10" s="18" t="s">
        <v>20</v>
      </c>
      <c r="C10" s="18" t="s">
        <v>63</v>
      </c>
      <c r="D10" s="18" t="s">
        <v>64</v>
      </c>
      <c r="E10" s="18" t="s">
        <v>65</v>
      </c>
      <c r="F10" s="18" t="s">
        <v>66</v>
      </c>
      <c r="G10" s="18" t="s">
        <v>67</v>
      </c>
      <c r="H10" s="18" t="s">
        <v>68</v>
      </c>
    </row>
    <row r="11" spans="1:8" ht="16.5" thickTop="1" thickBot="1" x14ac:dyDescent="0.3">
      <c r="A11" s="19" t="s">
        <v>19</v>
      </c>
      <c r="B11" s="38">
        <f t="array" ref="B11:F11">TRANSPOSE('Option 1 NPV'!I3:I7)</f>
        <v>256.90815420639655</v>
      </c>
      <c r="C11" s="38">
        <v>134.44657441921424</v>
      </c>
      <c r="D11" s="38">
        <v>509.78909860192834</v>
      </c>
      <c r="E11" s="38">
        <v>228.80729685907738</v>
      </c>
      <c r="F11" s="38">
        <v>285.00901155371571</v>
      </c>
      <c r="G11" s="38">
        <f>'Option 1 NPV'!K3</f>
        <v>286.32555236627968</v>
      </c>
      <c r="H11" s="38">
        <f>'Option 1 NPV'!L3</f>
        <v>246.83039793477855</v>
      </c>
    </row>
    <row r="12" spans="1:8" ht="16.5" thickTop="1" thickBot="1" x14ac:dyDescent="0.3">
      <c r="A12" s="19" t="s">
        <v>21</v>
      </c>
      <c r="B12" s="38">
        <f t="array" ref="B12:F12">TRANSPOSE('Option 2 NPV'!I3:I7)</f>
        <v>268.47896185031118</v>
      </c>
      <c r="C12" s="38">
        <v>145.4448985684601</v>
      </c>
      <c r="D12" s="38">
        <v>523.22315639472299</v>
      </c>
      <c r="E12" s="38">
        <v>243.86582443852484</v>
      </c>
      <c r="F12" s="38">
        <v>294.32381071517284</v>
      </c>
      <c r="G12" s="38">
        <f>'Option 2 NPV'!K3</f>
        <v>297.88322720841478</v>
      </c>
      <c r="H12" s="38">
        <f>'Option 2 NPV'!L3</f>
        <v>258.32771476766374</v>
      </c>
    </row>
    <row r="13" spans="1:8" ht="16.5" thickTop="1" thickBot="1" x14ac:dyDescent="0.3">
      <c r="A13" s="19" t="s">
        <v>52</v>
      </c>
      <c r="B13" s="38">
        <f t="array" ref="B13:F13">TRANSPOSE('Option 3 NPV'!I3:I7)</f>
        <v>122.64793779590494</v>
      </c>
      <c r="C13" s="38">
        <v>6.6600760766693412</v>
      </c>
      <c r="D13" s="38">
        <v>369.57987797643909</v>
      </c>
      <c r="E13" s="38">
        <v>47.156952168901142</v>
      </c>
      <c r="F13" s="38">
        <v>198.13892342290922</v>
      </c>
      <c r="G13" s="38">
        <f>'Option 3 NPV'!K3</f>
        <v>24.793038689906155</v>
      </c>
      <c r="H13" s="38">
        <f>'Option 3 NPV'!L3</f>
        <v>112.83109686589435</v>
      </c>
    </row>
    <row r="14" spans="1:8" ht="16.5" thickTop="1" thickBot="1" x14ac:dyDescent="0.3">
      <c r="A14" s="19" t="s">
        <v>22</v>
      </c>
      <c r="B14" s="38">
        <f t="array" ref="B14:F14">TRANSPOSE('Option 4 NPV'!I3:I7)</f>
        <v>-119.81508607211362</v>
      </c>
      <c r="C14" s="38">
        <v>-223.63590217577749</v>
      </c>
      <c r="D14" s="38">
        <v>168.98000999367719</v>
      </c>
      <c r="E14" s="38">
        <v>-291.39435940049236</v>
      </c>
      <c r="F14" s="38">
        <v>51.764187256265387</v>
      </c>
      <c r="G14" s="38">
        <f>'Option 4 NPV'!K3</f>
        <v>-218.21675903748971</v>
      </c>
      <c r="H14" s="38">
        <f>'Option 4 NPV'!L3</f>
        <v>-120.01192724231166</v>
      </c>
    </row>
    <row r="15" spans="1:8" ht="15.75" thickTop="1" x14ac:dyDescent="0.25"/>
  </sheetData>
  <phoneticPr fontId="9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5"/>
  <dimension ref="A1:AI137"/>
  <sheetViews>
    <sheetView zoomScale="85" zoomScaleNormal="85" workbookViewId="0"/>
  </sheetViews>
  <sheetFormatPr defaultRowHeight="15" x14ac:dyDescent="0.25"/>
  <cols>
    <col min="1" max="1" width="23.5703125" customWidth="1"/>
    <col min="2" max="2" width="10.28515625" customWidth="1"/>
    <col min="3" max="3" width="12.5703125" customWidth="1"/>
    <col min="4" max="4" width="13.140625" bestFit="1" customWidth="1"/>
    <col min="5" max="5" width="11" bestFit="1" customWidth="1"/>
    <col min="6" max="11" width="10.28515625" customWidth="1"/>
    <col min="12" max="12" width="9.7109375" bestFit="1" customWidth="1"/>
    <col min="13" max="13" width="9.7109375" customWidth="1"/>
    <col min="17" max="17" width="11.5703125" customWidth="1"/>
    <col min="27" max="27" width="10.7109375" customWidth="1"/>
  </cols>
  <sheetData>
    <row r="1" spans="1:35" ht="46.5" thickTop="1" thickBot="1" x14ac:dyDescent="0.3">
      <c r="A1" s="13" t="s">
        <v>19</v>
      </c>
      <c r="D1" s="18" t="s">
        <v>50</v>
      </c>
      <c r="E1" s="18" t="s">
        <v>59</v>
      </c>
      <c r="F1" s="18" t="s">
        <v>49</v>
      </c>
      <c r="G1" s="18" t="s">
        <v>49</v>
      </c>
      <c r="H1" s="18" t="s">
        <v>49</v>
      </c>
      <c r="I1" s="18" t="s">
        <v>49</v>
      </c>
      <c r="J1" s="18" t="s">
        <v>49</v>
      </c>
      <c r="K1" s="18" t="s">
        <v>49</v>
      </c>
      <c r="L1" s="18" t="s">
        <v>49</v>
      </c>
      <c r="N1" s="18" t="s">
        <v>48</v>
      </c>
      <c r="O1" s="18" t="s">
        <v>48</v>
      </c>
      <c r="P1" s="18" t="s">
        <v>48</v>
      </c>
      <c r="Q1" s="18" t="s">
        <v>48</v>
      </c>
      <c r="R1" s="18" t="s">
        <v>48</v>
      </c>
      <c r="S1" s="18" t="s">
        <v>48</v>
      </c>
      <c r="T1" s="18" t="s">
        <v>48</v>
      </c>
    </row>
    <row r="2" spans="1:35" ht="46.5" thickTop="1" thickBot="1" x14ac:dyDescent="0.3">
      <c r="A2" s="18" t="s">
        <v>23</v>
      </c>
      <c r="B2" s="18" t="s">
        <v>0</v>
      </c>
      <c r="C2" s="18" t="s">
        <v>4</v>
      </c>
      <c r="D2" s="18" t="s">
        <v>51</v>
      </c>
      <c r="E2" s="18" t="s">
        <v>60</v>
      </c>
      <c r="F2" s="18" t="s">
        <v>10</v>
      </c>
      <c r="G2" s="18" t="s">
        <v>11</v>
      </c>
      <c r="H2" s="18" t="s">
        <v>12</v>
      </c>
      <c r="I2" s="18" t="s">
        <v>7</v>
      </c>
      <c r="J2" s="18" t="s">
        <v>8</v>
      </c>
      <c r="K2" s="18" t="s">
        <v>9</v>
      </c>
      <c r="L2" s="18" t="s">
        <v>47</v>
      </c>
      <c r="M2" s="16"/>
      <c r="N2" s="18" t="s">
        <v>10</v>
      </c>
      <c r="O2" s="18" t="s">
        <v>11</v>
      </c>
      <c r="P2" s="18" t="s">
        <v>12</v>
      </c>
      <c r="Q2" s="18" t="s">
        <v>7</v>
      </c>
      <c r="R2" s="18" t="s">
        <v>8</v>
      </c>
      <c r="S2" s="18" t="s">
        <v>9</v>
      </c>
      <c r="T2" s="18" t="s">
        <v>47</v>
      </c>
    </row>
    <row r="3" spans="1:35" ht="31.5" customHeight="1" thickTop="1" thickBot="1" x14ac:dyDescent="0.3">
      <c r="A3" s="19" t="s">
        <v>20</v>
      </c>
      <c r="B3" s="20">
        <f>DiscountRate</f>
        <v>5.8999999999999997E-2</v>
      </c>
      <c r="C3" s="21">
        <v>1</v>
      </c>
      <c r="D3" s="32">
        <f>SUM(Inputs!F16:F18)</f>
        <v>115.5</v>
      </c>
      <c r="E3" s="32">
        <f>E15</f>
        <v>98.611792446866104</v>
      </c>
      <c r="F3" s="22">
        <f>O15-E15</f>
        <v>237.56851231813147</v>
      </c>
      <c r="G3" s="22">
        <f>Y15-E15</f>
        <v>197.2574872316593</v>
      </c>
      <c r="H3" s="22">
        <f>AI15-E15</f>
        <v>355.23810495766401</v>
      </c>
      <c r="I3" s="23">
        <f>$F3*Inputs!$C$10+$G3*Inputs!$C$11+$H3*Inputs!$C$12</f>
        <v>256.90815420639655</v>
      </c>
      <c r="J3" s="22">
        <f>$F3*Inputs!$D$10+$G3*Inputs!$D$11+$H3*Inputs!$D$12</f>
        <v>263.35470150248489</v>
      </c>
      <c r="K3" s="22">
        <f>$F3*Inputs!$E$10+$G3*Inputs!$E$11+$H3*Inputs!$E$12</f>
        <v>286.32555236627968</v>
      </c>
      <c r="L3" s="22">
        <f>$F3*Inputs!$F$10+$G3*Inputs!$F$11+$H3*Inputs!$F$12</f>
        <v>246.83039793477855</v>
      </c>
      <c r="M3" s="24"/>
      <c r="N3" s="22">
        <f>O15</f>
        <v>336.18030476499757</v>
      </c>
      <c r="O3" s="22">
        <f>Y15</f>
        <v>295.8692796785254</v>
      </c>
      <c r="P3" s="22">
        <f>AI15</f>
        <v>453.84989740453011</v>
      </c>
      <c r="Q3" s="23">
        <f>$N3*Inputs!$C$10+$O3*Inputs!$C$11+$P3*Inputs!$C$12</f>
        <v>355.51994665326265</v>
      </c>
      <c r="R3" s="22">
        <f>$N3*Inputs!$D$10+$O3*Inputs!$D$11+$P3*Inputs!$D$12</f>
        <v>361.96649394935105</v>
      </c>
      <c r="S3" s="22">
        <f>$N3*Inputs!$E$10+$O3*Inputs!$E$11+$P3*Inputs!$E$12</f>
        <v>384.93734481314578</v>
      </c>
      <c r="T3" s="22">
        <f>$N3*Inputs!$F$10+$O3*Inputs!$F$11+$P3*Inputs!$F$12</f>
        <v>345.44219038164465</v>
      </c>
      <c r="V3" s="14"/>
      <c r="W3" s="14"/>
      <c r="X3" s="14"/>
      <c r="Y3" s="14"/>
      <c r="Z3" s="14"/>
      <c r="AA3" s="14"/>
      <c r="AB3" s="14"/>
      <c r="AC3" s="14"/>
      <c r="AD3" s="14"/>
      <c r="AE3" s="14"/>
      <c r="AF3" s="14"/>
      <c r="AG3" s="14"/>
    </row>
    <row r="4" spans="1:35" ht="31.5" customHeight="1" thickTop="1" thickBot="1" x14ac:dyDescent="0.3">
      <c r="A4" s="19" t="s">
        <v>24</v>
      </c>
      <c r="B4" s="20">
        <f>Inputs!D6</f>
        <v>8.9499999999999996E-2</v>
      </c>
      <c r="C4" s="21">
        <f>C3</f>
        <v>1</v>
      </c>
      <c r="D4" s="32">
        <f>D3</f>
        <v>115.5</v>
      </c>
      <c r="E4" s="32">
        <f>E36</f>
        <v>88.151597039571087</v>
      </c>
      <c r="F4" s="22">
        <f>O36-E36</f>
        <v>128.31251719379355</v>
      </c>
      <c r="G4" s="22">
        <f>Y36-E36</f>
        <v>91.592946119906472</v>
      </c>
      <c r="H4" s="22">
        <f>AI36-E36</f>
        <v>189.56831716936341</v>
      </c>
      <c r="I4" s="22">
        <f>$F4*Inputs!$C$10+$G4*Inputs!$C$11+$H4*Inputs!$C$12</f>
        <v>134.44657441921424</v>
      </c>
      <c r="J4" s="22">
        <f>$F4*Inputs!$D$10+$G4*Inputs!$D$11+$H4*Inputs!$D$12</f>
        <v>136.49126016102113</v>
      </c>
      <c r="K4" s="22">
        <f>$F4*Inputs!$E$10+$G4*Inputs!$E$11+$H4*Inputs!$E$12</f>
        <v>149.76052441310671</v>
      </c>
      <c r="L4" s="22">
        <f>$F4*Inputs!$F$10+$G4*Inputs!$F$11+$H4*Inputs!$F$12</f>
        <v>125.26668165074248</v>
      </c>
      <c r="N4" s="22">
        <f>O36</f>
        <v>216.46411423336465</v>
      </c>
      <c r="O4" s="22">
        <f>Y36</f>
        <v>179.74454315947756</v>
      </c>
      <c r="P4" s="22">
        <f>AI36</f>
        <v>277.71991420893448</v>
      </c>
      <c r="Q4" s="22">
        <f>$N4*Inputs!$C$10+$O4*Inputs!$C$11+$P4*Inputs!$C$12</f>
        <v>222.59817145878534</v>
      </c>
      <c r="R4" s="22">
        <f>$N4*Inputs!$D$10+$O4*Inputs!$D$11+$P4*Inputs!$D$12</f>
        <v>224.6428572005922</v>
      </c>
      <c r="S4" s="22">
        <f>$N4*Inputs!$E$10+$O4*Inputs!$E$11+$P4*Inputs!$E$12</f>
        <v>237.91212145267781</v>
      </c>
      <c r="T4" s="22">
        <f>$N4*Inputs!$F$10+$O4*Inputs!$F$11+$P4*Inputs!$F$12</f>
        <v>213.41827869031357</v>
      </c>
      <c r="V4" s="14"/>
      <c r="W4" s="14"/>
      <c r="X4" s="14"/>
      <c r="Y4" s="14"/>
      <c r="Z4" s="14"/>
      <c r="AA4" s="14"/>
      <c r="AB4" s="14"/>
      <c r="AC4" s="14"/>
      <c r="AD4" s="14"/>
      <c r="AE4" s="14"/>
      <c r="AF4" s="14"/>
      <c r="AG4" s="14"/>
    </row>
    <row r="5" spans="1:35" ht="31.5" customHeight="1" thickTop="1" thickBot="1" x14ac:dyDescent="0.3">
      <c r="A5" s="19" t="s">
        <v>25</v>
      </c>
      <c r="B5" s="20">
        <f>Inputs!C6</f>
        <v>2.8500000000000001E-2</v>
      </c>
      <c r="C5" s="21">
        <f>C4</f>
        <v>1</v>
      </c>
      <c r="D5" s="32">
        <f t="shared" ref="D5:D8" si="0">D4</f>
        <v>115.5</v>
      </c>
      <c r="E5" s="32">
        <f>E57</f>
        <v>110.67975131123079</v>
      </c>
      <c r="F5" s="22">
        <f>O57-E57</f>
        <v>455.32665506942544</v>
      </c>
      <c r="G5" s="22">
        <f>Y57-E57</f>
        <v>428.88453581979695</v>
      </c>
      <c r="H5" s="22">
        <f>AI57-E57</f>
        <v>699.61854844906577</v>
      </c>
      <c r="I5" s="22">
        <f>$F5*Inputs!$C$10+$G5*Inputs!$C$11+$H5*Inputs!$C$12</f>
        <v>509.78909860192834</v>
      </c>
      <c r="J5" s="22">
        <f>$F5*Inputs!$D$10+$G5*Inputs!$D$11+$H5*Inputs!$D$12</f>
        <v>527.94324644609605</v>
      </c>
      <c r="K5" s="22">
        <f>$F5*Inputs!$E$10+$G5*Inputs!$E$11+$H5*Inputs!$E$12</f>
        <v>570.86207194683846</v>
      </c>
      <c r="L5" s="22">
        <f>$F5*Inputs!$F$10+$G5*Inputs!$F$11+$H5*Inputs!$F$12</f>
        <v>503.17856878952125</v>
      </c>
      <c r="N5" s="22">
        <f>O57</f>
        <v>566.00640638065624</v>
      </c>
      <c r="O5" s="22">
        <f>Y57</f>
        <v>539.56428713102775</v>
      </c>
      <c r="P5" s="22">
        <f>AI57</f>
        <v>810.29829976029657</v>
      </c>
      <c r="Q5" s="22">
        <f>$N5*Inputs!$C$10+$O5*Inputs!$C$11+$P5*Inputs!$C$12</f>
        <v>620.46884991315926</v>
      </c>
      <c r="R5" s="22">
        <f>$N5*Inputs!$D$10+$O5*Inputs!$D$11+$P5*Inputs!$D$12</f>
        <v>638.62299775732686</v>
      </c>
      <c r="S5" s="22">
        <f>$N5*Inputs!$E$10+$O5*Inputs!$E$11+$P5*Inputs!$E$12</f>
        <v>681.54182325806937</v>
      </c>
      <c r="T5" s="22">
        <f>$N5*Inputs!$F$10+$O5*Inputs!$F$11+$P5*Inputs!$F$12</f>
        <v>613.85832010075205</v>
      </c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</row>
    <row r="6" spans="1:35" ht="31.5" customHeight="1" thickTop="1" thickBot="1" x14ac:dyDescent="0.3">
      <c r="A6" s="19" t="s">
        <v>26</v>
      </c>
      <c r="B6" s="20">
        <f>B3</f>
        <v>5.8999999999999997E-2</v>
      </c>
      <c r="C6" s="21">
        <f>Inputs!D5</f>
        <v>1.3</v>
      </c>
      <c r="D6" s="32">
        <f t="shared" si="0"/>
        <v>115.5</v>
      </c>
      <c r="E6" s="32">
        <f>E78</f>
        <v>126.7126497941853</v>
      </c>
      <c r="F6" s="22">
        <f>O78-E78</f>
        <v>209.46765497081228</v>
      </c>
      <c r="G6" s="22">
        <f>Y78-E78</f>
        <v>169.15662988434011</v>
      </c>
      <c r="H6" s="22">
        <f>AI78-E78</f>
        <v>327.13724761034484</v>
      </c>
      <c r="I6" s="22">
        <f>$F6*Inputs!$C$10+$G6*Inputs!$C$11+$H6*Inputs!$C$12</f>
        <v>228.80729685907738</v>
      </c>
      <c r="J6" s="22">
        <f>$F6*Inputs!$D$10+$G6*Inputs!$D$11+$H6*Inputs!$D$12</f>
        <v>235.25384415516572</v>
      </c>
      <c r="K6" s="22">
        <f>$F6*Inputs!$E$10+$G6*Inputs!$E$11+$H6*Inputs!$E$12</f>
        <v>258.22469501896052</v>
      </c>
      <c r="L6" s="22">
        <f>$F6*Inputs!$F$10+$G6*Inputs!$F$11+$H6*Inputs!$F$12</f>
        <v>218.72954058745933</v>
      </c>
      <c r="N6" s="22">
        <f>O78</f>
        <v>336.18030476499757</v>
      </c>
      <c r="O6" s="22">
        <f>Y78</f>
        <v>295.8692796785254</v>
      </c>
      <c r="P6" s="22">
        <f>AI78</f>
        <v>453.84989740453011</v>
      </c>
      <c r="Q6" s="22">
        <f>$N6*Inputs!$C$10+$O6*Inputs!$C$11+$P6*Inputs!$C$12</f>
        <v>355.51994665326265</v>
      </c>
      <c r="R6" s="22">
        <f>$N6*Inputs!$D$10+$O6*Inputs!$D$11+$P6*Inputs!$D$12</f>
        <v>361.96649394935105</v>
      </c>
      <c r="S6" s="22">
        <f>$N6*Inputs!$E$10+$O6*Inputs!$E$11+$P6*Inputs!$E$12</f>
        <v>384.93734481314578</v>
      </c>
      <c r="T6" s="22">
        <f>$N6*Inputs!$F$10+$O6*Inputs!$F$11+$P6*Inputs!$F$12</f>
        <v>345.44219038164465</v>
      </c>
      <c r="V6" s="14"/>
      <c r="W6" s="14"/>
      <c r="X6" s="14"/>
      <c r="Y6" s="14"/>
      <c r="Z6" s="14"/>
      <c r="AA6" s="14"/>
      <c r="AB6" s="14"/>
      <c r="AC6" s="14"/>
      <c r="AD6" s="14"/>
      <c r="AE6" s="14"/>
      <c r="AF6" s="14"/>
      <c r="AG6" s="14"/>
    </row>
    <row r="7" spans="1:35" ht="31.5" customHeight="1" thickTop="1" thickBot="1" x14ac:dyDescent="0.3">
      <c r="A7" s="19" t="s">
        <v>27</v>
      </c>
      <c r="B7" s="20">
        <f>B3</f>
        <v>5.8999999999999997E-2</v>
      </c>
      <c r="C7" s="21">
        <f>Inputs!C5</f>
        <v>0.7</v>
      </c>
      <c r="D7" s="32">
        <f t="shared" si="0"/>
        <v>115.5</v>
      </c>
      <c r="E7" s="32">
        <f>E99</f>
        <v>70.510935099546955</v>
      </c>
      <c r="F7" s="22">
        <f>O99-E99</f>
        <v>265.66936966545063</v>
      </c>
      <c r="G7" s="22">
        <f>Y99-E99</f>
        <v>225.35834457897846</v>
      </c>
      <c r="H7" s="22">
        <f>AI99-E99</f>
        <v>383.33896230498317</v>
      </c>
      <c r="I7" s="22">
        <f>$F7*Inputs!$C$10+$G7*Inputs!$C$11+$H7*Inputs!$C$12</f>
        <v>285.00901155371571</v>
      </c>
      <c r="J7" s="22">
        <f>$F7*Inputs!$D$10+$G7*Inputs!$D$11+$H7*Inputs!$D$12</f>
        <v>291.45555884980405</v>
      </c>
      <c r="K7" s="22">
        <f>$F7*Inputs!$E$10+$G7*Inputs!$E$11+$H7*Inputs!$E$12</f>
        <v>314.42640971359884</v>
      </c>
      <c r="L7" s="22">
        <f>$F7*Inputs!$F$10+$G7*Inputs!$F$11+$H7*Inputs!$F$12</f>
        <v>274.93125528209771</v>
      </c>
      <c r="N7" s="22">
        <f>O99</f>
        <v>336.18030476499757</v>
      </c>
      <c r="O7" s="22">
        <f>Y99</f>
        <v>295.8692796785254</v>
      </c>
      <c r="P7" s="22">
        <f>AI99</f>
        <v>453.84989740453011</v>
      </c>
      <c r="Q7" s="22">
        <f>$N7*Inputs!$C$10+$O7*Inputs!$C$11+$P7*Inputs!$C$12</f>
        <v>355.51994665326265</v>
      </c>
      <c r="R7" s="22">
        <f>$N7*Inputs!$D$10+$O7*Inputs!$D$11+$P7*Inputs!$D$12</f>
        <v>361.96649394935105</v>
      </c>
      <c r="S7" s="22">
        <f>$N7*Inputs!$E$10+$O7*Inputs!$E$11+$P7*Inputs!$E$12</f>
        <v>384.93734481314578</v>
      </c>
      <c r="T7" s="22">
        <f>$N7*Inputs!$F$10+$O7*Inputs!$F$11+$P7*Inputs!$F$12</f>
        <v>345.44219038164465</v>
      </c>
      <c r="V7" s="14"/>
      <c r="W7" s="14"/>
      <c r="X7" s="14"/>
      <c r="Y7" s="14"/>
      <c r="Z7" s="14"/>
      <c r="AA7" s="14"/>
      <c r="AB7" s="14"/>
      <c r="AC7" s="14"/>
      <c r="AD7" s="14"/>
      <c r="AE7" s="14"/>
      <c r="AF7" s="14"/>
      <c r="AG7" s="14"/>
    </row>
    <row r="8" spans="1:35" ht="31.5" customHeight="1" thickTop="1" thickBot="1" x14ac:dyDescent="0.3">
      <c r="A8" s="19" t="s">
        <v>28</v>
      </c>
      <c r="B8" s="20">
        <f>B4</f>
        <v>8.9499999999999996E-2</v>
      </c>
      <c r="C8" s="21">
        <f>C6</f>
        <v>1.3</v>
      </c>
      <c r="D8" s="32">
        <f t="shared" si="0"/>
        <v>115.5</v>
      </c>
      <c r="E8" s="32">
        <f>E120</f>
        <v>113.23546305728397</v>
      </c>
      <c r="F8" s="22">
        <f>O120-E120</f>
        <v>103.22865117608069</v>
      </c>
      <c r="G8" s="22">
        <f>Y120-E120</f>
        <v>66.509080102193593</v>
      </c>
      <c r="H8" s="22">
        <f>AI120-E120</f>
        <v>164.48445115165052</v>
      </c>
      <c r="I8" s="22">
        <f>$F8*Inputs!$C$10+$G8*Inputs!$C$11+$H8*Inputs!$C$12</f>
        <v>109.36270840150138</v>
      </c>
      <c r="J8" s="22">
        <f>$F8*Inputs!$D$10+$G8*Inputs!$D$11+$H8*Inputs!$D$12</f>
        <v>111.40739414330827</v>
      </c>
      <c r="K8" s="22">
        <f>$F8*Inputs!$E$10+$G8*Inputs!$E$11+$H8*Inputs!$E$12</f>
        <v>124.67665839539383</v>
      </c>
      <c r="L8" s="22">
        <f>$F8*Inputs!$F$10+$G8*Inputs!$F$11+$H8*Inputs!$F$12</f>
        <v>100.18281563302961</v>
      </c>
      <c r="N8" s="22">
        <f>O120</f>
        <v>216.46411423336465</v>
      </c>
      <c r="O8" s="22">
        <f>Y120</f>
        <v>179.74454315947756</v>
      </c>
      <c r="P8" s="22">
        <f>AI120</f>
        <v>277.71991420893448</v>
      </c>
      <c r="Q8" s="22">
        <f>$N8*Inputs!$C$10+$O8*Inputs!$C$11+$P8*Inputs!$C$12</f>
        <v>222.59817145878534</v>
      </c>
      <c r="R8" s="22">
        <f>$N8*Inputs!$D$10+$O8*Inputs!$D$11+$P8*Inputs!$D$12</f>
        <v>224.6428572005922</v>
      </c>
      <c r="S8" s="22">
        <f>$N8*Inputs!$E$10+$O8*Inputs!$E$11+$P8*Inputs!$E$12</f>
        <v>237.91212145267781</v>
      </c>
      <c r="T8" s="22">
        <f>$N8*Inputs!$F$10+$O8*Inputs!$F$11+$P8*Inputs!$F$12</f>
        <v>213.41827869031357</v>
      </c>
      <c r="V8" s="14"/>
      <c r="W8" s="14"/>
      <c r="X8" s="14"/>
      <c r="Y8" s="14"/>
      <c r="Z8" s="14"/>
      <c r="AA8" s="14"/>
      <c r="AB8" s="14"/>
      <c r="AC8" s="14"/>
      <c r="AD8" s="14"/>
      <c r="AE8" s="14"/>
      <c r="AF8" s="14"/>
      <c r="AG8" s="14"/>
    </row>
    <row r="9" spans="1:35" ht="15.75" thickTop="1" x14ac:dyDescent="0.25">
      <c r="F9" s="29"/>
      <c r="G9" s="29"/>
      <c r="H9" s="29"/>
      <c r="R9" s="30"/>
    </row>
    <row r="11" spans="1:35" ht="15.75" thickBot="1" x14ac:dyDescent="0.3"/>
    <row r="12" spans="1:35" ht="16.5" thickTop="1" thickBot="1" x14ac:dyDescent="0.3">
      <c r="A12" s="1" t="s">
        <v>20</v>
      </c>
    </row>
    <row r="13" spans="1:35" ht="31.5" thickTop="1" thickBot="1" x14ac:dyDescent="0.3">
      <c r="G13" s="1" t="s">
        <v>29</v>
      </c>
      <c r="H13" s="1" t="s">
        <v>10</v>
      </c>
      <c r="J13" s="12"/>
      <c r="K13" s="12"/>
      <c r="Q13" s="1" t="s">
        <v>29</v>
      </c>
      <c r="R13" s="1" t="s">
        <v>30</v>
      </c>
      <c r="T13" s="12"/>
      <c r="U13" s="12"/>
      <c r="AA13" s="1" t="s">
        <v>29</v>
      </c>
      <c r="AB13" s="1" t="s">
        <v>31</v>
      </c>
      <c r="AD13" s="12"/>
      <c r="AE13" s="12"/>
    </row>
    <row r="14" spans="1:35" ht="51" customHeight="1" thickTop="1" thickBot="1" x14ac:dyDescent="0.3">
      <c r="A14" s="1" t="s">
        <v>32</v>
      </c>
      <c r="B14" s="25" t="s">
        <v>33</v>
      </c>
      <c r="C14" s="25" t="s">
        <v>15</v>
      </c>
      <c r="D14" s="25" t="s">
        <v>34</v>
      </c>
      <c r="E14" s="25" t="s">
        <v>35</v>
      </c>
      <c r="G14" s="1" t="s">
        <v>29</v>
      </c>
      <c r="H14" s="1" t="s">
        <v>36</v>
      </c>
      <c r="I14" s="1" t="s">
        <v>37</v>
      </c>
      <c r="J14" s="1" t="s">
        <v>38</v>
      </c>
      <c r="K14" s="1" t="s">
        <v>39</v>
      </c>
      <c r="L14" s="1" t="s">
        <v>40</v>
      </c>
      <c r="M14" s="1" t="s">
        <v>41</v>
      </c>
      <c r="N14" s="1" t="s">
        <v>42</v>
      </c>
      <c r="O14" s="1" t="s">
        <v>35</v>
      </c>
      <c r="Q14" s="1" t="s">
        <v>29</v>
      </c>
      <c r="R14" s="1" t="s">
        <v>36</v>
      </c>
      <c r="S14" s="1" t="s">
        <v>37</v>
      </c>
      <c r="T14" s="1" t="s">
        <v>38</v>
      </c>
      <c r="U14" s="1" t="s">
        <v>39</v>
      </c>
      <c r="V14" s="1" t="s">
        <v>40</v>
      </c>
      <c r="W14" s="1" t="s">
        <v>41</v>
      </c>
      <c r="X14" s="1" t="s">
        <v>42</v>
      </c>
      <c r="Y14" s="1" t="s">
        <v>35</v>
      </c>
      <c r="AA14" s="1" t="s">
        <v>29</v>
      </c>
      <c r="AB14" s="1" t="s">
        <v>36</v>
      </c>
      <c r="AC14" s="1" t="s">
        <v>37</v>
      </c>
      <c r="AD14" s="1" t="s">
        <v>38</v>
      </c>
      <c r="AE14" s="1" t="s">
        <v>39</v>
      </c>
      <c r="AF14" s="1" t="s">
        <v>40</v>
      </c>
      <c r="AG14" s="1" t="s">
        <v>41</v>
      </c>
      <c r="AH14" s="1" t="s">
        <v>42</v>
      </c>
      <c r="AI14" s="1" t="s">
        <v>35</v>
      </c>
    </row>
    <row r="15" spans="1:35" ht="16.5" thickTop="1" thickBot="1" x14ac:dyDescent="0.3">
      <c r="A15" s="19" t="s">
        <v>43</v>
      </c>
      <c r="B15" s="26">
        <f>NPV($B$3,B16:B31)</f>
        <v>91.832867148101855</v>
      </c>
      <c r="C15" s="26">
        <f t="shared" ref="C15:E15" si="1">NPV($B$3,C16:C31)</f>
        <v>1.8366573429620365</v>
      </c>
      <c r="D15" s="26">
        <f t="shared" si="1"/>
        <v>4.9422679558022438</v>
      </c>
      <c r="E15" s="26">
        <f t="shared" si="1"/>
        <v>98.611792446866104</v>
      </c>
      <c r="G15" s="19" t="s">
        <v>43</v>
      </c>
      <c r="H15" s="26">
        <f>NPV($B$3,H16:H31)</f>
        <v>70.376731347357165</v>
      </c>
      <c r="I15" s="26">
        <f t="shared" ref="I15:O15" si="2">NPV($B$3,I16:I31)</f>
        <v>17.528278526551816</v>
      </c>
      <c r="J15" s="26">
        <f t="shared" si="2"/>
        <v>234.96364918678765</v>
      </c>
      <c r="K15" s="26">
        <f t="shared" si="2"/>
        <v>-1.3701024926790908</v>
      </c>
      <c r="L15" s="26">
        <f t="shared" si="2"/>
        <v>12.282307012269836</v>
      </c>
      <c r="M15" s="26">
        <f t="shared" si="2"/>
        <v>2.3994411847101733</v>
      </c>
      <c r="N15" s="26">
        <f t="shared" si="2"/>
        <v>0</v>
      </c>
      <c r="O15" s="26">
        <f t="shared" si="2"/>
        <v>336.18030476499757</v>
      </c>
      <c r="Q15" s="19" t="s">
        <v>43</v>
      </c>
      <c r="R15" s="26">
        <f>NPV($B$3,R16:R31)</f>
        <v>-0.61243422168176742</v>
      </c>
      <c r="S15" s="26">
        <f t="shared" ref="S15:Y15" si="3">NPV($B$3,S16:S31)</f>
        <v>-12.579846620898381</v>
      </c>
      <c r="T15" s="26">
        <f t="shared" si="3"/>
        <v>263.29096305997081</v>
      </c>
      <c r="U15" s="26">
        <f t="shared" si="3"/>
        <v>-31.288193217368534</v>
      </c>
      <c r="V15" s="26">
        <f t="shared" si="3"/>
        <v>10.205969797269749</v>
      </c>
      <c r="W15" s="26">
        <f t="shared" si="3"/>
        <v>66.852820881233612</v>
      </c>
      <c r="X15" s="26">
        <f t="shared" si="3"/>
        <v>0</v>
      </c>
      <c r="Y15" s="26">
        <f t="shared" si="3"/>
        <v>295.8692796785254</v>
      </c>
      <c r="AA15" s="19" t="s">
        <v>43</v>
      </c>
      <c r="AB15" s="26">
        <f>NPV($B$3,AB16:AB31)</f>
        <v>131.71565061938412</v>
      </c>
      <c r="AC15" s="26">
        <f t="shared" ref="AC15:AI15" si="4">NPV($B$3,AC16:AC31)</f>
        <v>15.23572866165331</v>
      </c>
      <c r="AD15" s="26">
        <f t="shared" si="4"/>
        <v>317.19899603181102</v>
      </c>
      <c r="AE15" s="26">
        <f t="shared" si="4"/>
        <v>-10.495146676677079</v>
      </c>
      <c r="AF15" s="26">
        <f t="shared" si="4"/>
        <v>0</v>
      </c>
      <c r="AG15" s="26">
        <f t="shared" si="4"/>
        <v>0.19466876835876984</v>
      </c>
      <c r="AH15" s="26">
        <f t="shared" si="4"/>
        <v>0</v>
      </c>
      <c r="AI15" s="26">
        <f t="shared" si="4"/>
        <v>453.84989740453011</v>
      </c>
    </row>
    <row r="16" spans="1:35" ht="16.5" thickTop="1" thickBot="1" x14ac:dyDescent="0.3">
      <c r="A16" s="19">
        <v>2020</v>
      </c>
      <c r="B16" s="27">
        <v>0</v>
      </c>
      <c r="C16" s="27">
        <v>0</v>
      </c>
      <c r="D16" s="27">
        <v>0</v>
      </c>
      <c r="E16" s="27">
        <v>0</v>
      </c>
      <c r="G16" s="19">
        <v>2020</v>
      </c>
      <c r="H16" s="27">
        <v>0</v>
      </c>
      <c r="I16" s="27">
        <v>0</v>
      </c>
      <c r="J16" s="27">
        <v>0</v>
      </c>
      <c r="K16" s="27">
        <v>0</v>
      </c>
      <c r="L16" s="27">
        <v>0</v>
      </c>
      <c r="M16" s="27">
        <v>0</v>
      </c>
      <c r="N16" s="27">
        <v>0</v>
      </c>
      <c r="O16" s="27">
        <v>0</v>
      </c>
      <c r="Q16" s="19">
        <v>2020</v>
      </c>
      <c r="R16" s="27">
        <v>0</v>
      </c>
      <c r="S16" s="27">
        <v>0</v>
      </c>
      <c r="T16" s="27">
        <v>0</v>
      </c>
      <c r="U16" s="27">
        <v>0</v>
      </c>
      <c r="V16" s="27">
        <v>0</v>
      </c>
      <c r="W16" s="27">
        <v>0</v>
      </c>
      <c r="X16" s="27">
        <v>0</v>
      </c>
      <c r="Y16" s="27">
        <v>0</v>
      </c>
      <c r="AA16" s="19">
        <v>2020</v>
      </c>
      <c r="AB16" s="27">
        <v>0</v>
      </c>
      <c r="AC16" s="27">
        <v>0</v>
      </c>
      <c r="AD16" s="27">
        <v>0</v>
      </c>
      <c r="AE16" s="27">
        <v>0</v>
      </c>
      <c r="AF16" s="27">
        <v>0</v>
      </c>
      <c r="AG16" s="27">
        <v>0</v>
      </c>
      <c r="AH16" s="27">
        <v>0</v>
      </c>
      <c r="AI16" s="27">
        <v>0</v>
      </c>
    </row>
    <row r="17" spans="1:35" ht="16.5" thickTop="1" thickBot="1" x14ac:dyDescent="0.3">
      <c r="A17" s="19">
        <v>2021</v>
      </c>
      <c r="B17" s="27">
        <v>0</v>
      </c>
      <c r="C17" s="27">
        <v>0</v>
      </c>
      <c r="D17" s="27">
        <v>0</v>
      </c>
      <c r="E17" s="27">
        <v>0</v>
      </c>
      <c r="G17" s="19">
        <v>2021</v>
      </c>
      <c r="H17" s="27">
        <v>0</v>
      </c>
      <c r="I17" s="27">
        <v>0</v>
      </c>
      <c r="J17" s="27">
        <v>0</v>
      </c>
      <c r="K17" s="27">
        <v>0</v>
      </c>
      <c r="L17" s="27">
        <v>0</v>
      </c>
      <c r="M17" s="27">
        <v>0</v>
      </c>
      <c r="N17" s="27">
        <v>0</v>
      </c>
      <c r="O17" s="27">
        <v>0</v>
      </c>
      <c r="Q17" s="19">
        <v>2021</v>
      </c>
      <c r="R17" s="27">
        <v>0</v>
      </c>
      <c r="S17" s="27">
        <v>0</v>
      </c>
      <c r="T17" s="27">
        <v>0</v>
      </c>
      <c r="U17" s="27">
        <v>0</v>
      </c>
      <c r="V17" s="27">
        <v>0</v>
      </c>
      <c r="W17" s="27">
        <v>0</v>
      </c>
      <c r="X17" s="27">
        <v>0</v>
      </c>
      <c r="Y17" s="27">
        <v>0</v>
      </c>
      <c r="AA17" s="19">
        <v>2021</v>
      </c>
      <c r="AB17" s="27">
        <v>0</v>
      </c>
      <c r="AC17" s="27">
        <v>0</v>
      </c>
      <c r="AD17" s="27">
        <v>0</v>
      </c>
      <c r="AE17" s="27">
        <v>0</v>
      </c>
      <c r="AF17" s="27">
        <v>0</v>
      </c>
      <c r="AG17" s="27">
        <v>0</v>
      </c>
      <c r="AH17" s="27">
        <v>0</v>
      </c>
      <c r="AI17" s="27">
        <v>0</v>
      </c>
    </row>
    <row r="18" spans="1:35" ht="16.5" thickTop="1" thickBot="1" x14ac:dyDescent="0.3">
      <c r="A18" s="19">
        <v>2022</v>
      </c>
      <c r="B18" s="27">
        <v>0</v>
      </c>
      <c r="C18" s="27">
        <v>0</v>
      </c>
      <c r="D18" s="27">
        <v>5.869676526292178</v>
      </c>
      <c r="E18" s="27">
        <v>5.869676526292178</v>
      </c>
      <c r="G18" s="19">
        <v>2022</v>
      </c>
      <c r="H18" s="27">
        <v>0</v>
      </c>
      <c r="I18" s="27">
        <v>0</v>
      </c>
      <c r="J18" s="27">
        <v>0</v>
      </c>
      <c r="K18" s="27">
        <v>0</v>
      </c>
      <c r="L18" s="27">
        <v>0</v>
      </c>
      <c r="M18" s="27">
        <v>0</v>
      </c>
      <c r="N18" s="27">
        <v>0</v>
      </c>
      <c r="O18" s="27">
        <v>0</v>
      </c>
      <c r="P18" s="29"/>
      <c r="Q18" s="19">
        <v>2022</v>
      </c>
      <c r="R18" s="27">
        <v>0</v>
      </c>
      <c r="S18" s="27">
        <v>0</v>
      </c>
      <c r="T18" s="27">
        <v>0</v>
      </c>
      <c r="U18" s="27">
        <v>0</v>
      </c>
      <c r="V18" s="27">
        <v>0</v>
      </c>
      <c r="W18" s="27">
        <v>0</v>
      </c>
      <c r="X18" s="27">
        <v>0</v>
      </c>
      <c r="Y18" s="27">
        <v>0</v>
      </c>
      <c r="AA18" s="19">
        <v>2022</v>
      </c>
      <c r="AB18" s="27">
        <v>0</v>
      </c>
      <c r="AC18" s="27">
        <v>0</v>
      </c>
      <c r="AD18" s="27">
        <v>0</v>
      </c>
      <c r="AE18" s="27">
        <v>0</v>
      </c>
      <c r="AF18" s="27">
        <v>0</v>
      </c>
      <c r="AG18" s="27">
        <v>0</v>
      </c>
      <c r="AH18" s="27">
        <v>0</v>
      </c>
      <c r="AI18" s="27">
        <v>0</v>
      </c>
    </row>
    <row r="19" spans="1:35" ht="16.5" thickTop="1" thickBot="1" x14ac:dyDescent="0.3">
      <c r="A19" s="19">
        <v>2023</v>
      </c>
      <c r="B19" s="27">
        <v>7.5881425434273648</v>
      </c>
      <c r="C19" s="27">
        <v>0.15176285086854729</v>
      </c>
      <c r="D19" s="27">
        <v>0</v>
      </c>
      <c r="E19" s="27">
        <v>7.7399053942959117</v>
      </c>
      <c r="G19" s="19">
        <v>2023</v>
      </c>
      <c r="H19" s="27">
        <v>0</v>
      </c>
      <c r="I19" s="27">
        <v>0</v>
      </c>
      <c r="J19" s="27">
        <v>8.7387014306014628</v>
      </c>
      <c r="K19" s="27">
        <v>-0.75392508934392777</v>
      </c>
      <c r="L19" s="27">
        <v>1.8117350422079321</v>
      </c>
      <c r="M19" s="27">
        <v>1.1664970115746978</v>
      </c>
      <c r="N19" s="27">
        <v>0</v>
      </c>
      <c r="O19" s="27">
        <v>10.963008395040166</v>
      </c>
      <c r="P19" s="14"/>
      <c r="Q19" s="19">
        <v>2023</v>
      </c>
      <c r="R19" s="27">
        <v>-14.427850000000007</v>
      </c>
      <c r="S19" s="27">
        <v>-4.5089600000001155</v>
      </c>
      <c r="T19" s="27">
        <v>35.807231355618441</v>
      </c>
      <c r="U19" s="27">
        <v>5.9572961100200992</v>
      </c>
      <c r="V19" s="27">
        <v>2.2840536807992078</v>
      </c>
      <c r="W19" s="27">
        <v>1.9282247860590145</v>
      </c>
      <c r="X19" s="27">
        <v>0</v>
      </c>
      <c r="Y19" s="27">
        <v>27.039995932496641</v>
      </c>
      <c r="AA19" s="19">
        <v>2023</v>
      </c>
      <c r="AB19" s="27">
        <v>12.450189382123991</v>
      </c>
      <c r="AC19" s="27">
        <v>0.83334486225976434</v>
      </c>
      <c r="AD19" s="27">
        <v>14.228711584083296</v>
      </c>
      <c r="AE19" s="27">
        <v>-8.5205104409607116E-2</v>
      </c>
      <c r="AF19" s="27">
        <v>0</v>
      </c>
      <c r="AG19" s="27">
        <v>0.56363680917405701</v>
      </c>
      <c r="AH19" s="27">
        <v>0</v>
      </c>
      <c r="AI19" s="27">
        <v>27.990677533231501</v>
      </c>
    </row>
    <row r="20" spans="1:35" ht="16.5" thickTop="1" thickBot="1" x14ac:dyDescent="0.3">
      <c r="A20" s="19">
        <v>2024</v>
      </c>
      <c r="B20" s="27">
        <v>7.5881425434273648</v>
      </c>
      <c r="C20" s="27">
        <v>0.15176285086854729</v>
      </c>
      <c r="D20" s="27">
        <v>0</v>
      </c>
      <c r="E20" s="27">
        <v>7.7399053942959117</v>
      </c>
      <c r="G20" s="19">
        <v>2024</v>
      </c>
      <c r="H20" s="27">
        <v>0</v>
      </c>
      <c r="I20" s="27">
        <v>0</v>
      </c>
      <c r="J20" s="27">
        <v>7.5351588334574249</v>
      </c>
      <c r="K20" s="27">
        <v>0.75029841230268868</v>
      </c>
      <c r="L20" s="27">
        <v>6.0009305791589416</v>
      </c>
      <c r="M20" s="27">
        <v>0.77789185919596593</v>
      </c>
      <c r="N20" s="27">
        <v>0</v>
      </c>
      <c r="O20" s="27">
        <v>15.064279684115021</v>
      </c>
      <c r="P20" s="14"/>
      <c r="Q20" s="19">
        <v>2024</v>
      </c>
      <c r="R20" s="27">
        <v>-1.0892799999999738</v>
      </c>
      <c r="S20" s="27">
        <v>-0.28193000000010215</v>
      </c>
      <c r="T20" s="27">
        <v>1.248520525017963</v>
      </c>
      <c r="U20" s="27">
        <v>-2.3277234237913974E-2</v>
      </c>
      <c r="V20" s="27">
        <v>2.9745766048381261</v>
      </c>
      <c r="W20" s="27">
        <v>-0.49338024595467489</v>
      </c>
      <c r="X20" s="27">
        <v>0</v>
      </c>
      <c r="Y20" s="27">
        <v>2.3352296496634239</v>
      </c>
      <c r="AA20" s="19">
        <v>2024</v>
      </c>
      <c r="AB20" s="27">
        <v>0.26788355407660447</v>
      </c>
      <c r="AC20" s="27">
        <v>9.6134217669714417E-2</v>
      </c>
      <c r="AD20" s="27">
        <v>7.7018317885113392</v>
      </c>
      <c r="AE20" s="27">
        <v>0.54924283675263352</v>
      </c>
      <c r="AF20" s="27">
        <v>0</v>
      </c>
      <c r="AG20" s="27">
        <v>-0.14462344572845745</v>
      </c>
      <c r="AH20" s="27">
        <v>0</v>
      </c>
      <c r="AI20" s="27">
        <v>8.4704689512818323</v>
      </c>
    </row>
    <row r="21" spans="1:35" ht="16.5" thickTop="1" thickBot="1" x14ac:dyDescent="0.3">
      <c r="A21" s="19">
        <v>2025</v>
      </c>
      <c r="B21" s="27">
        <v>7.5881425434273648</v>
      </c>
      <c r="C21" s="27">
        <v>0.15176285086854729</v>
      </c>
      <c r="D21" s="27">
        <v>0</v>
      </c>
      <c r="E21" s="27">
        <v>7.7399053942959117</v>
      </c>
      <c r="G21" s="19">
        <v>2025</v>
      </c>
      <c r="H21" s="27">
        <v>0</v>
      </c>
      <c r="I21" s="27">
        <v>0</v>
      </c>
      <c r="J21" s="27">
        <v>12.293048628470505</v>
      </c>
      <c r="K21" s="27">
        <v>0.95822349479380331</v>
      </c>
      <c r="L21" s="27">
        <v>2.0243676442420533</v>
      </c>
      <c r="M21" s="27">
        <v>1.5534051003274199</v>
      </c>
      <c r="N21" s="27">
        <v>0</v>
      </c>
      <c r="O21" s="27">
        <v>16.82904486783378</v>
      </c>
      <c r="P21" s="14"/>
      <c r="Q21" s="19">
        <v>2025</v>
      </c>
      <c r="R21" s="27">
        <v>-2.3426399999999603</v>
      </c>
      <c r="S21" s="27">
        <v>-0.37770000000000437</v>
      </c>
      <c r="T21" s="27">
        <v>11.561470615462504</v>
      </c>
      <c r="U21" s="27">
        <v>0.55731567252412451</v>
      </c>
      <c r="V21" s="27">
        <v>1.4560970354377119</v>
      </c>
      <c r="W21" s="27">
        <v>-0.48794383674983816</v>
      </c>
      <c r="X21" s="27">
        <v>0</v>
      </c>
      <c r="Y21" s="27">
        <v>10.366599486674536</v>
      </c>
      <c r="AA21" s="19">
        <v>2025</v>
      </c>
      <c r="AB21" s="27">
        <v>0.26788355408299935</v>
      </c>
      <c r="AC21" s="27">
        <v>9.5871555879966763E-2</v>
      </c>
      <c r="AD21" s="27">
        <v>10.464833426236122</v>
      </c>
      <c r="AE21" s="27">
        <v>0.38160942815975935</v>
      </c>
      <c r="AF21" s="27">
        <v>0</v>
      </c>
      <c r="AG21" s="27">
        <v>-4.6740635378449746E-2</v>
      </c>
      <c r="AH21" s="27">
        <v>0</v>
      </c>
      <c r="AI21" s="27">
        <v>11.163457328980398</v>
      </c>
    </row>
    <row r="22" spans="1:35" ht="16.5" thickTop="1" thickBot="1" x14ac:dyDescent="0.3">
      <c r="A22" s="19">
        <v>2026</v>
      </c>
      <c r="B22" s="27">
        <v>7.5881425434273648</v>
      </c>
      <c r="C22" s="27">
        <v>0.15176285086854729</v>
      </c>
      <c r="D22" s="27">
        <v>0</v>
      </c>
      <c r="E22" s="27">
        <v>7.7399053942959117</v>
      </c>
      <c r="G22" s="19">
        <v>2026</v>
      </c>
      <c r="H22" s="27">
        <v>-1.3950969279790115E-3</v>
      </c>
      <c r="I22" s="27">
        <v>1.4004089498484973E-3</v>
      </c>
      <c r="J22" s="27">
        <v>9.2786792835673992</v>
      </c>
      <c r="K22" s="27">
        <v>0.51689881742970267</v>
      </c>
      <c r="L22" s="27">
        <v>7.2894534504397832</v>
      </c>
      <c r="M22" s="27">
        <v>-0.76537513233491161</v>
      </c>
      <c r="N22" s="27">
        <v>0</v>
      </c>
      <c r="O22" s="27">
        <v>16.319661731123844</v>
      </c>
      <c r="P22" s="14"/>
      <c r="Q22" s="19">
        <v>2026</v>
      </c>
      <c r="R22" s="27">
        <v>-0.44297000000005937</v>
      </c>
      <c r="S22" s="27">
        <v>5.0119999999878928E-2</v>
      </c>
      <c r="T22" s="27">
        <v>6.2060441359466179</v>
      </c>
      <c r="U22" s="27">
        <v>0.56559327578948726</v>
      </c>
      <c r="V22" s="27">
        <v>7.3646415600636006</v>
      </c>
      <c r="W22" s="27">
        <v>0.36256336782509158</v>
      </c>
      <c r="X22" s="27">
        <v>0</v>
      </c>
      <c r="Y22" s="27">
        <v>14.105992339624615</v>
      </c>
      <c r="AA22" s="19">
        <v>2026</v>
      </c>
      <c r="AB22" s="27">
        <v>0.26788355408200459</v>
      </c>
      <c r="AC22" s="27">
        <v>9.5871555879966763E-2</v>
      </c>
      <c r="AD22" s="27">
        <v>13.203124878284843</v>
      </c>
      <c r="AE22" s="27">
        <v>0.15661043073504138</v>
      </c>
      <c r="AF22" s="27">
        <v>0</v>
      </c>
      <c r="AG22" s="27">
        <v>-0.16692924021846864</v>
      </c>
      <c r="AH22" s="27">
        <v>0</v>
      </c>
      <c r="AI22" s="27">
        <v>13.556561178763387</v>
      </c>
    </row>
    <row r="23" spans="1:35" ht="16.5" thickTop="1" thickBot="1" x14ac:dyDescent="0.3">
      <c r="A23" s="19">
        <v>2027</v>
      </c>
      <c r="B23" s="27">
        <v>7.5881425434273648</v>
      </c>
      <c r="C23" s="27">
        <v>0.15176285086854729</v>
      </c>
      <c r="D23" s="27">
        <v>0</v>
      </c>
      <c r="E23" s="27">
        <v>7.7399053942959117</v>
      </c>
      <c r="G23" s="19">
        <v>2027</v>
      </c>
      <c r="H23" s="27">
        <v>5.075118029402006</v>
      </c>
      <c r="I23" s="27">
        <v>1.0935449024800619</v>
      </c>
      <c r="J23" s="27">
        <v>18.662461464097131</v>
      </c>
      <c r="K23" s="27">
        <v>-0.43229598494198729</v>
      </c>
      <c r="L23" s="27">
        <v>0</v>
      </c>
      <c r="M23" s="27">
        <v>0</v>
      </c>
      <c r="N23" s="27">
        <v>0</v>
      </c>
      <c r="O23" s="27">
        <v>24.398828411037211</v>
      </c>
      <c r="P23" s="14"/>
      <c r="Q23" s="19">
        <v>2027</v>
      </c>
      <c r="R23" s="27">
        <v>1.8599400000000514</v>
      </c>
      <c r="S23" s="27">
        <v>0.64633999999978187</v>
      </c>
      <c r="T23" s="27">
        <v>24.155175234318019</v>
      </c>
      <c r="U23" s="27">
        <v>0.76821762826396889</v>
      </c>
      <c r="V23" s="27">
        <v>0</v>
      </c>
      <c r="W23" s="27">
        <v>0</v>
      </c>
      <c r="X23" s="27">
        <v>0</v>
      </c>
      <c r="Y23" s="27">
        <v>27.429672862581821</v>
      </c>
      <c r="AA23" s="19">
        <v>2027</v>
      </c>
      <c r="AB23" s="27">
        <v>0.18290367326500245</v>
      </c>
      <c r="AC23" s="27">
        <v>0.15926881142968341</v>
      </c>
      <c r="AD23" s="27">
        <v>26.130972638262701</v>
      </c>
      <c r="AE23" s="27">
        <v>-0.64019812317937697</v>
      </c>
      <c r="AF23" s="27">
        <v>0</v>
      </c>
      <c r="AG23" s="27">
        <v>0</v>
      </c>
      <c r="AH23" s="27">
        <v>0</v>
      </c>
      <c r="AI23" s="27">
        <v>25.832946999778009</v>
      </c>
    </row>
    <row r="24" spans="1:35" ht="16.5" thickTop="1" thickBot="1" x14ac:dyDescent="0.3">
      <c r="A24" s="19">
        <v>2028</v>
      </c>
      <c r="B24" s="27">
        <v>7.5881425434273648</v>
      </c>
      <c r="C24" s="27">
        <v>0.15176285086854729</v>
      </c>
      <c r="D24" s="27">
        <v>0</v>
      </c>
      <c r="E24" s="27">
        <v>7.7399053942959117</v>
      </c>
      <c r="G24" s="19">
        <v>2028</v>
      </c>
      <c r="H24" s="27">
        <v>10.035512428024049</v>
      </c>
      <c r="I24" s="27">
        <v>2.2499836779797988</v>
      </c>
      <c r="J24" s="27">
        <v>15.888354539258849</v>
      </c>
      <c r="K24" s="27">
        <v>-0.96155363422115614</v>
      </c>
      <c r="L24" s="27">
        <v>0</v>
      </c>
      <c r="M24" s="27">
        <v>0</v>
      </c>
      <c r="N24" s="27">
        <v>0</v>
      </c>
      <c r="O24" s="27">
        <v>27.212297011041539</v>
      </c>
      <c r="P24" s="34"/>
      <c r="Q24" s="19">
        <v>2028</v>
      </c>
      <c r="R24" s="27">
        <v>20.984051066249776</v>
      </c>
      <c r="S24" s="27">
        <v>1.6843199999998433</v>
      </c>
      <c r="T24" s="27">
        <v>3.2702217478886286</v>
      </c>
      <c r="U24" s="27">
        <v>-0.18051049541379882</v>
      </c>
      <c r="V24" s="27">
        <v>0</v>
      </c>
      <c r="W24" s="27">
        <v>0.29471755573827052</v>
      </c>
      <c r="X24" s="27">
        <v>0</v>
      </c>
      <c r="Y24" s="27">
        <v>26.052799874462718</v>
      </c>
      <c r="AA24" s="19">
        <v>2028</v>
      </c>
      <c r="AB24" s="27">
        <v>12.439042717415987</v>
      </c>
      <c r="AC24" s="27">
        <v>2.8324692475603115</v>
      </c>
      <c r="AD24" s="27">
        <v>16.845461546451915</v>
      </c>
      <c r="AE24" s="27">
        <v>-1.8282274697654071</v>
      </c>
      <c r="AF24" s="27">
        <v>0</v>
      </c>
      <c r="AG24" s="27">
        <v>0</v>
      </c>
      <c r="AH24" s="27">
        <v>0</v>
      </c>
      <c r="AI24" s="27">
        <v>30.288746041662804</v>
      </c>
    </row>
    <row r="25" spans="1:35" ht="16.5" thickTop="1" thickBot="1" x14ac:dyDescent="0.3">
      <c r="A25" s="19">
        <v>2029</v>
      </c>
      <c r="B25" s="27">
        <v>7.5881425434273648</v>
      </c>
      <c r="C25" s="27">
        <v>0.15176285086854729</v>
      </c>
      <c r="D25" s="27">
        <v>0</v>
      </c>
      <c r="E25" s="27">
        <v>7.7399053942959117</v>
      </c>
      <c r="G25" s="19">
        <v>2029</v>
      </c>
      <c r="H25" s="27">
        <v>13.008471491989894</v>
      </c>
      <c r="I25" s="27">
        <v>2.7858491341703484</v>
      </c>
      <c r="J25" s="27">
        <v>16.675235433633098</v>
      </c>
      <c r="K25" s="27">
        <v>-1.4493633501449785</v>
      </c>
      <c r="L25" s="27">
        <v>0</v>
      </c>
      <c r="M25" s="27">
        <v>0</v>
      </c>
      <c r="N25" s="27">
        <v>0</v>
      </c>
      <c r="O25" s="27">
        <v>31.020192709648363</v>
      </c>
      <c r="Q25" s="19">
        <v>2029</v>
      </c>
      <c r="R25" s="27">
        <v>2.6504928898398248</v>
      </c>
      <c r="S25" s="27">
        <v>1.0213300000000345</v>
      </c>
      <c r="T25" s="27">
        <v>17.403978186376925</v>
      </c>
      <c r="U25" s="27">
        <v>0.69205570496993329</v>
      </c>
      <c r="V25" s="27">
        <v>0</v>
      </c>
      <c r="W25" s="27">
        <v>1.0383920539636855</v>
      </c>
      <c r="X25" s="27">
        <v>0</v>
      </c>
      <c r="Y25" s="27">
        <v>22.806248835150406</v>
      </c>
      <c r="AA25" s="19">
        <v>2029</v>
      </c>
      <c r="AB25" s="27">
        <v>12.439042717419964</v>
      </c>
      <c r="AC25" s="27">
        <v>2.8247302605500408</v>
      </c>
      <c r="AD25" s="27">
        <v>19.594595831890452</v>
      </c>
      <c r="AE25" s="27">
        <v>-1.4976366851022382</v>
      </c>
      <c r="AF25" s="27">
        <v>0</v>
      </c>
      <c r="AG25" s="27">
        <v>0</v>
      </c>
      <c r="AH25" s="27">
        <v>0</v>
      </c>
      <c r="AI25" s="27">
        <v>33.360732124758222</v>
      </c>
    </row>
    <row r="26" spans="1:35" ht="16.5" thickTop="1" thickBot="1" x14ac:dyDescent="0.3">
      <c r="A26" s="19">
        <v>2030</v>
      </c>
      <c r="B26" s="27">
        <v>7.5881425434273648</v>
      </c>
      <c r="C26" s="27">
        <v>0.15176285086854729</v>
      </c>
      <c r="D26" s="27">
        <v>0</v>
      </c>
      <c r="E26" s="27">
        <v>7.7399053942959117</v>
      </c>
      <c r="G26" s="19">
        <v>2030</v>
      </c>
      <c r="H26" s="27">
        <v>15.177658022430023</v>
      </c>
      <c r="I26" s="27">
        <v>3.3302668250598799</v>
      </c>
      <c r="J26" s="27">
        <v>15.640205768725902</v>
      </c>
      <c r="K26" s="27">
        <v>-1.4568650377540355</v>
      </c>
      <c r="L26" s="27">
        <v>2.8369749659157444E-2</v>
      </c>
      <c r="M26" s="27">
        <v>0.34302978858610417</v>
      </c>
      <c r="N26" s="27">
        <v>0</v>
      </c>
      <c r="O26" s="27">
        <v>33.062665116707031</v>
      </c>
      <c r="Q26" s="19">
        <v>2030</v>
      </c>
      <c r="R26" s="27">
        <v>-2.5611748884198278</v>
      </c>
      <c r="S26" s="27">
        <v>-0.73806000000013228</v>
      </c>
      <c r="T26" s="27">
        <v>13.926543042469952</v>
      </c>
      <c r="U26" s="27">
        <v>2.3722618901944159</v>
      </c>
      <c r="V26" s="27">
        <v>0</v>
      </c>
      <c r="W26" s="27">
        <v>-0.78807453379844383</v>
      </c>
      <c r="X26" s="27">
        <v>0</v>
      </c>
      <c r="Y26" s="27">
        <v>12.211495510445964</v>
      </c>
      <c r="AA26" s="19">
        <v>2030</v>
      </c>
      <c r="AB26" s="27">
        <v>12.450019877442971</v>
      </c>
      <c r="AC26" s="27">
        <v>2.8272175174597578</v>
      </c>
      <c r="AD26" s="27">
        <v>27.857089989796542</v>
      </c>
      <c r="AE26" s="27">
        <v>-0.99772255776603702</v>
      </c>
      <c r="AF26" s="27">
        <v>0</v>
      </c>
      <c r="AG26" s="27">
        <v>0</v>
      </c>
      <c r="AH26" s="27">
        <v>0</v>
      </c>
      <c r="AI26" s="27">
        <v>42.13660482693323</v>
      </c>
    </row>
    <row r="27" spans="1:35" ht="16.5" thickTop="1" thickBot="1" x14ac:dyDescent="0.3">
      <c r="A27" s="19">
        <v>2031</v>
      </c>
      <c r="B27" s="27">
        <v>7.5881425434273648</v>
      </c>
      <c r="C27" s="27">
        <v>0.15176285086854729</v>
      </c>
      <c r="D27" s="27">
        <v>0</v>
      </c>
      <c r="E27" s="27">
        <v>7.7399053942959117</v>
      </c>
      <c r="G27" s="19">
        <v>2031</v>
      </c>
      <c r="H27" s="27">
        <v>11.665195477350153</v>
      </c>
      <c r="I27" s="27">
        <v>2.9510362550099671</v>
      </c>
      <c r="J27" s="27">
        <v>23.149157530990237</v>
      </c>
      <c r="K27" s="27">
        <v>-0.42859517179407464</v>
      </c>
      <c r="L27" s="27">
        <v>1.1967601916525329E-2</v>
      </c>
      <c r="M27" s="27">
        <v>0.28083843770533301</v>
      </c>
      <c r="N27" s="27">
        <v>0</v>
      </c>
      <c r="O27" s="27">
        <v>37.629600131178144</v>
      </c>
      <c r="Q27" s="19">
        <v>2031</v>
      </c>
      <c r="R27" s="27">
        <v>1.173566795790066</v>
      </c>
      <c r="S27" s="27">
        <v>-2.7108399999997346</v>
      </c>
      <c r="T27" s="27">
        <v>5.0935741824172851</v>
      </c>
      <c r="U27" s="27">
        <v>-3.6684051663505883</v>
      </c>
      <c r="V27" s="27">
        <v>0</v>
      </c>
      <c r="W27" s="27">
        <v>23.174345303819912</v>
      </c>
      <c r="X27" s="27">
        <v>0</v>
      </c>
      <c r="Y27" s="27">
        <v>23.06224111567694</v>
      </c>
      <c r="AA27" s="19">
        <v>2031</v>
      </c>
      <c r="AB27" s="27">
        <v>12.450019877442971</v>
      </c>
      <c r="AC27" s="27">
        <v>2.8272175174602125</v>
      </c>
      <c r="AD27" s="27">
        <v>26.700570824069747</v>
      </c>
      <c r="AE27" s="27">
        <v>-1.8095413250638908</v>
      </c>
      <c r="AF27" s="27">
        <v>0</v>
      </c>
      <c r="AG27" s="27">
        <v>0</v>
      </c>
      <c r="AH27" s="27">
        <v>0</v>
      </c>
      <c r="AI27" s="27">
        <v>40.168266893909042</v>
      </c>
    </row>
    <row r="28" spans="1:35" ht="16.5" thickTop="1" thickBot="1" x14ac:dyDescent="0.3">
      <c r="A28" s="19">
        <v>2032</v>
      </c>
      <c r="B28" s="27">
        <v>7.5881425434273648</v>
      </c>
      <c r="C28" s="27">
        <v>0.15176285086854729</v>
      </c>
      <c r="D28" s="27">
        <v>0</v>
      </c>
      <c r="E28" s="27">
        <v>7.7399053942959117</v>
      </c>
      <c r="G28" s="19">
        <v>2032</v>
      </c>
      <c r="H28" s="27">
        <v>8.7156591978798588</v>
      </c>
      <c r="I28" s="27">
        <v>2.1041826225900877</v>
      </c>
      <c r="J28" s="27">
        <v>49.494187562708916</v>
      </c>
      <c r="K28" s="27">
        <v>9.0554655827051023E-2</v>
      </c>
      <c r="L28" s="27">
        <v>0</v>
      </c>
      <c r="M28" s="27">
        <v>-5.2099914896665753E-2</v>
      </c>
      <c r="N28" s="27">
        <v>0</v>
      </c>
      <c r="O28" s="27">
        <v>60.352484124109246</v>
      </c>
      <c r="Q28" s="19">
        <v>2032</v>
      </c>
      <c r="R28" s="27">
        <v>0.27831605934989057</v>
      </c>
      <c r="S28" s="27">
        <v>-2.4697200000000521</v>
      </c>
      <c r="T28" s="27">
        <v>-21.198444710439325</v>
      </c>
      <c r="U28" s="27">
        <v>-4.1325465227644376</v>
      </c>
      <c r="V28" s="27">
        <v>0.40864934897508698</v>
      </c>
      <c r="W28" s="27">
        <v>12.229835260889047</v>
      </c>
      <c r="X28" s="27">
        <v>0</v>
      </c>
      <c r="Y28" s="27">
        <v>-14.88391056398979</v>
      </c>
      <c r="AA28" s="19">
        <v>2032</v>
      </c>
      <c r="AB28" s="27">
        <v>12.45001987743899</v>
      </c>
      <c r="AC28" s="27">
        <v>2.8349633188799999</v>
      </c>
      <c r="AD28" s="27">
        <v>24.195012307167154</v>
      </c>
      <c r="AE28" s="27">
        <v>-1.5995546136823726</v>
      </c>
      <c r="AF28" s="27">
        <v>0</v>
      </c>
      <c r="AG28" s="27">
        <v>0</v>
      </c>
      <c r="AH28" s="27">
        <v>0</v>
      </c>
      <c r="AI28" s="27">
        <v>37.880440889803772</v>
      </c>
    </row>
    <row r="29" spans="1:35" ht="16.5" thickTop="1" thickBot="1" x14ac:dyDescent="0.3">
      <c r="A29" s="19">
        <v>2033</v>
      </c>
      <c r="B29" s="27">
        <v>7.5881425434273648</v>
      </c>
      <c r="C29" s="27">
        <v>0.15176285086854729</v>
      </c>
      <c r="D29" s="27">
        <v>0</v>
      </c>
      <c r="E29" s="27">
        <v>7.7399053942959117</v>
      </c>
      <c r="G29" s="19">
        <v>2033</v>
      </c>
      <c r="H29" s="27">
        <v>7.1445502861702153</v>
      </c>
      <c r="I29" s="27">
        <v>1.7364190779403543</v>
      </c>
      <c r="J29" s="27">
        <v>49.200878856738719</v>
      </c>
      <c r="K29" s="27">
        <v>0.31079044790609922</v>
      </c>
      <c r="L29" s="27">
        <v>0</v>
      </c>
      <c r="M29" s="27">
        <v>0</v>
      </c>
      <c r="N29" s="27">
        <v>0</v>
      </c>
      <c r="O29" s="27">
        <v>58.392638668755389</v>
      </c>
      <c r="Q29" s="19">
        <v>2033</v>
      </c>
      <c r="R29" s="27">
        <v>-6.5978225713506617</v>
      </c>
      <c r="S29" s="27">
        <v>-2.7442700000001423</v>
      </c>
      <c r="T29" s="27">
        <v>23.560903099122971</v>
      </c>
      <c r="U29" s="27">
        <v>-0.77614242459943328</v>
      </c>
      <c r="V29" s="27">
        <v>0</v>
      </c>
      <c r="W29" s="27">
        <v>-4.0859778667807385</v>
      </c>
      <c r="X29" s="27">
        <v>0</v>
      </c>
      <c r="Y29" s="27">
        <v>9.3566902363919944</v>
      </c>
      <c r="AA29" s="19">
        <v>2033</v>
      </c>
      <c r="AB29" s="27">
        <v>24.762563133759045</v>
      </c>
      <c r="AC29" s="27">
        <v>3.6193375507100427</v>
      </c>
      <c r="AD29" s="27">
        <v>17.319792281610678</v>
      </c>
      <c r="AE29" s="27">
        <v>-1.4060302236530529</v>
      </c>
      <c r="AF29" s="27">
        <v>0</v>
      </c>
      <c r="AG29" s="27">
        <v>0</v>
      </c>
      <c r="AH29" s="27">
        <v>0</v>
      </c>
      <c r="AI29" s="27">
        <v>44.295662742426707</v>
      </c>
    </row>
    <row r="30" spans="1:35" ht="16.5" thickTop="1" thickBot="1" x14ac:dyDescent="0.3">
      <c r="A30" s="19">
        <v>2034</v>
      </c>
      <c r="B30" s="27">
        <v>7.5881425434273648</v>
      </c>
      <c r="C30" s="27">
        <v>0.15176285086854729</v>
      </c>
      <c r="D30" s="27">
        <v>0</v>
      </c>
      <c r="E30" s="27">
        <v>7.7399053942959117</v>
      </c>
      <c r="G30" s="19">
        <v>2034</v>
      </c>
      <c r="H30" s="27">
        <v>6.1223542681400431</v>
      </c>
      <c r="I30" s="27">
        <v>1.6712966825298281</v>
      </c>
      <c r="J30" s="27">
        <v>18.544539218492417</v>
      </c>
      <c r="K30" s="27">
        <v>1.8451219865894881E-2</v>
      </c>
      <c r="L30" s="27">
        <v>0</v>
      </c>
      <c r="M30" s="27">
        <v>0</v>
      </c>
      <c r="N30" s="27">
        <v>0</v>
      </c>
      <c r="O30" s="27">
        <v>26.356641389028184</v>
      </c>
      <c r="Q30" s="19">
        <v>2034</v>
      </c>
      <c r="R30" s="27">
        <v>0.38284024567019515</v>
      </c>
      <c r="S30" s="27">
        <v>-1.1996799999997165</v>
      </c>
      <c r="T30" s="27">
        <v>30.677123673247927</v>
      </c>
      <c r="U30" s="27">
        <v>-5.6333683499076637</v>
      </c>
      <c r="V30" s="27">
        <v>0</v>
      </c>
      <c r="W30" s="27">
        <v>8.4041700823654342</v>
      </c>
      <c r="X30" s="27">
        <v>0</v>
      </c>
      <c r="Y30" s="27">
        <v>32.631085651376175</v>
      </c>
      <c r="AA30" s="19">
        <v>2034</v>
      </c>
      <c r="AB30" s="27">
        <v>14.438961265517037</v>
      </c>
      <c r="AC30" s="27">
        <v>0.9572053557799336</v>
      </c>
      <c r="AD30" s="27">
        <v>33.127957807950317</v>
      </c>
      <c r="AE30" s="27">
        <v>-0.98253503330593839</v>
      </c>
      <c r="AF30" s="27">
        <v>0</v>
      </c>
      <c r="AG30" s="27">
        <v>0</v>
      </c>
      <c r="AH30" s="27">
        <v>0</v>
      </c>
      <c r="AI30" s="27">
        <v>47.541589395941351</v>
      </c>
    </row>
    <row r="31" spans="1:35" ht="16.5" thickTop="1" thickBot="1" x14ac:dyDescent="0.3">
      <c r="A31" s="19" t="s">
        <v>44</v>
      </c>
      <c r="B31" s="27">
        <v>95.01591101009717</v>
      </c>
      <c r="C31" s="27">
        <v>1.9003182202019435</v>
      </c>
      <c r="D31" s="27">
        <v>0</v>
      </c>
      <c r="E31" s="27">
        <v>96.916229230299109</v>
      </c>
      <c r="G31" s="19" t="s">
        <v>45</v>
      </c>
      <c r="H31" s="27">
        <v>75.003152048527312</v>
      </c>
      <c r="I31" s="27">
        <v>20.474561534327183</v>
      </c>
      <c r="J31" s="27">
        <v>258.73043553463776</v>
      </c>
      <c r="K31" s="27">
        <v>0.26451615542437584</v>
      </c>
      <c r="L31" s="27">
        <v>0</v>
      </c>
      <c r="M31" s="27">
        <v>0</v>
      </c>
      <c r="N31" s="27">
        <v>0</v>
      </c>
      <c r="O31" s="27">
        <v>354.47266527291663</v>
      </c>
      <c r="Q31" s="19" t="s">
        <v>45</v>
      </c>
      <c r="R31" s="27">
        <v>4.6900626619603489</v>
      </c>
      <c r="S31" s="27">
        <v>-14.696924991387608</v>
      </c>
      <c r="T31" s="27">
        <v>428.00230706269497</v>
      </c>
      <c r="U31" s="27">
        <v>-80.759806063622818</v>
      </c>
      <c r="V31" s="27">
        <v>0</v>
      </c>
      <c r="W31" s="27">
        <v>115.78869366843372</v>
      </c>
      <c r="X31" s="27">
        <v>0</v>
      </c>
      <c r="Y31" s="27">
        <v>453.02433233807864</v>
      </c>
      <c r="AA31" s="19" t="s">
        <v>45</v>
      </c>
      <c r="AB31" s="27">
        <v>176.88744554623327</v>
      </c>
      <c r="AC31" s="27">
        <v>11.726439813329801</v>
      </c>
      <c r="AD31" s="27">
        <v>462.1959516511991</v>
      </c>
      <c r="AE31" s="27">
        <v>-14.085593877738066</v>
      </c>
      <c r="AF31" s="27">
        <v>0</v>
      </c>
      <c r="AG31" s="27">
        <v>0</v>
      </c>
      <c r="AH31" s="27">
        <v>0</v>
      </c>
      <c r="AI31" s="27">
        <v>636.72424313302406</v>
      </c>
    </row>
    <row r="32" spans="1:35" ht="16.5" thickTop="1" thickBot="1" x14ac:dyDescent="0.3">
      <c r="E32" s="12"/>
      <c r="J32" s="14"/>
    </row>
    <row r="33" spans="1:35" ht="16.5" thickTop="1" thickBot="1" x14ac:dyDescent="0.3">
      <c r="A33" s="1" t="str">
        <f>A4</f>
        <v>High Discount rate</v>
      </c>
    </row>
    <row r="34" spans="1:35" ht="31.5" thickTop="1" thickBot="1" x14ac:dyDescent="0.3">
      <c r="G34" s="1" t="s">
        <v>29</v>
      </c>
      <c r="H34" s="1" t="s">
        <v>10</v>
      </c>
      <c r="Q34" s="1" t="s">
        <v>29</v>
      </c>
      <c r="R34" s="1" t="s">
        <v>30</v>
      </c>
      <c r="AA34" s="1" t="s">
        <v>29</v>
      </c>
      <c r="AB34" s="1" t="s">
        <v>31</v>
      </c>
    </row>
    <row r="35" spans="1:35" ht="51" customHeight="1" thickTop="1" thickBot="1" x14ac:dyDescent="0.3">
      <c r="A35" s="1" t="s">
        <v>32</v>
      </c>
      <c r="B35" s="25" t="s">
        <v>33</v>
      </c>
      <c r="C35" s="25" t="s">
        <v>15</v>
      </c>
      <c r="D35" s="25" t="s">
        <v>34</v>
      </c>
      <c r="E35" s="25" t="s">
        <v>35</v>
      </c>
      <c r="G35" s="1" t="s">
        <v>29</v>
      </c>
      <c r="H35" s="1" t="s">
        <v>36</v>
      </c>
      <c r="I35" s="1" t="s">
        <v>37</v>
      </c>
      <c r="J35" s="1" t="s">
        <v>38</v>
      </c>
      <c r="K35" s="1" t="s">
        <v>39</v>
      </c>
      <c r="L35" s="1" t="s">
        <v>40</v>
      </c>
      <c r="M35" s="1" t="s">
        <v>41</v>
      </c>
      <c r="N35" s="1" t="s">
        <v>42</v>
      </c>
      <c r="O35" s="1" t="s">
        <v>35</v>
      </c>
      <c r="Q35" s="1" t="s">
        <v>29</v>
      </c>
      <c r="R35" s="1" t="s">
        <v>36</v>
      </c>
      <c r="S35" s="1" t="s">
        <v>37</v>
      </c>
      <c r="T35" s="1" t="s">
        <v>38</v>
      </c>
      <c r="U35" s="1" t="s">
        <v>39</v>
      </c>
      <c r="V35" s="1" t="s">
        <v>40</v>
      </c>
      <c r="W35" s="1" t="s">
        <v>41</v>
      </c>
      <c r="X35" s="1" t="s">
        <v>42</v>
      </c>
      <c r="Y35" s="1" t="s">
        <v>35</v>
      </c>
      <c r="AA35" s="1" t="s">
        <v>29</v>
      </c>
      <c r="AB35" s="1" t="s">
        <v>36</v>
      </c>
      <c r="AC35" s="1" t="s">
        <v>37</v>
      </c>
      <c r="AD35" s="1" t="s">
        <v>38</v>
      </c>
      <c r="AE35" s="1" t="s">
        <v>39</v>
      </c>
      <c r="AF35" s="1" t="s">
        <v>40</v>
      </c>
      <c r="AG35" s="1" t="s">
        <v>41</v>
      </c>
      <c r="AH35" s="1" t="s">
        <v>42</v>
      </c>
      <c r="AI35" s="1" t="s">
        <v>35</v>
      </c>
    </row>
    <row r="36" spans="1:35" ht="16.5" thickTop="1" thickBot="1" x14ac:dyDescent="0.3">
      <c r="A36" s="19" t="s">
        <v>43</v>
      </c>
      <c r="B36" s="26">
        <f>NPV($B$4,B37:B52)</f>
        <v>81.973418358538837</v>
      </c>
      <c r="C36" s="26">
        <f t="shared" ref="C36:E36" si="5">NPV($B$4,C37:C52)</f>
        <v>1.6394683671707768</v>
      </c>
      <c r="D36" s="26">
        <f t="shared" si="5"/>
        <v>4.5387103138614542</v>
      </c>
      <c r="E36" s="26">
        <f t="shared" si="5"/>
        <v>88.151597039571087</v>
      </c>
      <c r="G36" s="19" t="s">
        <v>43</v>
      </c>
      <c r="H36" s="26">
        <f>NPV($B$4,H37:H52)</f>
        <v>44.95099202071443</v>
      </c>
      <c r="I36" s="26">
        <f t="shared" ref="I36:N36" si="6">NPV($B$4,I37:I52)</f>
        <v>11.018989305476795</v>
      </c>
      <c r="J36" s="26">
        <f t="shared" si="6"/>
        <v>149.02022144125411</v>
      </c>
      <c r="K36" s="26">
        <f t="shared" si="6"/>
        <v>-1.0075119876335914</v>
      </c>
      <c r="L36" s="26">
        <f t="shared" si="6"/>
        <v>10.421115735811018</v>
      </c>
      <c r="M36" s="26">
        <f t="shared" si="6"/>
        <v>2.0603077177418885</v>
      </c>
      <c r="N36" s="26">
        <f t="shared" si="6"/>
        <v>0</v>
      </c>
      <c r="O36" s="26">
        <f>NPV($B$4,O37:O52)</f>
        <v>216.46411423336465</v>
      </c>
      <c r="Q36" s="19" t="s">
        <v>43</v>
      </c>
      <c r="R36" s="26">
        <f>NPV($B$4,R37:R52)</f>
        <v>-2.2318411060644747</v>
      </c>
      <c r="S36" s="26">
        <f t="shared" ref="S36:X36" si="7">NPV($B$4,S37:S52)</f>
        <v>-8.2968735848903599</v>
      </c>
      <c r="T36" s="26">
        <f t="shared" si="7"/>
        <v>157.99456935554707</v>
      </c>
      <c r="U36" s="26">
        <f t="shared" si="7"/>
        <v>-13.896101922310663</v>
      </c>
      <c r="V36" s="26">
        <f t="shared" si="7"/>
        <v>8.6051422664664265</v>
      </c>
      <c r="W36" s="26">
        <f t="shared" si="7"/>
        <v>37.569648150729599</v>
      </c>
      <c r="X36" s="26">
        <f t="shared" si="7"/>
        <v>0</v>
      </c>
      <c r="Y36" s="26">
        <f>NPV($B$4,Y37:Y52)</f>
        <v>179.74454315947756</v>
      </c>
      <c r="AA36" s="19" t="s">
        <v>43</v>
      </c>
      <c r="AB36" s="26">
        <f>NPV($B$4,AB37:AB52)</f>
        <v>81.710214635183718</v>
      </c>
      <c r="AC36" s="26">
        <f t="shared" ref="AC36:AH36" si="8">NPV($B$4,AC37:AC52)</f>
        <v>10.164726813940042</v>
      </c>
      <c r="AD36" s="26">
        <f t="shared" si="8"/>
        <v>191.86437515416233</v>
      </c>
      <c r="AE36" s="26">
        <f t="shared" si="8"/>
        <v>-6.2056627028018294</v>
      </c>
      <c r="AF36" s="26">
        <f t="shared" si="8"/>
        <v>0</v>
      </c>
      <c r="AG36" s="26">
        <f t="shared" si="8"/>
        <v>0.18626030845018085</v>
      </c>
      <c r="AH36" s="26">
        <f t="shared" si="8"/>
        <v>0</v>
      </c>
      <c r="AI36" s="26">
        <f>NPV($B$4,AI37:AI52)</f>
        <v>277.71991420893448</v>
      </c>
    </row>
    <row r="37" spans="1:35" ht="16.5" thickTop="1" thickBot="1" x14ac:dyDescent="0.3">
      <c r="A37" s="19">
        <v>2020</v>
      </c>
      <c r="B37" s="27">
        <v>0</v>
      </c>
      <c r="C37" s="27">
        <v>0</v>
      </c>
      <c r="D37" s="27">
        <v>0</v>
      </c>
      <c r="E37" s="27">
        <v>0</v>
      </c>
      <c r="G37" s="19">
        <v>2020</v>
      </c>
      <c r="H37" s="27">
        <v>0</v>
      </c>
      <c r="I37" s="27">
        <v>0</v>
      </c>
      <c r="J37" s="27">
        <v>0</v>
      </c>
      <c r="K37" s="27">
        <v>0</v>
      </c>
      <c r="L37" s="27">
        <v>0</v>
      </c>
      <c r="M37" s="27">
        <v>0</v>
      </c>
      <c r="N37" s="27">
        <v>0</v>
      </c>
      <c r="O37" s="27">
        <v>0</v>
      </c>
      <c r="Q37" s="19">
        <v>2020</v>
      </c>
      <c r="R37" s="27">
        <v>0</v>
      </c>
      <c r="S37" s="27">
        <v>0</v>
      </c>
      <c r="T37" s="27">
        <v>0</v>
      </c>
      <c r="U37" s="27">
        <v>0</v>
      </c>
      <c r="V37" s="27">
        <v>0</v>
      </c>
      <c r="W37" s="27">
        <v>0</v>
      </c>
      <c r="X37" s="27">
        <v>0</v>
      </c>
      <c r="Y37" s="27">
        <v>0</v>
      </c>
      <c r="AA37" s="19">
        <v>2020</v>
      </c>
      <c r="AB37" s="27">
        <v>0</v>
      </c>
      <c r="AC37" s="27">
        <v>0</v>
      </c>
      <c r="AD37" s="27">
        <v>0</v>
      </c>
      <c r="AE37" s="27">
        <v>0</v>
      </c>
      <c r="AF37" s="27">
        <v>0</v>
      </c>
      <c r="AG37" s="27">
        <v>0</v>
      </c>
      <c r="AH37" s="27">
        <v>0</v>
      </c>
      <c r="AI37" s="27">
        <v>0</v>
      </c>
    </row>
    <row r="38" spans="1:35" ht="16.5" thickTop="1" thickBot="1" x14ac:dyDescent="0.3">
      <c r="A38" s="19">
        <v>2021</v>
      </c>
      <c r="B38" s="27">
        <v>0</v>
      </c>
      <c r="C38" s="27">
        <v>0</v>
      </c>
      <c r="D38" s="27">
        <v>0</v>
      </c>
      <c r="E38" s="27">
        <v>0</v>
      </c>
      <c r="G38" s="19">
        <v>2021</v>
      </c>
      <c r="H38" s="27">
        <v>0</v>
      </c>
      <c r="I38" s="27">
        <v>0</v>
      </c>
      <c r="J38" s="27">
        <v>0</v>
      </c>
      <c r="K38" s="27">
        <v>0</v>
      </c>
      <c r="L38" s="27">
        <v>0</v>
      </c>
      <c r="M38" s="27">
        <v>0</v>
      </c>
      <c r="N38" s="27">
        <v>0</v>
      </c>
      <c r="O38" s="27">
        <v>0</v>
      </c>
      <c r="Q38" s="19">
        <v>2021</v>
      </c>
      <c r="R38" s="27">
        <v>0</v>
      </c>
      <c r="S38" s="27">
        <v>0</v>
      </c>
      <c r="T38" s="27">
        <v>0</v>
      </c>
      <c r="U38" s="27">
        <v>0</v>
      </c>
      <c r="V38" s="27">
        <v>0</v>
      </c>
      <c r="W38" s="27">
        <v>0</v>
      </c>
      <c r="X38" s="27">
        <v>0</v>
      </c>
      <c r="Y38" s="27">
        <v>0</v>
      </c>
      <c r="AA38" s="19">
        <v>2021</v>
      </c>
      <c r="AB38" s="27">
        <v>0</v>
      </c>
      <c r="AC38" s="27">
        <v>0</v>
      </c>
      <c r="AD38" s="27">
        <v>0</v>
      </c>
      <c r="AE38" s="27">
        <v>0</v>
      </c>
      <c r="AF38" s="27">
        <v>0</v>
      </c>
      <c r="AG38" s="27">
        <v>0</v>
      </c>
      <c r="AH38" s="27">
        <v>0</v>
      </c>
      <c r="AI38" s="27">
        <v>0</v>
      </c>
    </row>
    <row r="39" spans="1:35" ht="16.5" thickTop="1" thickBot="1" x14ac:dyDescent="0.3">
      <c r="A39" s="19">
        <v>2022</v>
      </c>
      <c r="B39" s="27">
        <v>0</v>
      </c>
      <c r="C39" s="27">
        <v>0</v>
      </c>
      <c r="D39" s="27">
        <v>5.869676526292178</v>
      </c>
      <c r="E39" s="27">
        <v>5.869676526292178</v>
      </c>
      <c r="G39" s="19">
        <v>2022</v>
      </c>
      <c r="H39" s="27">
        <v>0</v>
      </c>
      <c r="I39" s="27">
        <v>0</v>
      </c>
      <c r="J39" s="27">
        <v>0</v>
      </c>
      <c r="K39" s="27">
        <v>0</v>
      </c>
      <c r="L39" s="27">
        <v>0</v>
      </c>
      <c r="M39" s="27">
        <v>0</v>
      </c>
      <c r="N39" s="27">
        <v>0</v>
      </c>
      <c r="O39" s="27">
        <v>0</v>
      </c>
      <c r="Q39" s="19">
        <v>2022</v>
      </c>
      <c r="R39" s="27">
        <v>0</v>
      </c>
      <c r="S39" s="27">
        <v>0</v>
      </c>
      <c r="T39" s="27">
        <v>0</v>
      </c>
      <c r="U39" s="27">
        <v>0</v>
      </c>
      <c r="V39" s="27">
        <v>0</v>
      </c>
      <c r="W39" s="27">
        <v>0</v>
      </c>
      <c r="X39" s="27">
        <v>0</v>
      </c>
      <c r="Y39" s="27">
        <v>0</v>
      </c>
      <c r="AA39" s="19">
        <v>2022</v>
      </c>
      <c r="AB39" s="27">
        <v>0</v>
      </c>
      <c r="AC39" s="27">
        <v>0</v>
      </c>
      <c r="AD39" s="27">
        <v>0</v>
      </c>
      <c r="AE39" s="27">
        <v>0</v>
      </c>
      <c r="AF39" s="27">
        <v>0</v>
      </c>
      <c r="AG39" s="27">
        <v>0</v>
      </c>
      <c r="AH39" s="27">
        <v>0</v>
      </c>
      <c r="AI39" s="27">
        <v>0</v>
      </c>
    </row>
    <row r="40" spans="1:35" ht="16.5" thickTop="1" thickBot="1" x14ac:dyDescent="0.3">
      <c r="A40" s="19">
        <v>2023</v>
      </c>
      <c r="B40" s="27">
        <v>10.101238733892757</v>
      </c>
      <c r="C40" s="27">
        <v>0.20202477467785512</v>
      </c>
      <c r="D40" s="27">
        <v>0</v>
      </c>
      <c r="E40" s="27">
        <v>10.303263508570613</v>
      </c>
      <c r="G40" s="19">
        <v>2023</v>
      </c>
      <c r="H40" s="27">
        <v>0</v>
      </c>
      <c r="I40" s="27">
        <v>0</v>
      </c>
      <c r="J40" s="27">
        <v>8.7387014306014628</v>
      </c>
      <c r="K40" s="27">
        <v>-0.75392508934392777</v>
      </c>
      <c r="L40" s="27">
        <v>1.8117350422079321</v>
      </c>
      <c r="M40" s="27">
        <v>1.1664970115746978</v>
      </c>
      <c r="N40" s="27">
        <v>0</v>
      </c>
      <c r="O40" s="27">
        <v>10.963008395040166</v>
      </c>
      <c r="Q40" s="19">
        <v>2023</v>
      </c>
      <c r="R40" s="27">
        <v>-14.427850000000007</v>
      </c>
      <c r="S40" s="27">
        <v>-4.5089600000001155</v>
      </c>
      <c r="T40" s="27">
        <v>35.807231355618441</v>
      </c>
      <c r="U40" s="27">
        <v>5.9572961100200992</v>
      </c>
      <c r="V40" s="27">
        <v>2.2840536807992078</v>
      </c>
      <c r="W40" s="27">
        <v>1.9282247860590145</v>
      </c>
      <c r="X40" s="27">
        <v>0</v>
      </c>
      <c r="Y40" s="27">
        <v>27.039995932496641</v>
      </c>
      <c r="AA40" s="19">
        <v>2023</v>
      </c>
      <c r="AB40" s="27">
        <v>12.450189382123991</v>
      </c>
      <c r="AC40" s="27">
        <v>0.83334486225976434</v>
      </c>
      <c r="AD40" s="27">
        <v>14.228711584083296</v>
      </c>
      <c r="AE40" s="27">
        <v>-8.5205104409607116E-2</v>
      </c>
      <c r="AF40" s="27">
        <v>0</v>
      </c>
      <c r="AG40" s="27">
        <v>0.56363680917405701</v>
      </c>
      <c r="AH40" s="27">
        <v>0</v>
      </c>
      <c r="AI40" s="27">
        <v>27.990677533231501</v>
      </c>
    </row>
    <row r="41" spans="1:35" ht="16.5" thickTop="1" thickBot="1" x14ac:dyDescent="0.3">
      <c r="A41" s="19">
        <v>2024</v>
      </c>
      <c r="B41" s="27">
        <v>10.101238733892757</v>
      </c>
      <c r="C41" s="27">
        <v>0.20202477467785512</v>
      </c>
      <c r="D41" s="27">
        <v>0</v>
      </c>
      <c r="E41" s="27">
        <v>10.303263508570613</v>
      </c>
      <c r="G41" s="19">
        <v>2024</v>
      </c>
      <c r="H41" s="27">
        <v>0</v>
      </c>
      <c r="I41" s="27">
        <v>0</v>
      </c>
      <c r="J41" s="27">
        <v>7.5351588334574249</v>
      </c>
      <c r="K41" s="27">
        <v>0.75029841230268868</v>
      </c>
      <c r="L41" s="27">
        <v>6.0009305791589416</v>
      </c>
      <c r="M41" s="27">
        <v>0.77789185919596593</v>
      </c>
      <c r="N41" s="27">
        <v>0</v>
      </c>
      <c r="O41" s="27">
        <v>15.064279684115021</v>
      </c>
      <c r="Q41" s="19">
        <v>2024</v>
      </c>
      <c r="R41" s="27">
        <v>-1.0892799999999738</v>
      </c>
      <c r="S41" s="27">
        <v>-0.28193000000010215</v>
      </c>
      <c r="T41" s="27">
        <v>1.248520525017963</v>
      </c>
      <c r="U41" s="27">
        <v>-2.3277234237913974E-2</v>
      </c>
      <c r="V41" s="27">
        <v>2.9745766048381261</v>
      </c>
      <c r="W41" s="27">
        <v>-0.49338024595467489</v>
      </c>
      <c r="X41" s="27">
        <v>0</v>
      </c>
      <c r="Y41" s="27">
        <v>2.3352296496634239</v>
      </c>
      <c r="AA41" s="19">
        <v>2024</v>
      </c>
      <c r="AB41" s="27">
        <v>0.26788355407660447</v>
      </c>
      <c r="AC41" s="27">
        <v>9.6134217669714417E-2</v>
      </c>
      <c r="AD41" s="27">
        <v>7.7018317885113392</v>
      </c>
      <c r="AE41" s="27">
        <v>0.54924283675263352</v>
      </c>
      <c r="AF41" s="27">
        <v>0</v>
      </c>
      <c r="AG41" s="27">
        <v>-0.14462344572845745</v>
      </c>
      <c r="AH41" s="27">
        <v>0</v>
      </c>
      <c r="AI41" s="27">
        <v>8.4704689512818323</v>
      </c>
    </row>
    <row r="42" spans="1:35" ht="16.5" thickTop="1" thickBot="1" x14ac:dyDescent="0.3">
      <c r="A42" s="19">
        <v>2025</v>
      </c>
      <c r="B42" s="27">
        <v>10.101238733892757</v>
      </c>
      <c r="C42" s="27">
        <v>0.20202477467785512</v>
      </c>
      <c r="D42" s="27">
        <v>0</v>
      </c>
      <c r="E42" s="27">
        <v>10.303263508570613</v>
      </c>
      <c r="G42" s="19">
        <v>2025</v>
      </c>
      <c r="H42" s="27">
        <v>0</v>
      </c>
      <c r="I42" s="27">
        <v>0</v>
      </c>
      <c r="J42" s="27">
        <v>12.293048628470505</v>
      </c>
      <c r="K42" s="27">
        <v>0.95822349479380331</v>
      </c>
      <c r="L42" s="27">
        <v>2.0243676442420533</v>
      </c>
      <c r="M42" s="27">
        <v>1.5534051003274199</v>
      </c>
      <c r="N42" s="27">
        <v>0</v>
      </c>
      <c r="O42" s="27">
        <v>16.82904486783378</v>
      </c>
      <c r="Q42" s="19">
        <v>2025</v>
      </c>
      <c r="R42" s="27">
        <v>-2.3426399999999603</v>
      </c>
      <c r="S42" s="27">
        <v>-0.37770000000000437</v>
      </c>
      <c r="T42" s="27">
        <v>11.561470615462504</v>
      </c>
      <c r="U42" s="27">
        <v>0.55731567252412451</v>
      </c>
      <c r="V42" s="27">
        <v>1.4560970354377119</v>
      </c>
      <c r="W42" s="27">
        <v>-0.48794383674983816</v>
      </c>
      <c r="X42" s="27">
        <v>0</v>
      </c>
      <c r="Y42" s="27">
        <v>10.366599486674536</v>
      </c>
      <c r="AA42" s="19">
        <v>2025</v>
      </c>
      <c r="AB42" s="27">
        <v>0.26788355408299935</v>
      </c>
      <c r="AC42" s="27">
        <v>9.5871555879966763E-2</v>
      </c>
      <c r="AD42" s="27">
        <v>10.464833426236122</v>
      </c>
      <c r="AE42" s="27">
        <v>0.38160942815975935</v>
      </c>
      <c r="AF42" s="27">
        <v>0</v>
      </c>
      <c r="AG42" s="27">
        <v>-4.6740635378449746E-2</v>
      </c>
      <c r="AH42" s="27">
        <v>0</v>
      </c>
      <c r="AI42" s="27">
        <v>11.163457328980398</v>
      </c>
    </row>
    <row r="43" spans="1:35" ht="16.5" thickTop="1" thickBot="1" x14ac:dyDescent="0.3">
      <c r="A43" s="19">
        <v>2026</v>
      </c>
      <c r="B43" s="27">
        <v>10.101238733892757</v>
      </c>
      <c r="C43" s="27">
        <v>0.20202477467785512</v>
      </c>
      <c r="D43" s="27">
        <v>0</v>
      </c>
      <c r="E43" s="27">
        <v>10.303263508570613</v>
      </c>
      <c r="G43" s="19">
        <v>2026</v>
      </c>
      <c r="H43" s="27">
        <v>-1.3950969279790115E-3</v>
      </c>
      <c r="I43" s="27">
        <v>1.4004089498484973E-3</v>
      </c>
      <c r="J43" s="27">
        <v>9.2786792835673992</v>
      </c>
      <c r="K43" s="27">
        <v>0.51689881742970267</v>
      </c>
      <c r="L43" s="27">
        <v>7.2894534504397832</v>
      </c>
      <c r="M43" s="27">
        <v>-0.76537513233491161</v>
      </c>
      <c r="N43" s="27">
        <v>0</v>
      </c>
      <c r="O43" s="27">
        <v>16.319661731123844</v>
      </c>
      <c r="Q43" s="19">
        <v>2026</v>
      </c>
      <c r="R43" s="27">
        <v>-0.44297000000005937</v>
      </c>
      <c r="S43" s="27">
        <v>5.0119999999878928E-2</v>
      </c>
      <c r="T43" s="27">
        <v>6.2060441359466179</v>
      </c>
      <c r="U43" s="27">
        <v>0.56559327578948726</v>
      </c>
      <c r="V43" s="27">
        <v>7.3646415600636006</v>
      </c>
      <c r="W43" s="27">
        <v>0.36256336782509158</v>
      </c>
      <c r="X43" s="27">
        <v>0</v>
      </c>
      <c r="Y43" s="27">
        <v>14.105992339624615</v>
      </c>
      <c r="AA43" s="19">
        <v>2026</v>
      </c>
      <c r="AB43" s="27">
        <v>0.26788355408200459</v>
      </c>
      <c r="AC43" s="27">
        <v>9.5871555879966763E-2</v>
      </c>
      <c r="AD43" s="27">
        <v>13.203124878284843</v>
      </c>
      <c r="AE43" s="27">
        <v>0.15661043073504138</v>
      </c>
      <c r="AF43" s="27">
        <v>0</v>
      </c>
      <c r="AG43" s="27">
        <v>-0.16692924021846864</v>
      </c>
      <c r="AH43" s="27">
        <v>0</v>
      </c>
      <c r="AI43" s="27">
        <v>13.556561178763387</v>
      </c>
    </row>
    <row r="44" spans="1:35" ht="16.5" thickTop="1" thickBot="1" x14ac:dyDescent="0.3">
      <c r="A44" s="19">
        <v>2027</v>
      </c>
      <c r="B44" s="27">
        <v>10.101238733892757</v>
      </c>
      <c r="C44" s="27">
        <v>0.20202477467785512</v>
      </c>
      <c r="D44" s="27">
        <v>0</v>
      </c>
      <c r="E44" s="27">
        <v>10.303263508570613</v>
      </c>
      <c r="G44" s="19">
        <v>2027</v>
      </c>
      <c r="H44" s="27">
        <v>5.075118029402006</v>
      </c>
      <c r="I44" s="27">
        <v>1.0935449024800619</v>
      </c>
      <c r="J44" s="27">
        <v>18.662461464097131</v>
      </c>
      <c r="K44" s="27">
        <v>-0.43229598494198729</v>
      </c>
      <c r="L44" s="27">
        <v>0</v>
      </c>
      <c r="M44" s="27">
        <v>0</v>
      </c>
      <c r="N44" s="27">
        <v>0</v>
      </c>
      <c r="O44" s="27">
        <v>24.398828411037211</v>
      </c>
      <c r="Q44" s="19">
        <v>2027</v>
      </c>
      <c r="R44" s="27">
        <v>1.8599400000000514</v>
      </c>
      <c r="S44" s="27">
        <v>0.64633999999978187</v>
      </c>
      <c r="T44" s="27">
        <v>24.155175234318019</v>
      </c>
      <c r="U44" s="27">
        <v>0.76821762826396889</v>
      </c>
      <c r="V44" s="27">
        <v>0</v>
      </c>
      <c r="W44" s="27">
        <v>0</v>
      </c>
      <c r="X44" s="27">
        <v>0</v>
      </c>
      <c r="Y44" s="27">
        <v>27.429672862581821</v>
      </c>
      <c r="AA44" s="19">
        <v>2027</v>
      </c>
      <c r="AB44" s="27">
        <v>0.18290367326500245</v>
      </c>
      <c r="AC44" s="27">
        <v>0.15926881142968341</v>
      </c>
      <c r="AD44" s="27">
        <v>26.130972638262701</v>
      </c>
      <c r="AE44" s="27">
        <v>-0.64019812317937697</v>
      </c>
      <c r="AF44" s="27">
        <v>0</v>
      </c>
      <c r="AG44" s="27">
        <v>0</v>
      </c>
      <c r="AH44" s="27">
        <v>0</v>
      </c>
      <c r="AI44" s="27">
        <v>25.832946999778009</v>
      </c>
    </row>
    <row r="45" spans="1:35" ht="16.5" thickTop="1" thickBot="1" x14ac:dyDescent="0.3">
      <c r="A45" s="19">
        <v>2028</v>
      </c>
      <c r="B45" s="27">
        <v>10.101238733892757</v>
      </c>
      <c r="C45" s="27">
        <v>0.20202477467785512</v>
      </c>
      <c r="D45" s="27">
        <v>0</v>
      </c>
      <c r="E45" s="27">
        <v>10.303263508570613</v>
      </c>
      <c r="G45" s="19">
        <v>2028</v>
      </c>
      <c r="H45" s="27">
        <v>10.035512428024049</v>
      </c>
      <c r="I45" s="27">
        <v>2.2499836779797988</v>
      </c>
      <c r="J45" s="27">
        <v>15.888354539258849</v>
      </c>
      <c r="K45" s="27">
        <v>-0.96155363422115614</v>
      </c>
      <c r="L45" s="27">
        <v>0</v>
      </c>
      <c r="M45" s="27">
        <v>0</v>
      </c>
      <c r="N45" s="27">
        <v>0</v>
      </c>
      <c r="O45" s="27">
        <v>27.212297011041539</v>
      </c>
      <c r="Q45" s="19">
        <v>2028</v>
      </c>
      <c r="R45" s="27">
        <v>20.984051066249776</v>
      </c>
      <c r="S45" s="27">
        <v>1.6843199999998433</v>
      </c>
      <c r="T45" s="27">
        <v>3.2702217478886286</v>
      </c>
      <c r="U45" s="27">
        <v>-0.18051049541379882</v>
      </c>
      <c r="V45" s="27">
        <v>0</v>
      </c>
      <c r="W45" s="27">
        <v>0.29471755573827052</v>
      </c>
      <c r="X45" s="27">
        <v>0</v>
      </c>
      <c r="Y45" s="27">
        <v>26.052799874462718</v>
      </c>
      <c r="AA45" s="19">
        <v>2028</v>
      </c>
      <c r="AB45" s="27">
        <v>12.439042717415987</v>
      </c>
      <c r="AC45" s="27">
        <v>2.8324692475603115</v>
      </c>
      <c r="AD45" s="27">
        <v>16.845461546451915</v>
      </c>
      <c r="AE45" s="27">
        <v>-1.8282274697654071</v>
      </c>
      <c r="AF45" s="27">
        <v>0</v>
      </c>
      <c r="AG45" s="27">
        <v>0</v>
      </c>
      <c r="AH45" s="27">
        <v>0</v>
      </c>
      <c r="AI45" s="27">
        <v>30.288746041662804</v>
      </c>
    </row>
    <row r="46" spans="1:35" ht="16.5" thickTop="1" thickBot="1" x14ac:dyDescent="0.3">
      <c r="A46" s="19">
        <v>2029</v>
      </c>
      <c r="B46" s="27">
        <v>10.101238733892757</v>
      </c>
      <c r="C46" s="27">
        <v>0.20202477467785512</v>
      </c>
      <c r="D46" s="27">
        <v>0</v>
      </c>
      <c r="E46" s="27">
        <v>10.303263508570613</v>
      </c>
      <c r="G46" s="19">
        <v>2029</v>
      </c>
      <c r="H46" s="27">
        <v>13.008471491989894</v>
      </c>
      <c r="I46" s="27">
        <v>2.7858491341703484</v>
      </c>
      <c r="J46" s="27">
        <v>16.675235433633098</v>
      </c>
      <c r="K46" s="27">
        <v>-1.4493633501449785</v>
      </c>
      <c r="L46" s="27">
        <v>0</v>
      </c>
      <c r="M46" s="27">
        <v>0</v>
      </c>
      <c r="N46" s="27">
        <v>0</v>
      </c>
      <c r="O46" s="27">
        <v>31.020192709648363</v>
      </c>
      <c r="Q46" s="19">
        <v>2029</v>
      </c>
      <c r="R46" s="27">
        <v>2.6504928898398248</v>
      </c>
      <c r="S46" s="27">
        <v>1.0213300000000345</v>
      </c>
      <c r="T46" s="27">
        <v>17.403978186376925</v>
      </c>
      <c r="U46" s="27">
        <v>0.69205570496993329</v>
      </c>
      <c r="V46" s="27">
        <v>0</v>
      </c>
      <c r="W46" s="27">
        <v>1.0383920539636855</v>
      </c>
      <c r="X46" s="27">
        <v>0</v>
      </c>
      <c r="Y46" s="27">
        <v>22.806248835150406</v>
      </c>
      <c r="AA46" s="19">
        <v>2029</v>
      </c>
      <c r="AB46" s="27">
        <v>12.439042717419964</v>
      </c>
      <c r="AC46" s="27">
        <v>2.8247302605500408</v>
      </c>
      <c r="AD46" s="27">
        <v>19.594595831890452</v>
      </c>
      <c r="AE46" s="27">
        <v>-1.4976366851022382</v>
      </c>
      <c r="AF46" s="27">
        <v>0</v>
      </c>
      <c r="AG46" s="27">
        <v>0</v>
      </c>
      <c r="AH46" s="27">
        <v>0</v>
      </c>
      <c r="AI46" s="27">
        <v>33.360732124758222</v>
      </c>
    </row>
    <row r="47" spans="1:35" ht="16.5" thickTop="1" thickBot="1" x14ac:dyDescent="0.3">
      <c r="A47" s="19">
        <v>2030</v>
      </c>
      <c r="B47" s="27">
        <v>10.101238733892757</v>
      </c>
      <c r="C47" s="27">
        <v>0.20202477467785512</v>
      </c>
      <c r="D47" s="27">
        <v>0</v>
      </c>
      <c r="E47" s="27">
        <v>10.303263508570613</v>
      </c>
      <c r="G47" s="19">
        <v>2030</v>
      </c>
      <c r="H47" s="27">
        <v>15.177658022430023</v>
      </c>
      <c r="I47" s="27">
        <v>3.3302668250598799</v>
      </c>
      <c r="J47" s="27">
        <v>15.640205768725902</v>
      </c>
      <c r="K47" s="27">
        <v>-1.4568650377540355</v>
      </c>
      <c r="L47" s="27">
        <v>2.8369749659157444E-2</v>
      </c>
      <c r="M47" s="27">
        <v>0.34302978858610417</v>
      </c>
      <c r="N47" s="27">
        <v>0</v>
      </c>
      <c r="O47" s="27">
        <v>33.062665116707031</v>
      </c>
      <c r="Q47" s="19">
        <v>2030</v>
      </c>
      <c r="R47" s="27">
        <v>-2.5611748884198278</v>
      </c>
      <c r="S47" s="27">
        <v>-0.73806000000013228</v>
      </c>
      <c r="T47" s="27">
        <v>13.926543042469952</v>
      </c>
      <c r="U47" s="27">
        <v>2.3722618901944159</v>
      </c>
      <c r="V47" s="27">
        <v>0</v>
      </c>
      <c r="W47" s="27">
        <v>-0.78807453379844383</v>
      </c>
      <c r="X47" s="27">
        <v>0</v>
      </c>
      <c r="Y47" s="27">
        <v>12.211495510445964</v>
      </c>
      <c r="AA47" s="19">
        <v>2030</v>
      </c>
      <c r="AB47" s="27">
        <v>12.450019877442971</v>
      </c>
      <c r="AC47" s="27">
        <v>2.8272175174597578</v>
      </c>
      <c r="AD47" s="27">
        <v>27.857089989796542</v>
      </c>
      <c r="AE47" s="27">
        <v>-0.99772255776603702</v>
      </c>
      <c r="AF47" s="27">
        <v>0</v>
      </c>
      <c r="AG47" s="27">
        <v>0</v>
      </c>
      <c r="AH47" s="27">
        <v>0</v>
      </c>
      <c r="AI47" s="27">
        <v>42.13660482693323</v>
      </c>
    </row>
    <row r="48" spans="1:35" ht="16.5" thickTop="1" thickBot="1" x14ac:dyDescent="0.3">
      <c r="A48" s="19">
        <v>2031</v>
      </c>
      <c r="B48" s="27">
        <v>10.101238733892757</v>
      </c>
      <c r="C48" s="27">
        <v>0.20202477467785512</v>
      </c>
      <c r="D48" s="27">
        <v>0</v>
      </c>
      <c r="E48" s="27">
        <v>10.303263508570613</v>
      </c>
      <c r="G48" s="19">
        <v>2031</v>
      </c>
      <c r="H48" s="27">
        <v>11.665195477350153</v>
      </c>
      <c r="I48" s="27">
        <v>2.9510362550099671</v>
      </c>
      <c r="J48" s="27">
        <v>23.149157530990237</v>
      </c>
      <c r="K48" s="27">
        <v>-0.42859517179407464</v>
      </c>
      <c r="L48" s="27">
        <v>1.1967601916525329E-2</v>
      </c>
      <c r="M48" s="27">
        <v>0.28083843770533301</v>
      </c>
      <c r="N48" s="27">
        <v>0</v>
      </c>
      <c r="O48" s="27">
        <v>37.629600131178144</v>
      </c>
      <c r="Q48" s="19">
        <v>2031</v>
      </c>
      <c r="R48" s="27">
        <v>1.173566795790066</v>
      </c>
      <c r="S48" s="27">
        <v>-2.7108399999997346</v>
      </c>
      <c r="T48" s="27">
        <v>5.0935741824172851</v>
      </c>
      <c r="U48" s="27">
        <v>-3.6684051663505883</v>
      </c>
      <c r="V48" s="27">
        <v>0</v>
      </c>
      <c r="W48" s="27">
        <v>23.174345303819912</v>
      </c>
      <c r="X48" s="27">
        <v>0</v>
      </c>
      <c r="Y48" s="27">
        <v>23.06224111567694</v>
      </c>
      <c r="AA48" s="19">
        <v>2031</v>
      </c>
      <c r="AB48" s="27">
        <v>12.450019877442971</v>
      </c>
      <c r="AC48" s="27">
        <v>2.8272175174602125</v>
      </c>
      <c r="AD48" s="27">
        <v>26.700570824069747</v>
      </c>
      <c r="AE48" s="27">
        <v>-1.8095413250638908</v>
      </c>
      <c r="AF48" s="27">
        <v>0</v>
      </c>
      <c r="AG48" s="27">
        <v>0</v>
      </c>
      <c r="AH48" s="27">
        <v>0</v>
      </c>
      <c r="AI48" s="27">
        <v>40.168266893909042</v>
      </c>
    </row>
    <row r="49" spans="1:35" ht="16.5" thickTop="1" thickBot="1" x14ac:dyDescent="0.3">
      <c r="A49" s="19">
        <v>2032</v>
      </c>
      <c r="B49" s="27">
        <v>10.101238733892757</v>
      </c>
      <c r="C49" s="27">
        <v>0.20202477467785512</v>
      </c>
      <c r="D49" s="27">
        <v>0</v>
      </c>
      <c r="E49" s="27">
        <v>10.303263508570613</v>
      </c>
      <c r="G49" s="19">
        <v>2032</v>
      </c>
      <c r="H49" s="27">
        <v>8.7156591978798588</v>
      </c>
      <c r="I49" s="27">
        <v>2.1041826225900877</v>
      </c>
      <c r="J49" s="27">
        <v>49.494187562708916</v>
      </c>
      <c r="K49" s="27">
        <v>9.0554655827051023E-2</v>
      </c>
      <c r="L49" s="27">
        <v>0</v>
      </c>
      <c r="M49" s="27">
        <v>-5.2099914896665753E-2</v>
      </c>
      <c r="N49" s="27">
        <v>0</v>
      </c>
      <c r="O49" s="27">
        <v>60.352484124109246</v>
      </c>
      <c r="Q49" s="19">
        <v>2032</v>
      </c>
      <c r="R49" s="27">
        <v>0.27831605934989057</v>
      </c>
      <c r="S49" s="27">
        <v>-2.4697200000000521</v>
      </c>
      <c r="T49" s="27">
        <v>-21.198444710439325</v>
      </c>
      <c r="U49" s="27">
        <v>-4.1325465227644376</v>
      </c>
      <c r="V49" s="27">
        <v>0.40864934897508698</v>
      </c>
      <c r="W49" s="27">
        <v>12.229835260889047</v>
      </c>
      <c r="X49" s="27">
        <v>0</v>
      </c>
      <c r="Y49" s="27">
        <v>-14.88391056398979</v>
      </c>
      <c r="AA49" s="19">
        <v>2032</v>
      </c>
      <c r="AB49" s="27">
        <v>12.45001987743899</v>
      </c>
      <c r="AC49" s="27">
        <v>2.8349633188799999</v>
      </c>
      <c r="AD49" s="27">
        <v>24.195012307167154</v>
      </c>
      <c r="AE49" s="27">
        <v>-1.5995546136823726</v>
      </c>
      <c r="AF49" s="27">
        <v>0</v>
      </c>
      <c r="AG49" s="27">
        <v>0</v>
      </c>
      <c r="AH49" s="27">
        <v>0</v>
      </c>
      <c r="AI49" s="27">
        <v>37.880440889803772</v>
      </c>
    </row>
    <row r="50" spans="1:35" ht="16.5" thickTop="1" thickBot="1" x14ac:dyDescent="0.3">
      <c r="A50" s="19">
        <v>2033</v>
      </c>
      <c r="B50" s="27">
        <v>10.101238733892757</v>
      </c>
      <c r="C50" s="27">
        <v>0.20202477467785512</v>
      </c>
      <c r="D50" s="27">
        <v>0</v>
      </c>
      <c r="E50" s="27">
        <v>10.303263508570613</v>
      </c>
      <c r="G50" s="19">
        <v>2033</v>
      </c>
      <c r="H50" s="27">
        <v>7.1445502861702153</v>
      </c>
      <c r="I50" s="27">
        <v>1.7364190779403543</v>
      </c>
      <c r="J50" s="27">
        <v>49.200878856738719</v>
      </c>
      <c r="K50" s="27">
        <v>0.31079044790609922</v>
      </c>
      <c r="L50" s="27">
        <v>0</v>
      </c>
      <c r="M50" s="27">
        <v>0</v>
      </c>
      <c r="N50" s="27">
        <v>0</v>
      </c>
      <c r="O50" s="27">
        <v>58.392638668755389</v>
      </c>
      <c r="Q50" s="19">
        <v>2033</v>
      </c>
      <c r="R50" s="27">
        <v>-6.5978225713506617</v>
      </c>
      <c r="S50" s="27">
        <v>-2.7442700000001423</v>
      </c>
      <c r="T50" s="27">
        <v>23.560903099122971</v>
      </c>
      <c r="U50" s="27">
        <v>-0.77614242459943328</v>
      </c>
      <c r="V50" s="27">
        <v>0</v>
      </c>
      <c r="W50" s="27">
        <v>-4.0859778667807385</v>
      </c>
      <c r="X50" s="27">
        <v>0</v>
      </c>
      <c r="Y50" s="27">
        <v>9.3566902363919944</v>
      </c>
      <c r="AA50" s="19">
        <v>2033</v>
      </c>
      <c r="AB50" s="27">
        <v>24.762563133759045</v>
      </c>
      <c r="AC50" s="27">
        <v>3.6193375507100427</v>
      </c>
      <c r="AD50" s="27">
        <v>17.319792281610678</v>
      </c>
      <c r="AE50" s="27">
        <v>-1.4060302236530529</v>
      </c>
      <c r="AF50" s="27">
        <v>0</v>
      </c>
      <c r="AG50" s="27">
        <v>0</v>
      </c>
      <c r="AH50" s="27">
        <v>0</v>
      </c>
      <c r="AI50" s="27">
        <v>44.295662742426707</v>
      </c>
    </row>
    <row r="51" spans="1:35" ht="16.5" thickTop="1" thickBot="1" x14ac:dyDescent="0.3">
      <c r="A51" s="19">
        <v>2034</v>
      </c>
      <c r="B51" s="27">
        <v>10.101238733892757</v>
      </c>
      <c r="C51" s="27">
        <v>0.20202477467785512</v>
      </c>
      <c r="D51" s="27">
        <v>0</v>
      </c>
      <c r="E51" s="27">
        <v>10.303263508570613</v>
      </c>
      <c r="G51" s="19">
        <v>2034</v>
      </c>
      <c r="H51" s="27">
        <v>6.1223542681400431</v>
      </c>
      <c r="I51" s="27">
        <v>1.6712966825298281</v>
      </c>
      <c r="J51" s="27">
        <v>18.544539218492417</v>
      </c>
      <c r="K51" s="27">
        <v>1.8451219865894881E-2</v>
      </c>
      <c r="L51" s="27">
        <v>0</v>
      </c>
      <c r="M51" s="27">
        <v>0</v>
      </c>
      <c r="N51" s="27">
        <v>0</v>
      </c>
      <c r="O51" s="27">
        <v>26.356641389028184</v>
      </c>
      <c r="Q51" s="19">
        <v>2034</v>
      </c>
      <c r="R51" s="27">
        <v>0.38284024567019515</v>
      </c>
      <c r="S51" s="27">
        <v>-1.1996799999997165</v>
      </c>
      <c r="T51" s="27">
        <v>30.677123673247927</v>
      </c>
      <c r="U51" s="27">
        <v>-5.6333683499076637</v>
      </c>
      <c r="V51" s="27">
        <v>0</v>
      </c>
      <c r="W51" s="27">
        <v>8.4041700823654342</v>
      </c>
      <c r="X51" s="27">
        <v>0</v>
      </c>
      <c r="Y51" s="27">
        <v>32.631085651376175</v>
      </c>
      <c r="AA51" s="19">
        <v>2034</v>
      </c>
      <c r="AB51" s="27">
        <v>14.438961265517037</v>
      </c>
      <c r="AC51" s="27">
        <v>0.9572053557799336</v>
      </c>
      <c r="AD51" s="27">
        <v>33.127957807950317</v>
      </c>
      <c r="AE51" s="27">
        <v>-0.98253503330593839</v>
      </c>
      <c r="AF51" s="27">
        <v>0</v>
      </c>
      <c r="AG51" s="27">
        <v>0</v>
      </c>
      <c r="AH51" s="27">
        <v>0</v>
      </c>
      <c r="AI51" s="27">
        <v>47.541589395941351</v>
      </c>
    </row>
    <row r="52" spans="1:35" ht="16.5" thickTop="1" thickBot="1" x14ac:dyDescent="0.3">
      <c r="A52" s="19" t="s">
        <v>44</v>
      </c>
      <c r="B52" s="27">
        <v>102.08510702086413</v>
      </c>
      <c r="C52" s="27">
        <v>2.0417021404172826</v>
      </c>
      <c r="D52" s="27">
        <v>0</v>
      </c>
      <c r="E52" s="27">
        <v>104.12680916128141</v>
      </c>
      <c r="G52" s="19" t="s">
        <v>45</v>
      </c>
      <c r="H52" s="27">
        <v>60.890536843801968</v>
      </c>
      <c r="I52" s="27">
        <v>16.62206199894127</v>
      </c>
      <c r="J52" s="27">
        <v>201.36890916687972</v>
      </c>
      <c r="K52" s="27">
        <v>0.20415978548398794</v>
      </c>
      <c r="L52" s="27">
        <v>0</v>
      </c>
      <c r="M52" s="27">
        <v>0</v>
      </c>
      <c r="N52" s="27">
        <v>0</v>
      </c>
      <c r="O52" s="27">
        <v>279.08566779510693</v>
      </c>
      <c r="Q52" s="19" t="s">
        <v>45</v>
      </c>
      <c r="R52" s="27">
        <v>3.8075790885837044</v>
      </c>
      <c r="S52" s="27">
        <v>-11.931547251503179</v>
      </c>
      <c r="T52" s="27">
        <v>333.11255985801688</v>
      </c>
      <c r="U52" s="27">
        <v>-62.332316357862425</v>
      </c>
      <c r="V52" s="27">
        <v>0</v>
      </c>
      <c r="W52" s="27">
        <v>90.471773213139656</v>
      </c>
      <c r="X52" s="27">
        <v>0</v>
      </c>
      <c r="Y52" s="27">
        <v>353.12804855037467</v>
      </c>
      <c r="AA52" s="19" t="s">
        <v>45</v>
      </c>
      <c r="AB52" s="27">
        <v>143.60425163558727</v>
      </c>
      <c r="AC52" s="27">
        <v>9.5199894404198524</v>
      </c>
      <c r="AD52" s="27">
        <v>359.72534276080472</v>
      </c>
      <c r="AE52" s="27">
        <v>-10.871592398127577</v>
      </c>
      <c r="AF52" s="27">
        <v>0</v>
      </c>
      <c r="AG52" s="27">
        <v>0</v>
      </c>
      <c r="AH52" s="27">
        <v>0</v>
      </c>
      <c r="AI52" s="27">
        <v>501.97799143868434</v>
      </c>
    </row>
    <row r="53" spans="1:35" ht="16.5" thickTop="1" thickBot="1" x14ac:dyDescent="0.3"/>
    <row r="54" spans="1:35" ht="16.5" thickTop="1" thickBot="1" x14ac:dyDescent="0.3">
      <c r="A54" s="1" t="str">
        <f>A5</f>
        <v>Low Discount rate</v>
      </c>
    </row>
    <row r="55" spans="1:35" ht="31.5" thickTop="1" thickBot="1" x14ac:dyDescent="0.3">
      <c r="G55" s="1" t="s">
        <v>29</v>
      </c>
      <c r="H55" s="1" t="s">
        <v>10</v>
      </c>
      <c r="Q55" s="1" t="s">
        <v>29</v>
      </c>
      <c r="R55" s="1" t="s">
        <v>30</v>
      </c>
      <c r="AA55" s="1" t="s">
        <v>29</v>
      </c>
      <c r="AB55" s="1" t="s">
        <v>31</v>
      </c>
    </row>
    <row r="56" spans="1:35" ht="51" customHeight="1" thickTop="1" thickBot="1" x14ac:dyDescent="0.3">
      <c r="A56" s="1" t="s">
        <v>32</v>
      </c>
      <c r="B56" s="25" t="s">
        <v>33</v>
      </c>
      <c r="C56" s="25" t="s">
        <v>15</v>
      </c>
      <c r="D56" s="25" t="s">
        <v>34</v>
      </c>
      <c r="E56" s="25" t="s">
        <v>35</v>
      </c>
      <c r="G56" s="1" t="s">
        <v>29</v>
      </c>
      <c r="H56" s="1" t="s">
        <v>36</v>
      </c>
      <c r="I56" s="1" t="s">
        <v>37</v>
      </c>
      <c r="J56" s="1" t="s">
        <v>38</v>
      </c>
      <c r="K56" s="1" t="s">
        <v>39</v>
      </c>
      <c r="L56" s="1" t="s">
        <v>40</v>
      </c>
      <c r="M56" s="1" t="s">
        <v>41</v>
      </c>
      <c r="N56" s="1" t="s">
        <v>42</v>
      </c>
      <c r="O56" s="1" t="s">
        <v>35</v>
      </c>
      <c r="Q56" s="1" t="s">
        <v>29</v>
      </c>
      <c r="R56" s="1" t="s">
        <v>36</v>
      </c>
      <c r="S56" s="1" t="s">
        <v>37</v>
      </c>
      <c r="T56" s="1" t="s">
        <v>38</v>
      </c>
      <c r="U56" s="1" t="s">
        <v>39</v>
      </c>
      <c r="V56" s="1" t="s">
        <v>40</v>
      </c>
      <c r="W56" s="1" t="s">
        <v>41</v>
      </c>
      <c r="X56" s="1" t="s">
        <v>42</v>
      </c>
      <c r="Y56" s="1" t="s">
        <v>35</v>
      </c>
      <c r="AA56" s="1" t="s">
        <v>29</v>
      </c>
      <c r="AB56" s="1" t="s">
        <v>36</v>
      </c>
      <c r="AC56" s="1" t="s">
        <v>37</v>
      </c>
      <c r="AD56" s="1" t="s">
        <v>38</v>
      </c>
      <c r="AE56" s="1" t="s">
        <v>39</v>
      </c>
      <c r="AF56" s="1" t="s">
        <v>40</v>
      </c>
      <c r="AG56" s="1" t="s">
        <v>41</v>
      </c>
      <c r="AH56" s="1" t="s">
        <v>42</v>
      </c>
      <c r="AI56" s="1" t="s">
        <v>35</v>
      </c>
    </row>
    <row r="57" spans="1:35" ht="16.5" thickTop="1" thickBot="1" x14ac:dyDescent="0.3">
      <c r="A57" s="19" t="s">
        <v>43</v>
      </c>
      <c r="B57" s="26">
        <f>NPV($B$5,B58:B73)</f>
        <v>103.22022468931017</v>
      </c>
      <c r="C57" s="26">
        <f t="shared" ref="C57:E57" si="9">NPV($B$5,C58:C73)</f>
        <v>2.0644044937862032</v>
      </c>
      <c r="D57" s="26">
        <f t="shared" si="9"/>
        <v>5.3951221281344193</v>
      </c>
      <c r="E57" s="26">
        <f t="shared" si="9"/>
        <v>110.67975131123079</v>
      </c>
      <c r="G57" s="19" t="s">
        <v>43</v>
      </c>
      <c r="H57" s="26">
        <f>NPV($B$5,H58:H73)</f>
        <v>117.17416442446569</v>
      </c>
      <c r="I57" s="26">
        <f t="shared" ref="I57:O57" si="10">NPV($B$5,I58:I73)</f>
        <v>29.698385456522281</v>
      </c>
      <c r="J57" s="26">
        <f t="shared" si="10"/>
        <v>403.58830932789812</v>
      </c>
      <c r="K57" s="26">
        <f t="shared" si="10"/>
        <v>-1.8334690180404452</v>
      </c>
      <c r="L57" s="26">
        <f t="shared" si="10"/>
        <v>14.560828442984196</v>
      </c>
      <c r="M57" s="26">
        <f t="shared" si="10"/>
        <v>2.8181877468263394</v>
      </c>
      <c r="N57" s="26">
        <f t="shared" si="10"/>
        <v>0</v>
      </c>
      <c r="O57" s="26">
        <f t="shared" si="10"/>
        <v>566.00640638065624</v>
      </c>
      <c r="Q57" s="19" t="s">
        <v>43</v>
      </c>
      <c r="R57" s="26">
        <f>NPV($B$5,R58:R73)</f>
        <v>2.372064084601941</v>
      </c>
      <c r="S57" s="26">
        <f t="shared" ref="S57:Y57" si="11">NPV($B$5,S58:S73)</f>
        <v>-20.769662895565357</v>
      </c>
      <c r="T57" s="26">
        <f t="shared" si="11"/>
        <v>488.10487940697271</v>
      </c>
      <c r="U57" s="26">
        <f t="shared" si="11"/>
        <v>-71.312810385497272</v>
      </c>
      <c r="V57" s="26">
        <f t="shared" si="11"/>
        <v>12.189167952573889</v>
      </c>
      <c r="W57" s="26">
        <f t="shared" si="11"/>
        <v>128.98064896794182</v>
      </c>
      <c r="X57" s="26">
        <f t="shared" si="11"/>
        <v>0</v>
      </c>
      <c r="Y57" s="26">
        <f t="shared" si="11"/>
        <v>539.56428713102775</v>
      </c>
      <c r="AA57" s="19" t="s">
        <v>43</v>
      </c>
      <c r="AB57" s="26">
        <f>NPV($B$5,AB58:AB73)</f>
        <v>228.07457694421797</v>
      </c>
      <c r="AC57" s="26">
        <f t="shared" ref="AC57:AI57" si="12">NPV($B$5,AC58:AC73)</f>
        <v>24.139485076483659</v>
      </c>
      <c r="AD57" s="26">
        <f t="shared" si="12"/>
        <v>577.13046377288845</v>
      </c>
      <c r="AE57" s="26">
        <f t="shared" si="12"/>
        <v>-19.247663219888263</v>
      </c>
      <c r="AF57" s="26">
        <f t="shared" si="12"/>
        <v>0</v>
      </c>
      <c r="AG57" s="26">
        <f t="shared" si="12"/>
        <v>0.20143718659487178</v>
      </c>
      <c r="AH57" s="26">
        <f t="shared" si="12"/>
        <v>0</v>
      </c>
      <c r="AI57" s="26">
        <f t="shared" si="12"/>
        <v>810.29829976029657</v>
      </c>
    </row>
    <row r="58" spans="1:35" ht="16.5" thickTop="1" thickBot="1" x14ac:dyDescent="0.3">
      <c r="A58" s="19">
        <v>2020</v>
      </c>
      <c r="B58" s="27">
        <v>0</v>
      </c>
      <c r="C58" s="27">
        <v>0</v>
      </c>
      <c r="D58" s="27">
        <v>0</v>
      </c>
      <c r="E58" s="27">
        <v>0</v>
      </c>
      <c r="G58" s="19">
        <v>2020</v>
      </c>
      <c r="H58" s="27">
        <v>0</v>
      </c>
      <c r="I58" s="27">
        <v>0</v>
      </c>
      <c r="J58" s="27">
        <v>0</v>
      </c>
      <c r="K58" s="27">
        <v>0</v>
      </c>
      <c r="L58" s="27">
        <v>0</v>
      </c>
      <c r="M58" s="27">
        <v>0</v>
      </c>
      <c r="N58" s="27">
        <v>0</v>
      </c>
      <c r="O58" s="27">
        <v>0</v>
      </c>
      <c r="Q58" s="19">
        <v>2020</v>
      </c>
      <c r="R58" s="27">
        <v>0</v>
      </c>
      <c r="S58" s="27">
        <v>0</v>
      </c>
      <c r="T58" s="27">
        <v>0</v>
      </c>
      <c r="U58" s="27">
        <v>0</v>
      </c>
      <c r="V58" s="27">
        <v>0</v>
      </c>
      <c r="W58" s="27">
        <v>0</v>
      </c>
      <c r="X58" s="27">
        <v>0</v>
      </c>
      <c r="Y58" s="27">
        <v>0</v>
      </c>
      <c r="AA58" s="19">
        <v>2020</v>
      </c>
      <c r="AB58" s="27">
        <v>0</v>
      </c>
      <c r="AC58" s="27">
        <v>0</v>
      </c>
      <c r="AD58" s="27">
        <v>0</v>
      </c>
      <c r="AE58" s="27">
        <v>0</v>
      </c>
      <c r="AF58" s="27">
        <v>0</v>
      </c>
      <c r="AG58" s="27">
        <v>0</v>
      </c>
      <c r="AH58" s="27">
        <v>0</v>
      </c>
      <c r="AI58" s="27">
        <v>0</v>
      </c>
    </row>
    <row r="59" spans="1:35" ht="16.5" thickTop="1" thickBot="1" x14ac:dyDescent="0.3">
      <c r="A59" s="19">
        <v>2021</v>
      </c>
      <c r="B59" s="27">
        <v>0</v>
      </c>
      <c r="C59" s="27">
        <v>0</v>
      </c>
      <c r="D59" s="27">
        <v>0</v>
      </c>
      <c r="E59" s="27">
        <v>0</v>
      </c>
      <c r="G59" s="19">
        <v>2021</v>
      </c>
      <c r="H59" s="27">
        <v>0</v>
      </c>
      <c r="I59" s="27">
        <v>0</v>
      </c>
      <c r="J59" s="27">
        <v>0</v>
      </c>
      <c r="K59" s="27">
        <v>0</v>
      </c>
      <c r="L59" s="27">
        <v>0</v>
      </c>
      <c r="M59" s="27">
        <v>0</v>
      </c>
      <c r="N59" s="27">
        <v>0</v>
      </c>
      <c r="O59" s="27">
        <v>0</v>
      </c>
      <c r="Q59" s="19">
        <v>2021</v>
      </c>
      <c r="R59" s="27">
        <v>0</v>
      </c>
      <c r="S59" s="27">
        <v>0</v>
      </c>
      <c r="T59" s="27">
        <v>0</v>
      </c>
      <c r="U59" s="27">
        <v>0</v>
      </c>
      <c r="V59" s="27">
        <v>0</v>
      </c>
      <c r="W59" s="27">
        <v>0</v>
      </c>
      <c r="X59" s="27">
        <v>0</v>
      </c>
      <c r="Y59" s="27">
        <v>0</v>
      </c>
      <c r="AA59" s="19">
        <v>2021</v>
      </c>
      <c r="AB59" s="27">
        <v>0</v>
      </c>
      <c r="AC59" s="27">
        <v>0</v>
      </c>
      <c r="AD59" s="27">
        <v>0</v>
      </c>
      <c r="AE59" s="27">
        <v>0</v>
      </c>
      <c r="AF59" s="27">
        <v>0</v>
      </c>
      <c r="AG59" s="27">
        <v>0</v>
      </c>
      <c r="AH59" s="27">
        <v>0</v>
      </c>
      <c r="AI59" s="27">
        <v>0</v>
      </c>
    </row>
    <row r="60" spans="1:35" ht="16.5" thickTop="1" thickBot="1" x14ac:dyDescent="0.3">
      <c r="A60" s="19">
        <v>2022</v>
      </c>
      <c r="B60" s="27">
        <v>0</v>
      </c>
      <c r="C60" s="27">
        <v>0</v>
      </c>
      <c r="D60" s="27">
        <v>5.869676526292178</v>
      </c>
      <c r="E60" s="27">
        <v>5.869676526292178</v>
      </c>
      <c r="G60" s="19">
        <v>2022</v>
      </c>
      <c r="H60" s="27">
        <v>0</v>
      </c>
      <c r="I60" s="27">
        <v>0</v>
      </c>
      <c r="J60" s="27">
        <v>0</v>
      </c>
      <c r="K60" s="27">
        <v>0</v>
      </c>
      <c r="L60" s="27">
        <v>0</v>
      </c>
      <c r="M60" s="27">
        <v>0</v>
      </c>
      <c r="N60" s="27">
        <v>0</v>
      </c>
      <c r="O60" s="27">
        <v>0</v>
      </c>
      <c r="Q60" s="19">
        <v>2022</v>
      </c>
      <c r="R60" s="27">
        <v>0</v>
      </c>
      <c r="S60" s="27">
        <v>0</v>
      </c>
      <c r="T60" s="27">
        <v>0</v>
      </c>
      <c r="U60" s="27">
        <v>0</v>
      </c>
      <c r="V60" s="27">
        <v>0</v>
      </c>
      <c r="W60" s="27">
        <v>0</v>
      </c>
      <c r="X60" s="27">
        <v>0</v>
      </c>
      <c r="Y60" s="27">
        <v>0</v>
      </c>
      <c r="AA60" s="19">
        <v>2022</v>
      </c>
      <c r="AB60" s="27">
        <v>0</v>
      </c>
      <c r="AC60" s="27">
        <v>0</v>
      </c>
      <c r="AD60" s="27">
        <v>0</v>
      </c>
      <c r="AE60" s="27">
        <v>0</v>
      </c>
      <c r="AF60" s="27">
        <v>0</v>
      </c>
      <c r="AG60" s="27">
        <v>0</v>
      </c>
      <c r="AH60" s="27">
        <v>0</v>
      </c>
      <c r="AI60" s="27">
        <v>0</v>
      </c>
    </row>
    <row r="61" spans="1:35" ht="16.5" thickTop="1" thickBot="1" x14ac:dyDescent="0.3">
      <c r="A61" s="19">
        <v>2023</v>
      </c>
      <c r="B61" s="27">
        <v>5.2959558316763857</v>
      </c>
      <c r="C61" s="27">
        <v>0.10591911663352771</v>
      </c>
      <c r="D61" s="27">
        <v>0</v>
      </c>
      <c r="E61" s="27">
        <v>5.4018749483099135</v>
      </c>
      <c r="G61" s="19">
        <v>2023</v>
      </c>
      <c r="H61" s="27">
        <v>0</v>
      </c>
      <c r="I61" s="27">
        <v>0</v>
      </c>
      <c r="J61" s="27">
        <v>8.7387014306014628</v>
      </c>
      <c r="K61" s="27">
        <v>-0.75392508934392777</v>
      </c>
      <c r="L61" s="27">
        <v>1.8117350422079321</v>
      </c>
      <c r="M61" s="27">
        <v>1.1664970115746978</v>
      </c>
      <c r="N61" s="27">
        <v>0</v>
      </c>
      <c r="O61" s="27">
        <v>10.963008395040166</v>
      </c>
      <c r="Q61" s="19">
        <v>2023</v>
      </c>
      <c r="R61" s="27">
        <v>-14.427850000000007</v>
      </c>
      <c r="S61" s="27">
        <v>-4.5089600000001155</v>
      </c>
      <c r="T61" s="27">
        <v>35.807231355618441</v>
      </c>
      <c r="U61" s="27">
        <v>5.9572961100200992</v>
      </c>
      <c r="V61" s="27">
        <v>2.2840536807992078</v>
      </c>
      <c r="W61" s="27">
        <v>1.9282247860590145</v>
      </c>
      <c r="X61" s="27">
        <v>0</v>
      </c>
      <c r="Y61" s="27">
        <v>27.039995932496641</v>
      </c>
      <c r="AA61" s="19">
        <v>2023</v>
      </c>
      <c r="AB61" s="27">
        <v>12.450189382123991</v>
      </c>
      <c r="AC61" s="27">
        <v>0.83334486225976434</v>
      </c>
      <c r="AD61" s="27">
        <v>14.228711584083296</v>
      </c>
      <c r="AE61" s="27">
        <v>-8.5205104409607116E-2</v>
      </c>
      <c r="AF61" s="27">
        <v>0</v>
      </c>
      <c r="AG61" s="27">
        <v>0.56363680917405701</v>
      </c>
      <c r="AH61" s="27">
        <v>0</v>
      </c>
      <c r="AI61" s="27">
        <v>27.990677533231501</v>
      </c>
    </row>
    <row r="62" spans="1:35" ht="16.5" thickTop="1" thickBot="1" x14ac:dyDescent="0.3">
      <c r="A62" s="19">
        <v>2024</v>
      </c>
      <c r="B62" s="27">
        <v>5.2959558316763857</v>
      </c>
      <c r="C62" s="27">
        <v>0.10591911663352771</v>
      </c>
      <c r="D62" s="27">
        <v>0</v>
      </c>
      <c r="E62" s="27">
        <v>5.4018749483099135</v>
      </c>
      <c r="G62" s="19">
        <v>2024</v>
      </c>
      <c r="H62" s="27">
        <v>0</v>
      </c>
      <c r="I62" s="27">
        <v>0</v>
      </c>
      <c r="J62" s="27">
        <v>7.5351588334574249</v>
      </c>
      <c r="K62" s="27">
        <v>0.75029841230268868</v>
      </c>
      <c r="L62" s="27">
        <v>6.0009305791589416</v>
      </c>
      <c r="M62" s="27">
        <v>0.77789185919596593</v>
      </c>
      <c r="N62" s="27">
        <v>0</v>
      </c>
      <c r="O62" s="27">
        <v>15.064279684115021</v>
      </c>
      <c r="Q62" s="19">
        <v>2024</v>
      </c>
      <c r="R62" s="27">
        <v>-1.0892799999999738</v>
      </c>
      <c r="S62" s="27">
        <v>-0.28193000000010215</v>
      </c>
      <c r="T62" s="27">
        <v>1.248520525017963</v>
      </c>
      <c r="U62" s="27">
        <v>-2.3277234237913974E-2</v>
      </c>
      <c r="V62" s="27">
        <v>2.9745766048381261</v>
      </c>
      <c r="W62" s="27">
        <v>-0.49338024595467489</v>
      </c>
      <c r="X62" s="27">
        <v>0</v>
      </c>
      <c r="Y62" s="27">
        <v>2.3352296496634239</v>
      </c>
      <c r="AA62" s="19">
        <v>2024</v>
      </c>
      <c r="AB62" s="27">
        <v>0.26788355407660447</v>
      </c>
      <c r="AC62" s="27">
        <v>9.6134217669714417E-2</v>
      </c>
      <c r="AD62" s="27">
        <v>7.7018317885113392</v>
      </c>
      <c r="AE62" s="27">
        <v>0.54924283675263352</v>
      </c>
      <c r="AF62" s="27">
        <v>0</v>
      </c>
      <c r="AG62" s="27">
        <v>-0.14462344572845745</v>
      </c>
      <c r="AH62" s="27">
        <v>0</v>
      </c>
      <c r="AI62" s="27">
        <v>8.4704689512818323</v>
      </c>
    </row>
    <row r="63" spans="1:35" ht="16.5" thickTop="1" thickBot="1" x14ac:dyDescent="0.3">
      <c r="A63" s="19">
        <v>2025</v>
      </c>
      <c r="B63" s="27">
        <v>5.2959558316763857</v>
      </c>
      <c r="C63" s="27">
        <v>0.10591911663352771</v>
      </c>
      <c r="D63" s="27">
        <v>0</v>
      </c>
      <c r="E63" s="27">
        <v>5.4018749483099135</v>
      </c>
      <c r="G63" s="19">
        <v>2025</v>
      </c>
      <c r="H63" s="27">
        <v>0</v>
      </c>
      <c r="I63" s="27">
        <v>0</v>
      </c>
      <c r="J63" s="27">
        <v>12.293048628470505</v>
      </c>
      <c r="K63" s="27">
        <v>0.95822349479380331</v>
      </c>
      <c r="L63" s="27">
        <v>2.0243676442420533</v>
      </c>
      <c r="M63" s="27">
        <v>1.5534051003274199</v>
      </c>
      <c r="N63" s="27">
        <v>0</v>
      </c>
      <c r="O63" s="27">
        <v>16.82904486783378</v>
      </c>
      <c r="Q63" s="19">
        <v>2025</v>
      </c>
      <c r="R63" s="27">
        <v>-2.3426399999999603</v>
      </c>
      <c r="S63" s="27">
        <v>-0.37770000000000437</v>
      </c>
      <c r="T63" s="27">
        <v>11.561470615462504</v>
      </c>
      <c r="U63" s="27">
        <v>0.55731567252412451</v>
      </c>
      <c r="V63" s="27">
        <v>1.4560970354377119</v>
      </c>
      <c r="W63" s="27">
        <v>-0.48794383674983816</v>
      </c>
      <c r="X63" s="27">
        <v>0</v>
      </c>
      <c r="Y63" s="27">
        <v>10.366599486674536</v>
      </c>
      <c r="AA63" s="19">
        <v>2025</v>
      </c>
      <c r="AB63" s="27">
        <v>0.26788355408299935</v>
      </c>
      <c r="AC63" s="27">
        <v>9.5871555879966763E-2</v>
      </c>
      <c r="AD63" s="27">
        <v>10.464833426236122</v>
      </c>
      <c r="AE63" s="27">
        <v>0.38160942815975935</v>
      </c>
      <c r="AF63" s="27">
        <v>0</v>
      </c>
      <c r="AG63" s="27">
        <v>-4.6740635378449746E-2</v>
      </c>
      <c r="AH63" s="27">
        <v>0</v>
      </c>
      <c r="AI63" s="27">
        <v>11.163457328980398</v>
      </c>
    </row>
    <row r="64" spans="1:35" ht="16.5" thickTop="1" thickBot="1" x14ac:dyDescent="0.3">
      <c r="A64" s="19">
        <v>2026</v>
      </c>
      <c r="B64" s="27">
        <v>5.2959558316763857</v>
      </c>
      <c r="C64" s="27">
        <v>0.10591911663352771</v>
      </c>
      <c r="D64" s="27">
        <v>0</v>
      </c>
      <c r="E64" s="27">
        <v>5.4018749483099135</v>
      </c>
      <c r="G64" s="19">
        <v>2026</v>
      </c>
      <c r="H64" s="27">
        <v>-1.3950969279790115E-3</v>
      </c>
      <c r="I64" s="27">
        <v>1.4004089498484973E-3</v>
      </c>
      <c r="J64" s="27">
        <v>9.2786792835673992</v>
      </c>
      <c r="K64" s="27">
        <v>0.51689881742970267</v>
      </c>
      <c r="L64" s="27">
        <v>7.2894534504397832</v>
      </c>
      <c r="M64" s="27">
        <v>-0.76537513233491161</v>
      </c>
      <c r="N64" s="27">
        <v>0</v>
      </c>
      <c r="O64" s="27">
        <v>16.319661731123844</v>
      </c>
      <c r="Q64" s="19">
        <v>2026</v>
      </c>
      <c r="R64" s="27">
        <v>-0.44297000000005937</v>
      </c>
      <c r="S64" s="27">
        <v>5.0119999999878928E-2</v>
      </c>
      <c r="T64" s="27">
        <v>6.2060441359466179</v>
      </c>
      <c r="U64" s="27">
        <v>0.56559327578948726</v>
      </c>
      <c r="V64" s="27">
        <v>7.3646415600636006</v>
      </c>
      <c r="W64" s="27">
        <v>0.36256336782509158</v>
      </c>
      <c r="X64" s="27">
        <v>0</v>
      </c>
      <c r="Y64" s="27">
        <v>14.105992339624615</v>
      </c>
      <c r="AA64" s="19">
        <v>2026</v>
      </c>
      <c r="AB64" s="27">
        <v>0.26788355408200459</v>
      </c>
      <c r="AC64" s="27">
        <v>9.5871555879966763E-2</v>
      </c>
      <c r="AD64" s="27">
        <v>13.203124878284843</v>
      </c>
      <c r="AE64" s="27">
        <v>0.15661043073504138</v>
      </c>
      <c r="AF64" s="27">
        <v>0</v>
      </c>
      <c r="AG64" s="27">
        <v>-0.16692924021846864</v>
      </c>
      <c r="AH64" s="27">
        <v>0</v>
      </c>
      <c r="AI64" s="27">
        <v>13.556561178763387</v>
      </c>
    </row>
    <row r="65" spans="1:35" ht="16.5" thickTop="1" thickBot="1" x14ac:dyDescent="0.3">
      <c r="A65" s="19">
        <v>2027</v>
      </c>
      <c r="B65" s="27">
        <v>5.2959558316763857</v>
      </c>
      <c r="C65" s="27">
        <v>0.10591911663352771</v>
      </c>
      <c r="D65" s="27">
        <v>0</v>
      </c>
      <c r="E65" s="27">
        <v>5.4018749483099135</v>
      </c>
      <c r="G65" s="19">
        <v>2027</v>
      </c>
      <c r="H65" s="27">
        <v>5.075118029402006</v>
      </c>
      <c r="I65" s="27">
        <v>1.0935449024800619</v>
      </c>
      <c r="J65" s="27">
        <v>18.662461464097131</v>
      </c>
      <c r="K65" s="27">
        <v>-0.43229598494198729</v>
      </c>
      <c r="L65" s="27">
        <v>0</v>
      </c>
      <c r="M65" s="27">
        <v>0</v>
      </c>
      <c r="N65" s="27">
        <v>0</v>
      </c>
      <c r="O65" s="27">
        <v>24.398828411037211</v>
      </c>
      <c r="Q65" s="19">
        <v>2027</v>
      </c>
      <c r="R65" s="27">
        <v>1.8599400000000514</v>
      </c>
      <c r="S65" s="27">
        <v>0.64633999999978187</v>
      </c>
      <c r="T65" s="27">
        <v>24.155175234318019</v>
      </c>
      <c r="U65" s="27">
        <v>0.76821762826396889</v>
      </c>
      <c r="V65" s="27">
        <v>0</v>
      </c>
      <c r="W65" s="27">
        <v>0</v>
      </c>
      <c r="X65" s="27">
        <v>0</v>
      </c>
      <c r="Y65" s="27">
        <v>27.429672862581821</v>
      </c>
      <c r="AA65" s="19">
        <v>2027</v>
      </c>
      <c r="AB65" s="27">
        <v>0.18290367326500245</v>
      </c>
      <c r="AC65" s="27">
        <v>0.15926881142968341</v>
      </c>
      <c r="AD65" s="27">
        <v>26.130972638262701</v>
      </c>
      <c r="AE65" s="27">
        <v>-0.64019812317937697</v>
      </c>
      <c r="AF65" s="27">
        <v>0</v>
      </c>
      <c r="AG65" s="27">
        <v>0</v>
      </c>
      <c r="AH65" s="27">
        <v>0</v>
      </c>
      <c r="AI65" s="27">
        <v>25.832946999778009</v>
      </c>
    </row>
    <row r="66" spans="1:35" ht="16.5" thickTop="1" thickBot="1" x14ac:dyDescent="0.3">
      <c r="A66" s="19">
        <v>2028</v>
      </c>
      <c r="B66" s="27">
        <v>5.2959558316763857</v>
      </c>
      <c r="C66" s="27">
        <v>0.10591911663352771</v>
      </c>
      <c r="D66" s="27">
        <v>0</v>
      </c>
      <c r="E66" s="27">
        <v>5.4018749483099135</v>
      </c>
      <c r="G66" s="19">
        <v>2028</v>
      </c>
      <c r="H66" s="27">
        <v>10.035512428024049</v>
      </c>
      <c r="I66" s="27">
        <v>2.2499836779797988</v>
      </c>
      <c r="J66" s="27">
        <v>15.888354539258849</v>
      </c>
      <c r="K66" s="27">
        <v>-0.96155363422115614</v>
      </c>
      <c r="L66" s="27">
        <v>0</v>
      </c>
      <c r="M66" s="27">
        <v>0</v>
      </c>
      <c r="N66" s="27">
        <v>0</v>
      </c>
      <c r="O66" s="27">
        <v>27.212297011041539</v>
      </c>
      <c r="Q66" s="19">
        <v>2028</v>
      </c>
      <c r="R66" s="27">
        <v>20.984051066249776</v>
      </c>
      <c r="S66" s="27">
        <v>1.6843199999998433</v>
      </c>
      <c r="T66" s="27">
        <v>3.2702217478886286</v>
      </c>
      <c r="U66" s="27">
        <v>-0.18051049541379882</v>
      </c>
      <c r="V66" s="27">
        <v>0</v>
      </c>
      <c r="W66" s="27">
        <v>0.29471755573827052</v>
      </c>
      <c r="X66" s="27">
        <v>0</v>
      </c>
      <c r="Y66" s="27">
        <v>26.052799874462718</v>
      </c>
      <c r="AA66" s="19">
        <v>2028</v>
      </c>
      <c r="AB66" s="27">
        <v>12.439042717415987</v>
      </c>
      <c r="AC66" s="27">
        <v>2.8324692475603115</v>
      </c>
      <c r="AD66" s="27">
        <v>16.845461546451915</v>
      </c>
      <c r="AE66" s="27">
        <v>-1.8282274697654071</v>
      </c>
      <c r="AF66" s="27">
        <v>0</v>
      </c>
      <c r="AG66" s="27">
        <v>0</v>
      </c>
      <c r="AH66" s="27">
        <v>0</v>
      </c>
      <c r="AI66" s="27">
        <v>30.288746041662804</v>
      </c>
    </row>
    <row r="67" spans="1:35" ht="16.5" thickTop="1" thickBot="1" x14ac:dyDescent="0.3">
      <c r="A67" s="19">
        <v>2029</v>
      </c>
      <c r="B67" s="27">
        <v>5.2959558316763857</v>
      </c>
      <c r="C67" s="27">
        <v>0.10591911663352771</v>
      </c>
      <c r="D67" s="27">
        <v>0</v>
      </c>
      <c r="E67" s="27">
        <v>5.4018749483099135</v>
      </c>
      <c r="G67" s="19">
        <v>2029</v>
      </c>
      <c r="H67" s="27">
        <v>13.008471491989894</v>
      </c>
      <c r="I67" s="27">
        <v>2.7858491341703484</v>
      </c>
      <c r="J67" s="27">
        <v>16.675235433633098</v>
      </c>
      <c r="K67" s="27">
        <v>-1.4493633501449785</v>
      </c>
      <c r="L67" s="27">
        <v>0</v>
      </c>
      <c r="M67" s="27">
        <v>0</v>
      </c>
      <c r="N67" s="27">
        <v>0</v>
      </c>
      <c r="O67" s="27">
        <v>31.020192709648363</v>
      </c>
      <c r="Q67" s="19">
        <v>2029</v>
      </c>
      <c r="R67" s="27">
        <v>2.6504928898398248</v>
      </c>
      <c r="S67" s="27">
        <v>1.0213300000000345</v>
      </c>
      <c r="T67" s="27">
        <v>17.403978186376925</v>
      </c>
      <c r="U67" s="27">
        <v>0.69205570496993329</v>
      </c>
      <c r="V67" s="27">
        <v>0</v>
      </c>
      <c r="W67" s="27">
        <v>1.0383920539636855</v>
      </c>
      <c r="X67" s="27">
        <v>0</v>
      </c>
      <c r="Y67" s="27">
        <v>22.806248835150406</v>
      </c>
      <c r="AA67" s="19">
        <v>2029</v>
      </c>
      <c r="AB67" s="27">
        <v>12.439042717419964</v>
      </c>
      <c r="AC67" s="27">
        <v>2.8247302605500408</v>
      </c>
      <c r="AD67" s="27">
        <v>19.594595831890452</v>
      </c>
      <c r="AE67" s="27">
        <v>-1.4976366851022382</v>
      </c>
      <c r="AF67" s="27">
        <v>0</v>
      </c>
      <c r="AG67" s="27">
        <v>0</v>
      </c>
      <c r="AH67" s="27">
        <v>0</v>
      </c>
      <c r="AI67" s="27">
        <v>33.360732124758222</v>
      </c>
    </row>
    <row r="68" spans="1:35" ht="16.5" thickTop="1" thickBot="1" x14ac:dyDescent="0.3">
      <c r="A68" s="19">
        <v>2030</v>
      </c>
      <c r="B68" s="27">
        <v>5.2959558316763857</v>
      </c>
      <c r="C68" s="27">
        <v>0.10591911663352771</v>
      </c>
      <c r="D68" s="27">
        <v>0</v>
      </c>
      <c r="E68" s="27">
        <v>5.4018749483099135</v>
      </c>
      <c r="G68" s="19">
        <v>2030</v>
      </c>
      <c r="H68" s="27">
        <v>15.177658022430023</v>
      </c>
      <c r="I68" s="27">
        <v>3.3302668250598799</v>
      </c>
      <c r="J68" s="27">
        <v>15.640205768725902</v>
      </c>
      <c r="K68" s="27">
        <v>-1.4568650377540355</v>
      </c>
      <c r="L68" s="27">
        <v>2.8369749659157444E-2</v>
      </c>
      <c r="M68" s="27">
        <v>0.34302978858610417</v>
      </c>
      <c r="N68" s="27">
        <v>0</v>
      </c>
      <c r="O68" s="27">
        <v>33.062665116707031</v>
      </c>
      <c r="Q68" s="19">
        <v>2030</v>
      </c>
      <c r="R68" s="27">
        <v>-2.5611748884198278</v>
      </c>
      <c r="S68" s="27">
        <v>-0.73806000000013228</v>
      </c>
      <c r="T68" s="27">
        <v>13.926543042469952</v>
      </c>
      <c r="U68" s="27">
        <v>2.3722618901944159</v>
      </c>
      <c r="V68" s="27">
        <v>0</v>
      </c>
      <c r="W68" s="27">
        <v>-0.78807453379844383</v>
      </c>
      <c r="X68" s="27">
        <v>0</v>
      </c>
      <c r="Y68" s="27">
        <v>12.211495510445964</v>
      </c>
      <c r="AA68" s="19">
        <v>2030</v>
      </c>
      <c r="AB68" s="27">
        <v>12.450019877442971</v>
      </c>
      <c r="AC68" s="27">
        <v>2.8272175174597578</v>
      </c>
      <c r="AD68" s="27">
        <v>27.857089989796542</v>
      </c>
      <c r="AE68" s="27">
        <v>-0.99772255776603702</v>
      </c>
      <c r="AF68" s="27">
        <v>0</v>
      </c>
      <c r="AG68" s="27">
        <v>0</v>
      </c>
      <c r="AH68" s="27">
        <v>0</v>
      </c>
      <c r="AI68" s="27">
        <v>42.13660482693323</v>
      </c>
    </row>
    <row r="69" spans="1:35" ht="16.5" thickTop="1" thickBot="1" x14ac:dyDescent="0.3">
      <c r="A69" s="19">
        <v>2031</v>
      </c>
      <c r="B69" s="27">
        <v>5.2959558316763857</v>
      </c>
      <c r="C69" s="27">
        <v>0.10591911663352771</v>
      </c>
      <c r="D69" s="27">
        <v>0</v>
      </c>
      <c r="E69" s="27">
        <v>5.4018749483099135</v>
      </c>
      <c r="G69" s="19">
        <v>2031</v>
      </c>
      <c r="H69" s="27">
        <v>11.665195477350153</v>
      </c>
      <c r="I69" s="27">
        <v>2.9510362550099671</v>
      </c>
      <c r="J69" s="27">
        <v>23.149157530990237</v>
      </c>
      <c r="K69" s="27">
        <v>-0.42859517179407464</v>
      </c>
      <c r="L69" s="27">
        <v>1.1967601916525329E-2</v>
      </c>
      <c r="M69" s="27">
        <v>0.28083843770533301</v>
      </c>
      <c r="N69" s="27">
        <v>0</v>
      </c>
      <c r="O69" s="27">
        <v>37.629600131178144</v>
      </c>
      <c r="Q69" s="19">
        <v>2031</v>
      </c>
      <c r="R69" s="27">
        <v>1.173566795790066</v>
      </c>
      <c r="S69" s="27">
        <v>-2.7108399999997346</v>
      </c>
      <c r="T69" s="27">
        <v>5.0935741824172851</v>
      </c>
      <c r="U69" s="27">
        <v>-3.6684051663505883</v>
      </c>
      <c r="V69" s="27">
        <v>0</v>
      </c>
      <c r="W69" s="27">
        <v>23.174345303819912</v>
      </c>
      <c r="X69" s="27">
        <v>0</v>
      </c>
      <c r="Y69" s="27">
        <v>23.06224111567694</v>
      </c>
      <c r="AA69" s="19">
        <v>2031</v>
      </c>
      <c r="AB69" s="27">
        <v>12.450019877442971</v>
      </c>
      <c r="AC69" s="27">
        <v>2.8272175174602125</v>
      </c>
      <c r="AD69" s="27">
        <v>26.700570824069747</v>
      </c>
      <c r="AE69" s="27">
        <v>-1.8095413250638908</v>
      </c>
      <c r="AF69" s="27">
        <v>0</v>
      </c>
      <c r="AG69" s="27">
        <v>0</v>
      </c>
      <c r="AH69" s="27">
        <v>0</v>
      </c>
      <c r="AI69" s="27">
        <v>40.168266893909042</v>
      </c>
    </row>
    <row r="70" spans="1:35" ht="16.5" thickTop="1" thickBot="1" x14ac:dyDescent="0.3">
      <c r="A70" s="19">
        <v>2032</v>
      </c>
      <c r="B70" s="27">
        <v>5.2959558316763857</v>
      </c>
      <c r="C70" s="27">
        <v>0.10591911663352771</v>
      </c>
      <c r="D70" s="27">
        <v>0</v>
      </c>
      <c r="E70" s="27">
        <v>5.4018749483099135</v>
      </c>
      <c r="G70" s="19">
        <v>2032</v>
      </c>
      <c r="H70" s="27">
        <v>8.7156591978798588</v>
      </c>
      <c r="I70" s="27">
        <v>2.1041826225900877</v>
      </c>
      <c r="J70" s="27">
        <v>49.494187562708916</v>
      </c>
      <c r="K70" s="27">
        <v>9.0554655827051023E-2</v>
      </c>
      <c r="L70" s="27">
        <v>0</v>
      </c>
      <c r="M70" s="27">
        <v>-5.2099914896665753E-2</v>
      </c>
      <c r="N70" s="27">
        <v>0</v>
      </c>
      <c r="O70" s="27">
        <v>60.352484124109246</v>
      </c>
      <c r="Q70" s="19">
        <v>2032</v>
      </c>
      <c r="R70" s="27">
        <v>0.27831605934989057</v>
      </c>
      <c r="S70" s="27">
        <v>-2.4697200000000521</v>
      </c>
      <c r="T70" s="27">
        <v>-21.198444710439325</v>
      </c>
      <c r="U70" s="27">
        <v>-4.1325465227644376</v>
      </c>
      <c r="V70" s="27">
        <v>0.40864934897508698</v>
      </c>
      <c r="W70" s="27">
        <v>12.229835260889047</v>
      </c>
      <c r="X70" s="27">
        <v>0</v>
      </c>
      <c r="Y70" s="27">
        <v>-14.88391056398979</v>
      </c>
      <c r="AA70" s="19">
        <v>2032</v>
      </c>
      <c r="AB70" s="27">
        <v>12.45001987743899</v>
      </c>
      <c r="AC70" s="27">
        <v>2.8349633188799999</v>
      </c>
      <c r="AD70" s="27">
        <v>24.195012307167154</v>
      </c>
      <c r="AE70" s="27">
        <v>-1.5995546136823726</v>
      </c>
      <c r="AF70" s="27">
        <v>0</v>
      </c>
      <c r="AG70" s="27">
        <v>0</v>
      </c>
      <c r="AH70" s="27">
        <v>0</v>
      </c>
      <c r="AI70" s="27">
        <v>37.880440889803772</v>
      </c>
    </row>
    <row r="71" spans="1:35" ht="16.5" thickTop="1" thickBot="1" x14ac:dyDescent="0.3">
      <c r="A71" s="19">
        <v>2033</v>
      </c>
      <c r="B71" s="27">
        <v>5.2959558316763857</v>
      </c>
      <c r="C71" s="27">
        <v>0.10591911663352771</v>
      </c>
      <c r="D71" s="27">
        <v>0</v>
      </c>
      <c r="E71" s="27">
        <v>5.4018749483099135</v>
      </c>
      <c r="G71" s="19">
        <v>2033</v>
      </c>
      <c r="H71" s="27">
        <v>7.1445502861702153</v>
      </c>
      <c r="I71" s="27">
        <v>1.7364190779403543</v>
      </c>
      <c r="J71" s="27">
        <v>49.200878856738719</v>
      </c>
      <c r="K71" s="27">
        <v>0.31079044790609922</v>
      </c>
      <c r="L71" s="27">
        <v>0</v>
      </c>
      <c r="M71" s="27">
        <v>0</v>
      </c>
      <c r="N71" s="27">
        <v>0</v>
      </c>
      <c r="O71" s="27">
        <v>58.392638668755389</v>
      </c>
      <c r="Q71" s="19">
        <v>2033</v>
      </c>
      <c r="R71" s="27">
        <v>-6.5978225713506617</v>
      </c>
      <c r="S71" s="27">
        <v>-2.7442700000001423</v>
      </c>
      <c r="T71" s="27">
        <v>23.560903099122971</v>
      </c>
      <c r="U71" s="27">
        <v>-0.77614242459943328</v>
      </c>
      <c r="V71" s="27">
        <v>0</v>
      </c>
      <c r="W71" s="27">
        <v>-4.0859778667807385</v>
      </c>
      <c r="X71" s="27">
        <v>0</v>
      </c>
      <c r="Y71" s="27">
        <v>9.3566902363919944</v>
      </c>
      <c r="AA71" s="19">
        <v>2033</v>
      </c>
      <c r="AB71" s="27">
        <v>24.762563133759045</v>
      </c>
      <c r="AC71" s="27">
        <v>3.6193375507100427</v>
      </c>
      <c r="AD71" s="27">
        <v>17.319792281610678</v>
      </c>
      <c r="AE71" s="27">
        <v>-1.4060302236530529</v>
      </c>
      <c r="AF71" s="27">
        <v>0</v>
      </c>
      <c r="AG71" s="27">
        <v>0</v>
      </c>
      <c r="AH71" s="27">
        <v>0</v>
      </c>
      <c r="AI71" s="27">
        <v>44.295662742426707</v>
      </c>
    </row>
    <row r="72" spans="1:35" ht="16.5" thickTop="1" thickBot="1" x14ac:dyDescent="0.3">
      <c r="A72" s="19">
        <v>2034</v>
      </c>
      <c r="B72" s="27">
        <v>5.2959558316763857</v>
      </c>
      <c r="C72" s="27">
        <v>0.10591911663352771</v>
      </c>
      <c r="D72" s="27">
        <v>0</v>
      </c>
      <c r="E72" s="27">
        <v>5.4018749483099135</v>
      </c>
      <c r="G72" s="19">
        <v>2034</v>
      </c>
      <c r="H72" s="27">
        <v>6.1223542681400431</v>
      </c>
      <c r="I72" s="27">
        <v>1.6712966825298281</v>
      </c>
      <c r="J72" s="27">
        <v>18.544539218492417</v>
      </c>
      <c r="K72" s="27">
        <v>1.8451219865894881E-2</v>
      </c>
      <c r="L72" s="27">
        <v>0</v>
      </c>
      <c r="M72" s="27">
        <v>0</v>
      </c>
      <c r="N72" s="27">
        <v>0</v>
      </c>
      <c r="O72" s="27">
        <v>26.356641389028184</v>
      </c>
      <c r="Q72" s="19">
        <v>2034</v>
      </c>
      <c r="R72" s="27">
        <v>0.38284024567019515</v>
      </c>
      <c r="S72" s="27">
        <v>-1.1996799999997165</v>
      </c>
      <c r="T72" s="27">
        <v>30.677123673247927</v>
      </c>
      <c r="U72" s="27">
        <v>-5.6333683499076637</v>
      </c>
      <c r="V72" s="27">
        <v>0</v>
      </c>
      <c r="W72" s="27">
        <v>8.4041700823654342</v>
      </c>
      <c r="X72" s="27">
        <v>0</v>
      </c>
      <c r="Y72" s="27">
        <v>32.631085651376175</v>
      </c>
      <c r="AA72" s="19">
        <v>2034</v>
      </c>
      <c r="AB72" s="27">
        <v>14.438961265517037</v>
      </c>
      <c r="AC72" s="27">
        <v>0.9572053557799336</v>
      </c>
      <c r="AD72" s="27">
        <v>33.127957807950317</v>
      </c>
      <c r="AE72" s="27">
        <v>-0.98253503330593839</v>
      </c>
      <c r="AF72" s="27">
        <v>0</v>
      </c>
      <c r="AG72" s="27">
        <v>0</v>
      </c>
      <c r="AH72" s="27">
        <v>0</v>
      </c>
      <c r="AI72" s="27">
        <v>47.541589395941351</v>
      </c>
    </row>
    <row r="73" spans="1:35" ht="16.5" thickTop="1" thickBot="1" x14ac:dyDescent="0.3">
      <c r="A73" s="19" t="s">
        <v>44</v>
      </c>
      <c r="B73" s="27">
        <v>85.173521019270964</v>
      </c>
      <c r="C73" s="27">
        <v>1.7034704203854192</v>
      </c>
      <c r="D73" s="27">
        <v>0</v>
      </c>
      <c r="E73" s="27">
        <v>86.876991439656379</v>
      </c>
      <c r="G73" s="19" t="s">
        <v>45</v>
      </c>
      <c r="H73" s="27">
        <v>95.87197727597021</v>
      </c>
      <c r="I73" s="27">
        <v>26.171389395534234</v>
      </c>
      <c r="J73" s="27">
        <v>350.65941021118658</v>
      </c>
      <c r="K73" s="27">
        <v>0.36243457553829955</v>
      </c>
      <c r="L73" s="27">
        <v>0</v>
      </c>
      <c r="M73" s="27">
        <v>0</v>
      </c>
      <c r="N73" s="27">
        <v>0</v>
      </c>
      <c r="O73" s="27">
        <v>473.06521145822933</v>
      </c>
      <c r="Q73" s="19" t="s">
        <v>45</v>
      </c>
      <c r="R73" s="27">
        <v>5.9950224579817215</v>
      </c>
      <c r="S73" s="27">
        <v>-18.786187251027908</v>
      </c>
      <c r="T73" s="27">
        <v>580.0749194948861</v>
      </c>
      <c r="U73" s="27">
        <v>-110.65541907739073</v>
      </c>
      <c r="V73" s="27">
        <v>0</v>
      </c>
      <c r="W73" s="27">
        <v>156.11628058542601</v>
      </c>
      <c r="X73" s="27">
        <v>0</v>
      </c>
      <c r="Y73" s="27">
        <v>612.74461620987518</v>
      </c>
      <c r="AA73" s="19" t="s">
        <v>45</v>
      </c>
      <c r="AB73" s="27">
        <v>226.10448623333392</v>
      </c>
      <c r="AC73" s="27">
        <v>14.989196328498323</v>
      </c>
      <c r="AD73" s="27">
        <v>626.41783705539319</v>
      </c>
      <c r="AE73" s="27">
        <v>-19.299789950797155</v>
      </c>
      <c r="AF73" s="27">
        <v>0</v>
      </c>
      <c r="AG73" s="27">
        <v>0</v>
      </c>
      <c r="AH73" s="27">
        <v>0</v>
      </c>
      <c r="AI73" s="27">
        <v>848.21172966642825</v>
      </c>
    </row>
    <row r="74" spans="1:35" ht="16.5" thickTop="1" thickBot="1" x14ac:dyDescent="0.3"/>
    <row r="75" spans="1:35" ht="16.5" thickTop="1" thickBot="1" x14ac:dyDescent="0.3">
      <c r="A75" s="1" t="str">
        <f>A6</f>
        <v>High Cost</v>
      </c>
    </row>
    <row r="76" spans="1:35" ht="31.5" thickTop="1" thickBot="1" x14ac:dyDescent="0.3">
      <c r="G76" s="1" t="s">
        <v>29</v>
      </c>
      <c r="H76" s="1" t="s">
        <v>10</v>
      </c>
      <c r="Q76" s="1" t="s">
        <v>29</v>
      </c>
      <c r="R76" s="1" t="s">
        <v>30</v>
      </c>
      <c r="AA76" s="1" t="s">
        <v>29</v>
      </c>
      <c r="AB76" s="1" t="s">
        <v>31</v>
      </c>
    </row>
    <row r="77" spans="1:35" ht="51" customHeight="1" thickTop="1" thickBot="1" x14ac:dyDescent="0.3">
      <c r="A77" s="1" t="s">
        <v>32</v>
      </c>
      <c r="B77" s="25" t="s">
        <v>33</v>
      </c>
      <c r="C77" s="25" t="s">
        <v>15</v>
      </c>
      <c r="D77" s="25" t="s">
        <v>34</v>
      </c>
      <c r="E77" s="25" t="s">
        <v>35</v>
      </c>
      <c r="G77" s="1" t="s">
        <v>29</v>
      </c>
      <c r="H77" s="1" t="s">
        <v>36</v>
      </c>
      <c r="I77" s="1" t="s">
        <v>37</v>
      </c>
      <c r="J77" s="1" t="s">
        <v>38</v>
      </c>
      <c r="K77" s="1" t="s">
        <v>39</v>
      </c>
      <c r="L77" s="1" t="s">
        <v>40</v>
      </c>
      <c r="M77" s="1" t="s">
        <v>41</v>
      </c>
      <c r="N77" s="1" t="s">
        <v>42</v>
      </c>
      <c r="O77" s="1" t="s">
        <v>35</v>
      </c>
      <c r="Q77" s="1" t="s">
        <v>29</v>
      </c>
      <c r="R77" s="1" t="s">
        <v>36</v>
      </c>
      <c r="S77" s="1" t="s">
        <v>37</v>
      </c>
      <c r="T77" s="1" t="s">
        <v>38</v>
      </c>
      <c r="U77" s="1" t="s">
        <v>39</v>
      </c>
      <c r="V77" s="1" t="s">
        <v>40</v>
      </c>
      <c r="W77" s="1" t="s">
        <v>41</v>
      </c>
      <c r="X77" s="1" t="s">
        <v>42</v>
      </c>
      <c r="Y77" s="1" t="s">
        <v>35</v>
      </c>
      <c r="AA77" s="1" t="s">
        <v>29</v>
      </c>
      <c r="AB77" s="1" t="s">
        <v>36</v>
      </c>
      <c r="AC77" s="1" t="s">
        <v>37</v>
      </c>
      <c r="AD77" s="1" t="s">
        <v>38</v>
      </c>
      <c r="AE77" s="1" t="s">
        <v>39</v>
      </c>
      <c r="AF77" s="1" t="s">
        <v>40</v>
      </c>
      <c r="AG77" s="1" t="s">
        <v>41</v>
      </c>
      <c r="AH77" s="1" t="s">
        <v>42</v>
      </c>
      <c r="AI77" s="1" t="s">
        <v>35</v>
      </c>
    </row>
    <row r="78" spans="1:35" ht="16.5" thickTop="1" thickBot="1" x14ac:dyDescent="0.3">
      <c r="A78" s="19" t="s">
        <v>43</v>
      </c>
      <c r="B78" s="26">
        <f>NPV($B$6,B79:B94)</f>
        <v>119.38272729253239</v>
      </c>
      <c r="C78" s="26">
        <f t="shared" ref="C78:E78" si="13">NPV($B$6,C79:C94)</f>
        <v>2.3876545458506477</v>
      </c>
      <c r="D78" s="26">
        <f t="shared" si="13"/>
        <v>4.9422679558022438</v>
      </c>
      <c r="E78" s="26">
        <f t="shared" si="13"/>
        <v>126.7126497941853</v>
      </c>
      <c r="G78" s="19" t="s">
        <v>43</v>
      </c>
      <c r="H78" s="26">
        <f>NPV($B$6,H79:H94)</f>
        <v>70.376731347357165</v>
      </c>
      <c r="I78" s="26">
        <f t="shared" ref="I78:O78" si="14">NPV($B$6,I79:I94)</f>
        <v>17.528278526551816</v>
      </c>
      <c r="J78" s="26">
        <f t="shared" si="14"/>
        <v>234.96364918678765</v>
      </c>
      <c r="K78" s="26">
        <f t="shared" si="14"/>
        <v>-1.3701024926790908</v>
      </c>
      <c r="L78" s="26">
        <f t="shared" si="14"/>
        <v>12.282307012269836</v>
      </c>
      <c r="M78" s="26">
        <f t="shared" si="14"/>
        <v>2.3994411847101733</v>
      </c>
      <c r="N78" s="26">
        <f t="shared" si="14"/>
        <v>0</v>
      </c>
      <c r="O78" s="26">
        <f t="shared" si="14"/>
        <v>336.18030476499757</v>
      </c>
      <c r="Q78" s="19" t="s">
        <v>43</v>
      </c>
      <c r="R78" s="26">
        <f>NPV($B$6,R79:R94)</f>
        <v>-0.61243422168176742</v>
      </c>
      <c r="S78" s="26">
        <f t="shared" ref="S78:Y78" si="15">NPV($B$6,S79:S94)</f>
        <v>-12.579846620898381</v>
      </c>
      <c r="T78" s="26">
        <f t="shared" si="15"/>
        <v>263.29096305997081</v>
      </c>
      <c r="U78" s="26">
        <f t="shared" si="15"/>
        <v>-31.288193217368534</v>
      </c>
      <c r="V78" s="26">
        <f t="shared" si="15"/>
        <v>10.205969797269749</v>
      </c>
      <c r="W78" s="26">
        <f t="shared" si="15"/>
        <v>66.852820881233612</v>
      </c>
      <c r="X78" s="26">
        <f t="shared" si="15"/>
        <v>0</v>
      </c>
      <c r="Y78" s="26">
        <f t="shared" si="15"/>
        <v>295.8692796785254</v>
      </c>
      <c r="AA78" s="19" t="s">
        <v>43</v>
      </c>
      <c r="AB78" s="26">
        <f>NPV($B$6,AB79:AB94)</f>
        <v>131.71565061938412</v>
      </c>
      <c r="AC78" s="26">
        <f t="shared" ref="AC78:AI78" si="16">NPV($B$6,AC79:AC94)</f>
        <v>15.23572866165331</v>
      </c>
      <c r="AD78" s="26">
        <f t="shared" si="16"/>
        <v>317.19899603181102</v>
      </c>
      <c r="AE78" s="26">
        <f t="shared" si="16"/>
        <v>-10.495146676677079</v>
      </c>
      <c r="AF78" s="26">
        <f t="shared" si="16"/>
        <v>0</v>
      </c>
      <c r="AG78" s="26">
        <f t="shared" si="16"/>
        <v>0.19466876835876984</v>
      </c>
      <c r="AH78" s="26">
        <f t="shared" si="16"/>
        <v>0</v>
      </c>
      <c r="AI78" s="26">
        <f t="shared" si="16"/>
        <v>453.84989740453011</v>
      </c>
    </row>
    <row r="79" spans="1:35" ht="16.5" thickTop="1" thickBot="1" x14ac:dyDescent="0.3">
      <c r="A79" s="19">
        <v>2020</v>
      </c>
      <c r="B79" s="27">
        <v>0</v>
      </c>
      <c r="C79" s="27">
        <v>0</v>
      </c>
      <c r="D79" s="27">
        <v>0</v>
      </c>
      <c r="E79" s="27">
        <v>0</v>
      </c>
      <c r="G79" s="19">
        <v>2020</v>
      </c>
      <c r="H79" s="27">
        <v>0</v>
      </c>
      <c r="I79" s="27">
        <v>0</v>
      </c>
      <c r="J79" s="27">
        <v>0</v>
      </c>
      <c r="K79" s="27">
        <v>0</v>
      </c>
      <c r="L79" s="27">
        <v>0</v>
      </c>
      <c r="M79" s="27">
        <v>0</v>
      </c>
      <c r="N79" s="27">
        <v>0</v>
      </c>
      <c r="O79" s="27">
        <v>0</v>
      </c>
      <c r="Q79" s="19">
        <v>2020</v>
      </c>
      <c r="R79" s="27">
        <v>0</v>
      </c>
      <c r="S79" s="27">
        <v>0</v>
      </c>
      <c r="T79" s="27">
        <v>0</v>
      </c>
      <c r="U79" s="27">
        <v>0</v>
      </c>
      <c r="V79" s="27">
        <v>0</v>
      </c>
      <c r="W79" s="27">
        <v>0</v>
      </c>
      <c r="X79" s="27">
        <v>0</v>
      </c>
      <c r="Y79" s="27">
        <v>0</v>
      </c>
      <c r="AA79" s="19">
        <v>2020</v>
      </c>
      <c r="AB79" s="27">
        <v>0</v>
      </c>
      <c r="AC79" s="27">
        <v>0</v>
      </c>
      <c r="AD79" s="27">
        <v>0</v>
      </c>
      <c r="AE79" s="27">
        <v>0</v>
      </c>
      <c r="AF79" s="27">
        <v>0</v>
      </c>
      <c r="AG79" s="27">
        <v>0</v>
      </c>
      <c r="AH79" s="27">
        <v>0</v>
      </c>
      <c r="AI79" s="27">
        <v>0</v>
      </c>
    </row>
    <row r="80" spans="1:35" ht="16.5" thickTop="1" thickBot="1" x14ac:dyDescent="0.3">
      <c r="A80" s="19">
        <v>2021</v>
      </c>
      <c r="B80" s="27">
        <v>0</v>
      </c>
      <c r="C80" s="27">
        <v>0</v>
      </c>
      <c r="D80" s="27">
        <v>0</v>
      </c>
      <c r="E80" s="27">
        <v>0</v>
      </c>
      <c r="G80" s="19">
        <v>2021</v>
      </c>
      <c r="H80" s="27">
        <v>0</v>
      </c>
      <c r="I80" s="27">
        <v>0</v>
      </c>
      <c r="J80" s="27">
        <v>0</v>
      </c>
      <c r="K80" s="27">
        <v>0</v>
      </c>
      <c r="L80" s="27">
        <v>0</v>
      </c>
      <c r="M80" s="27">
        <v>0</v>
      </c>
      <c r="N80" s="27">
        <v>0</v>
      </c>
      <c r="O80" s="27">
        <v>0</v>
      </c>
      <c r="Q80" s="19">
        <v>2021</v>
      </c>
      <c r="R80" s="27">
        <v>0</v>
      </c>
      <c r="S80" s="27">
        <v>0</v>
      </c>
      <c r="T80" s="27">
        <v>0</v>
      </c>
      <c r="U80" s="27">
        <v>0</v>
      </c>
      <c r="V80" s="27">
        <v>0</v>
      </c>
      <c r="W80" s="27">
        <v>0</v>
      </c>
      <c r="X80" s="27">
        <v>0</v>
      </c>
      <c r="Y80" s="27">
        <v>0</v>
      </c>
      <c r="AA80" s="19">
        <v>2021</v>
      </c>
      <c r="AB80" s="27">
        <v>0</v>
      </c>
      <c r="AC80" s="27">
        <v>0</v>
      </c>
      <c r="AD80" s="27">
        <v>0</v>
      </c>
      <c r="AE80" s="27">
        <v>0</v>
      </c>
      <c r="AF80" s="27">
        <v>0</v>
      </c>
      <c r="AG80" s="27">
        <v>0</v>
      </c>
      <c r="AH80" s="27">
        <v>0</v>
      </c>
      <c r="AI80" s="27">
        <v>0</v>
      </c>
    </row>
    <row r="81" spans="1:35" ht="16.5" thickTop="1" thickBot="1" x14ac:dyDescent="0.3">
      <c r="A81" s="19">
        <v>2022</v>
      </c>
      <c r="B81" s="27">
        <v>0</v>
      </c>
      <c r="C81" s="27">
        <v>0</v>
      </c>
      <c r="D81" s="27">
        <v>5.869676526292178</v>
      </c>
      <c r="E81" s="27">
        <v>5.869676526292178</v>
      </c>
      <c r="G81" s="19">
        <v>2022</v>
      </c>
      <c r="H81" s="27">
        <v>0</v>
      </c>
      <c r="I81" s="27">
        <v>0</v>
      </c>
      <c r="J81" s="27">
        <v>0</v>
      </c>
      <c r="K81" s="27">
        <v>0</v>
      </c>
      <c r="L81" s="27">
        <v>0</v>
      </c>
      <c r="M81" s="27">
        <v>0</v>
      </c>
      <c r="N81" s="27">
        <v>0</v>
      </c>
      <c r="O81" s="27">
        <v>0</v>
      </c>
      <c r="Q81" s="19">
        <v>2022</v>
      </c>
      <c r="R81" s="27">
        <v>0</v>
      </c>
      <c r="S81" s="27">
        <v>0</v>
      </c>
      <c r="T81" s="27">
        <v>0</v>
      </c>
      <c r="U81" s="27">
        <v>0</v>
      </c>
      <c r="V81" s="27">
        <v>0</v>
      </c>
      <c r="W81" s="27">
        <v>0</v>
      </c>
      <c r="X81" s="27">
        <v>0</v>
      </c>
      <c r="Y81" s="27">
        <v>0</v>
      </c>
      <c r="AA81" s="19">
        <v>2022</v>
      </c>
      <c r="AB81" s="27">
        <v>0</v>
      </c>
      <c r="AC81" s="27">
        <v>0</v>
      </c>
      <c r="AD81" s="27">
        <v>0</v>
      </c>
      <c r="AE81" s="27">
        <v>0</v>
      </c>
      <c r="AF81" s="27">
        <v>0</v>
      </c>
      <c r="AG81" s="27">
        <v>0</v>
      </c>
      <c r="AH81" s="27">
        <v>0</v>
      </c>
      <c r="AI81" s="27">
        <v>0</v>
      </c>
    </row>
    <row r="82" spans="1:35" ht="16.5" thickTop="1" thickBot="1" x14ac:dyDescent="0.3">
      <c r="A82" s="19">
        <v>2023</v>
      </c>
      <c r="B82" s="27">
        <v>9.8645853064555755</v>
      </c>
      <c r="C82" s="27">
        <v>0.19729170612911151</v>
      </c>
      <c r="D82" s="27">
        <v>0</v>
      </c>
      <c r="E82" s="27">
        <v>10.061877012584688</v>
      </c>
      <c r="G82" s="19">
        <v>2023</v>
      </c>
      <c r="H82" s="27">
        <v>0</v>
      </c>
      <c r="I82" s="27">
        <v>0</v>
      </c>
      <c r="J82" s="27">
        <v>8.7387014306014628</v>
      </c>
      <c r="K82" s="27">
        <v>-0.75392508934392777</v>
      </c>
      <c r="L82" s="27">
        <v>1.8117350422079321</v>
      </c>
      <c r="M82" s="27">
        <v>1.1664970115746978</v>
      </c>
      <c r="N82" s="27">
        <v>0</v>
      </c>
      <c r="O82" s="27">
        <v>10.963008395040166</v>
      </c>
      <c r="Q82" s="19">
        <v>2023</v>
      </c>
      <c r="R82" s="27">
        <v>-14.427850000000007</v>
      </c>
      <c r="S82" s="27">
        <v>-4.5089600000001155</v>
      </c>
      <c r="T82" s="27">
        <v>35.807231355618441</v>
      </c>
      <c r="U82" s="27">
        <v>5.9572961100200992</v>
      </c>
      <c r="V82" s="27">
        <v>2.2840536807992078</v>
      </c>
      <c r="W82" s="27">
        <v>1.9282247860590145</v>
      </c>
      <c r="X82" s="27">
        <v>0</v>
      </c>
      <c r="Y82" s="27">
        <v>27.039995932496641</v>
      </c>
      <c r="AA82" s="19">
        <v>2023</v>
      </c>
      <c r="AB82" s="27">
        <v>12.450189382123991</v>
      </c>
      <c r="AC82" s="27">
        <v>0.83334486225976434</v>
      </c>
      <c r="AD82" s="27">
        <v>14.228711584083296</v>
      </c>
      <c r="AE82" s="27">
        <v>-8.5205104409607116E-2</v>
      </c>
      <c r="AF82" s="27">
        <v>0</v>
      </c>
      <c r="AG82" s="27">
        <v>0.56363680917405701</v>
      </c>
      <c r="AH82" s="27">
        <v>0</v>
      </c>
      <c r="AI82" s="27">
        <v>27.990677533231501</v>
      </c>
    </row>
    <row r="83" spans="1:35" ht="16.5" thickTop="1" thickBot="1" x14ac:dyDescent="0.3">
      <c r="A83" s="19">
        <v>2024</v>
      </c>
      <c r="B83" s="27">
        <v>9.8645853064555755</v>
      </c>
      <c r="C83" s="27">
        <v>0.19729170612911151</v>
      </c>
      <c r="D83" s="27">
        <v>0</v>
      </c>
      <c r="E83" s="27">
        <v>10.061877012584688</v>
      </c>
      <c r="G83" s="19">
        <v>2024</v>
      </c>
      <c r="H83" s="27">
        <v>0</v>
      </c>
      <c r="I83" s="27">
        <v>0</v>
      </c>
      <c r="J83" s="27">
        <v>7.5351588334574249</v>
      </c>
      <c r="K83" s="27">
        <v>0.75029841230268868</v>
      </c>
      <c r="L83" s="27">
        <v>6.0009305791589416</v>
      </c>
      <c r="M83" s="27">
        <v>0.77789185919596593</v>
      </c>
      <c r="N83" s="27">
        <v>0</v>
      </c>
      <c r="O83" s="27">
        <v>15.064279684115021</v>
      </c>
      <c r="Q83" s="19">
        <v>2024</v>
      </c>
      <c r="R83" s="27">
        <v>-1.0892799999999738</v>
      </c>
      <c r="S83" s="27">
        <v>-0.28193000000010215</v>
      </c>
      <c r="T83" s="27">
        <v>1.248520525017963</v>
      </c>
      <c r="U83" s="27">
        <v>-2.3277234237913974E-2</v>
      </c>
      <c r="V83" s="27">
        <v>2.9745766048381261</v>
      </c>
      <c r="W83" s="27">
        <v>-0.49338024595467489</v>
      </c>
      <c r="X83" s="27">
        <v>0</v>
      </c>
      <c r="Y83" s="27">
        <v>2.3352296496634239</v>
      </c>
      <c r="AA83" s="19">
        <v>2024</v>
      </c>
      <c r="AB83" s="27">
        <v>0.26788355407660447</v>
      </c>
      <c r="AC83" s="27">
        <v>9.6134217669714417E-2</v>
      </c>
      <c r="AD83" s="27">
        <v>7.7018317885113392</v>
      </c>
      <c r="AE83" s="27">
        <v>0.54924283675263352</v>
      </c>
      <c r="AF83" s="27">
        <v>0</v>
      </c>
      <c r="AG83" s="27">
        <v>-0.14462344572845745</v>
      </c>
      <c r="AH83" s="27">
        <v>0</v>
      </c>
      <c r="AI83" s="27">
        <v>8.4704689512818323</v>
      </c>
    </row>
    <row r="84" spans="1:35" ht="16.5" thickTop="1" thickBot="1" x14ac:dyDescent="0.3">
      <c r="A84" s="19">
        <v>2025</v>
      </c>
      <c r="B84" s="27">
        <v>9.8645853064555755</v>
      </c>
      <c r="C84" s="27">
        <v>0.19729170612911151</v>
      </c>
      <c r="D84" s="27">
        <v>0</v>
      </c>
      <c r="E84" s="27">
        <v>10.061877012584688</v>
      </c>
      <c r="G84" s="19">
        <v>2025</v>
      </c>
      <c r="H84" s="27">
        <v>0</v>
      </c>
      <c r="I84" s="27">
        <v>0</v>
      </c>
      <c r="J84" s="27">
        <v>12.293048628470505</v>
      </c>
      <c r="K84" s="27">
        <v>0.95822349479380331</v>
      </c>
      <c r="L84" s="27">
        <v>2.0243676442420533</v>
      </c>
      <c r="M84" s="27">
        <v>1.5534051003274199</v>
      </c>
      <c r="N84" s="27">
        <v>0</v>
      </c>
      <c r="O84" s="27">
        <v>16.82904486783378</v>
      </c>
      <c r="Q84" s="19">
        <v>2025</v>
      </c>
      <c r="R84" s="27">
        <v>-2.3426399999999603</v>
      </c>
      <c r="S84" s="27">
        <v>-0.37770000000000437</v>
      </c>
      <c r="T84" s="27">
        <v>11.561470615462504</v>
      </c>
      <c r="U84" s="27">
        <v>0.55731567252412451</v>
      </c>
      <c r="V84" s="27">
        <v>1.4560970354377119</v>
      </c>
      <c r="W84" s="27">
        <v>-0.48794383674983816</v>
      </c>
      <c r="X84" s="27">
        <v>0</v>
      </c>
      <c r="Y84" s="27">
        <v>10.366599486674536</v>
      </c>
      <c r="AA84" s="19">
        <v>2025</v>
      </c>
      <c r="AB84" s="27">
        <v>0.26788355408299935</v>
      </c>
      <c r="AC84" s="27">
        <v>9.5871555879966763E-2</v>
      </c>
      <c r="AD84" s="27">
        <v>10.464833426236122</v>
      </c>
      <c r="AE84" s="27">
        <v>0.38160942815975935</v>
      </c>
      <c r="AF84" s="27">
        <v>0</v>
      </c>
      <c r="AG84" s="27">
        <v>-4.6740635378449746E-2</v>
      </c>
      <c r="AH84" s="27">
        <v>0</v>
      </c>
      <c r="AI84" s="27">
        <v>11.163457328980398</v>
      </c>
    </row>
    <row r="85" spans="1:35" ht="16.5" thickTop="1" thickBot="1" x14ac:dyDescent="0.3">
      <c r="A85" s="19">
        <v>2026</v>
      </c>
      <c r="B85" s="27">
        <v>9.8645853064555755</v>
      </c>
      <c r="C85" s="27">
        <v>0.19729170612911151</v>
      </c>
      <c r="D85" s="27">
        <v>0</v>
      </c>
      <c r="E85" s="27">
        <v>10.061877012584688</v>
      </c>
      <c r="G85" s="19">
        <v>2026</v>
      </c>
      <c r="H85" s="27">
        <v>-1.3950969279790115E-3</v>
      </c>
      <c r="I85" s="27">
        <v>1.4004089498484973E-3</v>
      </c>
      <c r="J85" s="27">
        <v>9.2786792835673992</v>
      </c>
      <c r="K85" s="27">
        <v>0.51689881742970267</v>
      </c>
      <c r="L85" s="27">
        <v>7.2894534504397832</v>
      </c>
      <c r="M85" s="27">
        <v>-0.76537513233491161</v>
      </c>
      <c r="N85" s="27">
        <v>0</v>
      </c>
      <c r="O85" s="27">
        <v>16.319661731123844</v>
      </c>
      <c r="Q85" s="19">
        <v>2026</v>
      </c>
      <c r="R85" s="27">
        <v>-0.44297000000005937</v>
      </c>
      <c r="S85" s="27">
        <v>5.0119999999878928E-2</v>
      </c>
      <c r="T85" s="27">
        <v>6.2060441359466179</v>
      </c>
      <c r="U85" s="27">
        <v>0.56559327578948726</v>
      </c>
      <c r="V85" s="27">
        <v>7.3646415600636006</v>
      </c>
      <c r="W85" s="27">
        <v>0.36256336782509158</v>
      </c>
      <c r="X85" s="27">
        <v>0</v>
      </c>
      <c r="Y85" s="27">
        <v>14.105992339624615</v>
      </c>
      <c r="AA85" s="19">
        <v>2026</v>
      </c>
      <c r="AB85" s="27">
        <v>0.26788355408200459</v>
      </c>
      <c r="AC85" s="27">
        <v>9.5871555879966763E-2</v>
      </c>
      <c r="AD85" s="27">
        <v>13.203124878284843</v>
      </c>
      <c r="AE85" s="27">
        <v>0.15661043073504138</v>
      </c>
      <c r="AF85" s="27">
        <v>0</v>
      </c>
      <c r="AG85" s="27">
        <v>-0.16692924021846864</v>
      </c>
      <c r="AH85" s="27">
        <v>0</v>
      </c>
      <c r="AI85" s="27">
        <v>13.556561178763387</v>
      </c>
    </row>
    <row r="86" spans="1:35" ht="16.5" thickTop="1" thickBot="1" x14ac:dyDescent="0.3">
      <c r="A86" s="19">
        <v>2027</v>
      </c>
      <c r="B86" s="27">
        <v>9.8645853064555755</v>
      </c>
      <c r="C86" s="27">
        <v>0.19729170612911151</v>
      </c>
      <c r="D86" s="27">
        <v>0</v>
      </c>
      <c r="E86" s="27">
        <v>10.061877012584688</v>
      </c>
      <c r="G86" s="19">
        <v>2027</v>
      </c>
      <c r="H86" s="27">
        <v>5.075118029402006</v>
      </c>
      <c r="I86" s="27">
        <v>1.0935449024800619</v>
      </c>
      <c r="J86" s="27">
        <v>18.662461464097131</v>
      </c>
      <c r="K86" s="27">
        <v>-0.43229598494198729</v>
      </c>
      <c r="L86" s="27">
        <v>0</v>
      </c>
      <c r="M86" s="27">
        <v>0</v>
      </c>
      <c r="N86" s="27">
        <v>0</v>
      </c>
      <c r="O86" s="27">
        <v>24.398828411037211</v>
      </c>
      <c r="Q86" s="19">
        <v>2027</v>
      </c>
      <c r="R86" s="27">
        <v>1.8599400000000514</v>
      </c>
      <c r="S86" s="27">
        <v>0.64633999999978187</v>
      </c>
      <c r="T86" s="27">
        <v>24.155175234318019</v>
      </c>
      <c r="U86" s="27">
        <v>0.76821762826396889</v>
      </c>
      <c r="V86" s="27">
        <v>0</v>
      </c>
      <c r="W86" s="27">
        <v>0</v>
      </c>
      <c r="X86" s="27">
        <v>0</v>
      </c>
      <c r="Y86" s="27">
        <v>27.429672862581821</v>
      </c>
      <c r="AA86" s="19">
        <v>2027</v>
      </c>
      <c r="AB86" s="27">
        <v>0.18290367326500245</v>
      </c>
      <c r="AC86" s="27">
        <v>0.15926881142968341</v>
      </c>
      <c r="AD86" s="27">
        <v>26.130972638262701</v>
      </c>
      <c r="AE86" s="27">
        <v>-0.64019812317937697</v>
      </c>
      <c r="AF86" s="27">
        <v>0</v>
      </c>
      <c r="AG86" s="27">
        <v>0</v>
      </c>
      <c r="AH86" s="27">
        <v>0</v>
      </c>
      <c r="AI86" s="27">
        <v>25.832946999778009</v>
      </c>
    </row>
    <row r="87" spans="1:35" ht="16.5" thickTop="1" thickBot="1" x14ac:dyDescent="0.3">
      <c r="A87" s="19">
        <v>2028</v>
      </c>
      <c r="B87" s="27">
        <v>9.8645853064555755</v>
      </c>
      <c r="C87" s="27">
        <v>0.19729170612911151</v>
      </c>
      <c r="D87" s="27">
        <v>0</v>
      </c>
      <c r="E87" s="27">
        <v>10.061877012584688</v>
      </c>
      <c r="G87" s="19">
        <v>2028</v>
      </c>
      <c r="H87" s="27">
        <v>10.035512428024049</v>
      </c>
      <c r="I87" s="27">
        <v>2.2499836779797988</v>
      </c>
      <c r="J87" s="27">
        <v>15.888354539258849</v>
      </c>
      <c r="K87" s="27">
        <v>-0.96155363422115614</v>
      </c>
      <c r="L87" s="27">
        <v>0</v>
      </c>
      <c r="M87" s="27">
        <v>0</v>
      </c>
      <c r="N87" s="27">
        <v>0</v>
      </c>
      <c r="O87" s="27">
        <v>27.212297011041539</v>
      </c>
      <c r="Q87" s="19">
        <v>2028</v>
      </c>
      <c r="R87" s="27">
        <v>20.984051066249776</v>
      </c>
      <c r="S87" s="27">
        <v>1.6843199999998433</v>
      </c>
      <c r="T87" s="27">
        <v>3.2702217478886286</v>
      </c>
      <c r="U87" s="27">
        <v>-0.18051049541379882</v>
      </c>
      <c r="V87" s="27">
        <v>0</v>
      </c>
      <c r="W87" s="27">
        <v>0.29471755573827052</v>
      </c>
      <c r="X87" s="27">
        <v>0</v>
      </c>
      <c r="Y87" s="27">
        <v>26.052799874462718</v>
      </c>
      <c r="AA87" s="19">
        <v>2028</v>
      </c>
      <c r="AB87" s="27">
        <v>12.439042717415987</v>
      </c>
      <c r="AC87" s="27">
        <v>2.8324692475603115</v>
      </c>
      <c r="AD87" s="27">
        <v>16.845461546451915</v>
      </c>
      <c r="AE87" s="27">
        <v>-1.8282274697654071</v>
      </c>
      <c r="AF87" s="27">
        <v>0</v>
      </c>
      <c r="AG87" s="27">
        <v>0</v>
      </c>
      <c r="AH87" s="27">
        <v>0</v>
      </c>
      <c r="AI87" s="27">
        <v>30.288746041662804</v>
      </c>
    </row>
    <row r="88" spans="1:35" ht="16.5" thickTop="1" thickBot="1" x14ac:dyDescent="0.3">
      <c r="A88" s="19">
        <v>2029</v>
      </c>
      <c r="B88" s="27">
        <v>9.8645853064555755</v>
      </c>
      <c r="C88" s="27">
        <v>0.19729170612911151</v>
      </c>
      <c r="D88" s="27">
        <v>0</v>
      </c>
      <c r="E88" s="27">
        <v>10.061877012584688</v>
      </c>
      <c r="G88" s="19">
        <v>2029</v>
      </c>
      <c r="H88" s="27">
        <v>13.008471491989894</v>
      </c>
      <c r="I88" s="27">
        <v>2.7858491341703484</v>
      </c>
      <c r="J88" s="27">
        <v>16.675235433633098</v>
      </c>
      <c r="K88" s="27">
        <v>-1.4493633501449785</v>
      </c>
      <c r="L88" s="27">
        <v>0</v>
      </c>
      <c r="M88" s="27">
        <v>0</v>
      </c>
      <c r="N88" s="27">
        <v>0</v>
      </c>
      <c r="O88" s="27">
        <v>31.020192709648363</v>
      </c>
      <c r="Q88" s="19">
        <v>2029</v>
      </c>
      <c r="R88" s="27">
        <v>2.6504928898398248</v>
      </c>
      <c r="S88" s="27">
        <v>1.0213300000000345</v>
      </c>
      <c r="T88" s="27">
        <v>17.403978186376925</v>
      </c>
      <c r="U88" s="27">
        <v>0.69205570496993329</v>
      </c>
      <c r="V88" s="27">
        <v>0</v>
      </c>
      <c r="W88" s="27">
        <v>1.0383920539636855</v>
      </c>
      <c r="X88" s="27">
        <v>0</v>
      </c>
      <c r="Y88" s="27">
        <v>22.806248835150406</v>
      </c>
      <c r="AA88" s="19">
        <v>2029</v>
      </c>
      <c r="AB88" s="27">
        <v>12.439042717419964</v>
      </c>
      <c r="AC88" s="27">
        <v>2.8247302605500408</v>
      </c>
      <c r="AD88" s="27">
        <v>19.594595831890452</v>
      </c>
      <c r="AE88" s="27">
        <v>-1.4976366851022382</v>
      </c>
      <c r="AF88" s="27">
        <v>0</v>
      </c>
      <c r="AG88" s="27">
        <v>0</v>
      </c>
      <c r="AH88" s="27">
        <v>0</v>
      </c>
      <c r="AI88" s="27">
        <v>33.360732124758222</v>
      </c>
    </row>
    <row r="89" spans="1:35" ht="16.5" thickTop="1" thickBot="1" x14ac:dyDescent="0.3">
      <c r="A89" s="19">
        <v>2030</v>
      </c>
      <c r="B89" s="27">
        <v>9.8645853064555755</v>
      </c>
      <c r="C89" s="27">
        <v>0.19729170612911151</v>
      </c>
      <c r="D89" s="27">
        <v>0</v>
      </c>
      <c r="E89" s="27">
        <v>10.061877012584688</v>
      </c>
      <c r="G89" s="19">
        <v>2030</v>
      </c>
      <c r="H89" s="27">
        <v>15.177658022430023</v>
      </c>
      <c r="I89" s="27">
        <v>3.3302668250598799</v>
      </c>
      <c r="J89" s="27">
        <v>15.640205768725902</v>
      </c>
      <c r="K89" s="27">
        <v>-1.4568650377540355</v>
      </c>
      <c r="L89" s="27">
        <v>2.8369749659157444E-2</v>
      </c>
      <c r="M89" s="27">
        <v>0.34302978858610417</v>
      </c>
      <c r="N89" s="27">
        <v>0</v>
      </c>
      <c r="O89" s="27">
        <v>33.062665116707031</v>
      </c>
      <c r="Q89" s="19">
        <v>2030</v>
      </c>
      <c r="R89" s="27">
        <v>-2.5611748884198278</v>
      </c>
      <c r="S89" s="27">
        <v>-0.73806000000013228</v>
      </c>
      <c r="T89" s="27">
        <v>13.926543042469952</v>
      </c>
      <c r="U89" s="27">
        <v>2.3722618901944159</v>
      </c>
      <c r="V89" s="27">
        <v>0</v>
      </c>
      <c r="W89" s="27">
        <v>-0.78807453379844383</v>
      </c>
      <c r="X89" s="27">
        <v>0</v>
      </c>
      <c r="Y89" s="27">
        <v>12.211495510445964</v>
      </c>
      <c r="AA89" s="19">
        <v>2030</v>
      </c>
      <c r="AB89" s="27">
        <v>12.450019877442971</v>
      </c>
      <c r="AC89" s="27">
        <v>2.8272175174597578</v>
      </c>
      <c r="AD89" s="27">
        <v>27.857089989796542</v>
      </c>
      <c r="AE89" s="27">
        <v>-0.99772255776603702</v>
      </c>
      <c r="AF89" s="27">
        <v>0</v>
      </c>
      <c r="AG89" s="27">
        <v>0</v>
      </c>
      <c r="AH89" s="27">
        <v>0</v>
      </c>
      <c r="AI89" s="27">
        <v>42.13660482693323</v>
      </c>
    </row>
    <row r="90" spans="1:35" ht="16.5" thickTop="1" thickBot="1" x14ac:dyDescent="0.3">
      <c r="A90" s="19">
        <v>2031</v>
      </c>
      <c r="B90" s="27">
        <v>9.8645853064555755</v>
      </c>
      <c r="C90" s="27">
        <v>0.19729170612911151</v>
      </c>
      <c r="D90" s="27">
        <v>0</v>
      </c>
      <c r="E90" s="27">
        <v>10.061877012584688</v>
      </c>
      <c r="G90" s="19">
        <v>2031</v>
      </c>
      <c r="H90" s="27">
        <v>11.665195477350153</v>
      </c>
      <c r="I90" s="27">
        <v>2.9510362550099671</v>
      </c>
      <c r="J90" s="27">
        <v>23.149157530990237</v>
      </c>
      <c r="K90" s="27">
        <v>-0.42859517179407464</v>
      </c>
      <c r="L90" s="27">
        <v>1.1967601916525329E-2</v>
      </c>
      <c r="M90" s="27">
        <v>0.28083843770533301</v>
      </c>
      <c r="N90" s="27">
        <v>0</v>
      </c>
      <c r="O90" s="27">
        <v>37.629600131178144</v>
      </c>
      <c r="Q90" s="19">
        <v>2031</v>
      </c>
      <c r="R90" s="27">
        <v>1.173566795790066</v>
      </c>
      <c r="S90" s="27">
        <v>-2.7108399999997346</v>
      </c>
      <c r="T90" s="27">
        <v>5.0935741824172851</v>
      </c>
      <c r="U90" s="27">
        <v>-3.6684051663505883</v>
      </c>
      <c r="V90" s="27">
        <v>0</v>
      </c>
      <c r="W90" s="27">
        <v>23.174345303819912</v>
      </c>
      <c r="X90" s="27">
        <v>0</v>
      </c>
      <c r="Y90" s="27">
        <v>23.06224111567694</v>
      </c>
      <c r="AA90" s="19">
        <v>2031</v>
      </c>
      <c r="AB90" s="27">
        <v>12.450019877442971</v>
      </c>
      <c r="AC90" s="27">
        <v>2.8272175174602125</v>
      </c>
      <c r="AD90" s="27">
        <v>26.700570824069747</v>
      </c>
      <c r="AE90" s="27">
        <v>-1.8095413250638908</v>
      </c>
      <c r="AF90" s="27">
        <v>0</v>
      </c>
      <c r="AG90" s="27">
        <v>0</v>
      </c>
      <c r="AH90" s="27">
        <v>0</v>
      </c>
      <c r="AI90" s="27">
        <v>40.168266893909042</v>
      </c>
    </row>
    <row r="91" spans="1:35" ht="16.5" thickTop="1" thickBot="1" x14ac:dyDescent="0.3">
      <c r="A91" s="19">
        <v>2032</v>
      </c>
      <c r="B91" s="27">
        <v>9.8645853064555755</v>
      </c>
      <c r="C91" s="27">
        <v>0.19729170612911151</v>
      </c>
      <c r="D91" s="27">
        <v>0</v>
      </c>
      <c r="E91" s="27">
        <v>10.061877012584688</v>
      </c>
      <c r="G91" s="19">
        <v>2032</v>
      </c>
      <c r="H91" s="27">
        <v>8.7156591978798588</v>
      </c>
      <c r="I91" s="27">
        <v>2.1041826225900877</v>
      </c>
      <c r="J91" s="27">
        <v>49.494187562708916</v>
      </c>
      <c r="K91" s="27">
        <v>9.0554655827051023E-2</v>
      </c>
      <c r="L91" s="27">
        <v>0</v>
      </c>
      <c r="M91" s="27">
        <v>-5.2099914896665753E-2</v>
      </c>
      <c r="N91" s="27">
        <v>0</v>
      </c>
      <c r="O91" s="27">
        <v>60.352484124109246</v>
      </c>
      <c r="Q91" s="19">
        <v>2032</v>
      </c>
      <c r="R91" s="27">
        <v>0.27831605934989057</v>
      </c>
      <c r="S91" s="27">
        <v>-2.4697200000000521</v>
      </c>
      <c r="T91" s="27">
        <v>-21.198444710439325</v>
      </c>
      <c r="U91" s="27">
        <v>-4.1325465227644376</v>
      </c>
      <c r="V91" s="27">
        <v>0.40864934897508698</v>
      </c>
      <c r="W91" s="27">
        <v>12.229835260889047</v>
      </c>
      <c r="X91" s="27">
        <v>0</v>
      </c>
      <c r="Y91" s="27">
        <v>-14.88391056398979</v>
      </c>
      <c r="AA91" s="19">
        <v>2032</v>
      </c>
      <c r="AB91" s="27">
        <v>12.45001987743899</v>
      </c>
      <c r="AC91" s="27">
        <v>2.8349633188799999</v>
      </c>
      <c r="AD91" s="27">
        <v>24.195012307167154</v>
      </c>
      <c r="AE91" s="27">
        <v>-1.5995546136823726</v>
      </c>
      <c r="AF91" s="27">
        <v>0</v>
      </c>
      <c r="AG91" s="27">
        <v>0</v>
      </c>
      <c r="AH91" s="27">
        <v>0</v>
      </c>
      <c r="AI91" s="27">
        <v>37.880440889803772</v>
      </c>
    </row>
    <row r="92" spans="1:35" ht="16.5" thickTop="1" thickBot="1" x14ac:dyDescent="0.3">
      <c r="A92" s="19">
        <v>2033</v>
      </c>
      <c r="B92" s="27">
        <v>9.8645853064555755</v>
      </c>
      <c r="C92" s="27">
        <v>0.19729170612911151</v>
      </c>
      <c r="D92" s="27">
        <v>0</v>
      </c>
      <c r="E92" s="27">
        <v>10.061877012584688</v>
      </c>
      <c r="G92" s="19">
        <v>2033</v>
      </c>
      <c r="H92" s="27">
        <v>7.1445502861702153</v>
      </c>
      <c r="I92" s="27">
        <v>1.7364190779403543</v>
      </c>
      <c r="J92" s="27">
        <v>49.200878856738719</v>
      </c>
      <c r="K92" s="27">
        <v>0.31079044790609922</v>
      </c>
      <c r="L92" s="27">
        <v>0</v>
      </c>
      <c r="M92" s="27">
        <v>0</v>
      </c>
      <c r="N92" s="27">
        <v>0</v>
      </c>
      <c r="O92" s="27">
        <v>58.392638668755389</v>
      </c>
      <c r="Q92" s="19">
        <v>2033</v>
      </c>
      <c r="R92" s="27">
        <v>-6.5978225713506617</v>
      </c>
      <c r="S92" s="27">
        <v>-2.7442700000001423</v>
      </c>
      <c r="T92" s="27">
        <v>23.560903099122971</v>
      </c>
      <c r="U92" s="27">
        <v>-0.77614242459943328</v>
      </c>
      <c r="V92" s="27">
        <v>0</v>
      </c>
      <c r="W92" s="27">
        <v>-4.0859778667807385</v>
      </c>
      <c r="X92" s="27">
        <v>0</v>
      </c>
      <c r="Y92" s="27">
        <v>9.3566902363919944</v>
      </c>
      <c r="AA92" s="19">
        <v>2033</v>
      </c>
      <c r="AB92" s="27">
        <v>24.762563133759045</v>
      </c>
      <c r="AC92" s="27">
        <v>3.6193375507100427</v>
      </c>
      <c r="AD92" s="27">
        <v>17.319792281610678</v>
      </c>
      <c r="AE92" s="27">
        <v>-1.4060302236530529</v>
      </c>
      <c r="AF92" s="27">
        <v>0</v>
      </c>
      <c r="AG92" s="27">
        <v>0</v>
      </c>
      <c r="AH92" s="27">
        <v>0</v>
      </c>
      <c r="AI92" s="27">
        <v>44.295662742426707</v>
      </c>
    </row>
    <row r="93" spans="1:35" ht="16.5" thickTop="1" thickBot="1" x14ac:dyDescent="0.3">
      <c r="A93" s="19">
        <v>2034</v>
      </c>
      <c r="B93" s="27">
        <v>9.8645853064555755</v>
      </c>
      <c r="C93" s="27">
        <v>0.19729170612911151</v>
      </c>
      <c r="D93" s="27">
        <v>0</v>
      </c>
      <c r="E93" s="27">
        <v>10.061877012584688</v>
      </c>
      <c r="G93" s="19">
        <v>2034</v>
      </c>
      <c r="H93" s="27">
        <v>6.1223542681400431</v>
      </c>
      <c r="I93" s="27">
        <v>1.6712966825298281</v>
      </c>
      <c r="J93" s="27">
        <v>18.544539218492417</v>
      </c>
      <c r="K93" s="27">
        <v>1.8451219865894881E-2</v>
      </c>
      <c r="L93" s="27">
        <v>0</v>
      </c>
      <c r="M93" s="27">
        <v>0</v>
      </c>
      <c r="N93" s="27">
        <v>0</v>
      </c>
      <c r="O93" s="27">
        <v>26.356641389028184</v>
      </c>
      <c r="Q93" s="19">
        <v>2034</v>
      </c>
      <c r="R93" s="27">
        <v>0.38284024567019515</v>
      </c>
      <c r="S93" s="27">
        <v>-1.1996799999997165</v>
      </c>
      <c r="T93" s="27">
        <v>30.677123673247927</v>
      </c>
      <c r="U93" s="27">
        <v>-5.6333683499076637</v>
      </c>
      <c r="V93" s="27">
        <v>0</v>
      </c>
      <c r="W93" s="27">
        <v>8.4041700823654342</v>
      </c>
      <c r="X93" s="27">
        <v>0</v>
      </c>
      <c r="Y93" s="27">
        <v>32.631085651376175</v>
      </c>
      <c r="AA93" s="19">
        <v>2034</v>
      </c>
      <c r="AB93" s="27">
        <v>14.438961265517037</v>
      </c>
      <c r="AC93" s="27">
        <v>0.9572053557799336</v>
      </c>
      <c r="AD93" s="27">
        <v>33.127957807950317</v>
      </c>
      <c r="AE93" s="27">
        <v>-0.98253503330593839</v>
      </c>
      <c r="AF93" s="27">
        <v>0</v>
      </c>
      <c r="AG93" s="27">
        <v>0</v>
      </c>
      <c r="AH93" s="27">
        <v>0</v>
      </c>
      <c r="AI93" s="27">
        <v>47.541589395941351</v>
      </c>
    </row>
    <row r="94" spans="1:35" ht="16.5" thickTop="1" thickBot="1" x14ac:dyDescent="0.3">
      <c r="A94" s="19" t="s">
        <v>44</v>
      </c>
      <c r="B94" s="27">
        <v>123.52068431312634</v>
      </c>
      <c r="C94" s="27">
        <v>2.4704136862625266</v>
      </c>
      <c r="D94" s="27">
        <v>0</v>
      </c>
      <c r="E94" s="27">
        <v>125.99109799938887</v>
      </c>
      <c r="G94" s="19" t="s">
        <v>45</v>
      </c>
      <c r="H94" s="27">
        <v>75.003152048527312</v>
      </c>
      <c r="I94" s="27">
        <v>20.474561534327183</v>
      </c>
      <c r="J94" s="27">
        <v>258.73043553463776</v>
      </c>
      <c r="K94" s="27">
        <v>0.26451615542437584</v>
      </c>
      <c r="L94" s="27">
        <v>0</v>
      </c>
      <c r="M94" s="27">
        <v>0</v>
      </c>
      <c r="N94" s="27">
        <v>0</v>
      </c>
      <c r="O94" s="27">
        <v>354.47266527291663</v>
      </c>
      <c r="Q94" s="19" t="s">
        <v>45</v>
      </c>
      <c r="R94" s="27">
        <v>4.6900626619603489</v>
      </c>
      <c r="S94" s="27">
        <v>-14.696924991387608</v>
      </c>
      <c r="T94" s="27">
        <v>428.00230706269497</v>
      </c>
      <c r="U94" s="27">
        <v>-80.759806063622818</v>
      </c>
      <c r="V94" s="27">
        <v>0</v>
      </c>
      <c r="W94" s="27">
        <v>115.78869366843372</v>
      </c>
      <c r="X94" s="27">
        <v>0</v>
      </c>
      <c r="Y94" s="27">
        <v>453.02433233807864</v>
      </c>
      <c r="AA94" s="19" t="s">
        <v>45</v>
      </c>
      <c r="AB94" s="27">
        <v>176.88744554623327</v>
      </c>
      <c r="AC94" s="27">
        <v>11.726439813329801</v>
      </c>
      <c r="AD94" s="27">
        <v>462.1959516511991</v>
      </c>
      <c r="AE94" s="27">
        <v>-14.085593877738066</v>
      </c>
      <c r="AF94" s="27">
        <v>0</v>
      </c>
      <c r="AG94" s="27">
        <v>0</v>
      </c>
      <c r="AH94" s="27">
        <v>0</v>
      </c>
      <c r="AI94" s="27">
        <v>636.72424313302406</v>
      </c>
    </row>
    <row r="95" spans="1:35" ht="16.5" thickTop="1" thickBot="1" x14ac:dyDescent="0.3">
      <c r="E95" s="12"/>
    </row>
    <row r="96" spans="1:35" ht="16.5" thickTop="1" thickBot="1" x14ac:dyDescent="0.3">
      <c r="A96" s="1" t="str">
        <f>A7</f>
        <v>Low Cost</v>
      </c>
    </row>
    <row r="97" spans="1:35" ht="31.5" thickTop="1" thickBot="1" x14ac:dyDescent="0.3">
      <c r="G97" s="1" t="s">
        <v>29</v>
      </c>
      <c r="H97" s="1" t="s">
        <v>10</v>
      </c>
      <c r="Q97" s="1" t="s">
        <v>29</v>
      </c>
      <c r="R97" s="1" t="s">
        <v>30</v>
      </c>
      <c r="AA97" s="1" t="s">
        <v>29</v>
      </c>
      <c r="AB97" s="1" t="s">
        <v>31</v>
      </c>
    </row>
    <row r="98" spans="1:35" ht="51" customHeight="1" thickTop="1" thickBot="1" x14ac:dyDescent="0.3">
      <c r="A98" s="1" t="s">
        <v>32</v>
      </c>
      <c r="B98" s="25" t="s">
        <v>33</v>
      </c>
      <c r="C98" s="25" t="s">
        <v>15</v>
      </c>
      <c r="D98" s="25" t="s">
        <v>34</v>
      </c>
      <c r="E98" s="25" t="s">
        <v>35</v>
      </c>
      <c r="G98" s="1" t="s">
        <v>29</v>
      </c>
      <c r="H98" s="1" t="s">
        <v>36</v>
      </c>
      <c r="I98" s="1" t="s">
        <v>37</v>
      </c>
      <c r="J98" s="1" t="s">
        <v>38</v>
      </c>
      <c r="K98" s="1" t="s">
        <v>39</v>
      </c>
      <c r="L98" s="1" t="s">
        <v>40</v>
      </c>
      <c r="M98" s="1" t="s">
        <v>41</v>
      </c>
      <c r="N98" s="1" t="s">
        <v>42</v>
      </c>
      <c r="O98" s="1" t="s">
        <v>35</v>
      </c>
      <c r="Q98" s="1" t="s">
        <v>29</v>
      </c>
      <c r="R98" s="1" t="s">
        <v>36</v>
      </c>
      <c r="S98" s="1" t="s">
        <v>37</v>
      </c>
      <c r="T98" s="1" t="s">
        <v>38</v>
      </c>
      <c r="U98" s="1" t="s">
        <v>39</v>
      </c>
      <c r="V98" s="1" t="s">
        <v>40</v>
      </c>
      <c r="W98" s="1" t="s">
        <v>41</v>
      </c>
      <c r="X98" s="1" t="s">
        <v>42</v>
      </c>
      <c r="Y98" s="1" t="s">
        <v>35</v>
      </c>
      <c r="AA98" s="1" t="s">
        <v>29</v>
      </c>
      <c r="AB98" s="1" t="s">
        <v>36</v>
      </c>
      <c r="AC98" s="1" t="s">
        <v>37</v>
      </c>
      <c r="AD98" s="1" t="s">
        <v>38</v>
      </c>
      <c r="AE98" s="1" t="s">
        <v>39</v>
      </c>
      <c r="AF98" s="1" t="s">
        <v>40</v>
      </c>
      <c r="AG98" s="1" t="s">
        <v>41</v>
      </c>
      <c r="AH98" s="1" t="s">
        <v>42</v>
      </c>
      <c r="AI98" s="1" t="s">
        <v>35</v>
      </c>
    </row>
    <row r="99" spans="1:35" ht="16.5" thickTop="1" thickBot="1" x14ac:dyDescent="0.3">
      <c r="A99" s="19" t="s">
        <v>43</v>
      </c>
      <c r="B99" s="26">
        <f>NPV($B$7,B100:B115)</f>
        <v>64.283007003671287</v>
      </c>
      <c r="C99" s="26">
        <f t="shared" ref="C99:E99" si="17">NPV($B$7,C100:C115)</f>
        <v>1.2856601400734258</v>
      </c>
      <c r="D99" s="26">
        <f t="shared" si="17"/>
        <v>4.9422679558022438</v>
      </c>
      <c r="E99" s="26">
        <f t="shared" si="17"/>
        <v>70.510935099546955</v>
      </c>
      <c r="G99" s="19" t="s">
        <v>43</v>
      </c>
      <c r="H99" s="26">
        <f>NPV($B$7,H100:H115)</f>
        <v>70.376731347357165</v>
      </c>
      <c r="I99" s="26">
        <f t="shared" ref="I99:O99" si="18">NPV($B$7,I100:I115)</f>
        <v>17.528278526551816</v>
      </c>
      <c r="J99" s="26">
        <f t="shared" si="18"/>
        <v>234.96364918678765</v>
      </c>
      <c r="K99" s="26">
        <f t="shared" si="18"/>
        <v>-1.3701024926790908</v>
      </c>
      <c r="L99" s="26">
        <f t="shared" si="18"/>
        <v>12.282307012269836</v>
      </c>
      <c r="M99" s="26">
        <f t="shared" si="18"/>
        <v>2.3994411847101733</v>
      </c>
      <c r="N99" s="26">
        <f t="shared" si="18"/>
        <v>0</v>
      </c>
      <c r="O99" s="26">
        <f t="shared" si="18"/>
        <v>336.18030476499757</v>
      </c>
      <c r="Q99" s="19" t="s">
        <v>43</v>
      </c>
      <c r="R99" s="26">
        <f>NPV($B$7,R100:R115)</f>
        <v>-0.61243422168176742</v>
      </c>
      <c r="S99" s="26">
        <f t="shared" ref="S99:Y99" si="19">NPV($B$7,S100:S115)</f>
        <v>-12.579846620898381</v>
      </c>
      <c r="T99" s="26">
        <f t="shared" si="19"/>
        <v>263.29096305997081</v>
      </c>
      <c r="U99" s="26">
        <f t="shared" si="19"/>
        <v>-31.288193217368534</v>
      </c>
      <c r="V99" s="26">
        <f t="shared" si="19"/>
        <v>10.205969797269749</v>
      </c>
      <c r="W99" s="26">
        <f t="shared" si="19"/>
        <v>66.852820881233612</v>
      </c>
      <c r="X99" s="26">
        <f t="shared" si="19"/>
        <v>0</v>
      </c>
      <c r="Y99" s="26">
        <f t="shared" si="19"/>
        <v>295.8692796785254</v>
      </c>
      <c r="AA99" s="19" t="s">
        <v>43</v>
      </c>
      <c r="AB99" s="26">
        <f>NPV($B$7,AB100:AB115)</f>
        <v>131.71565061938412</v>
      </c>
      <c r="AC99" s="26">
        <f t="shared" ref="AC99:AI99" si="20">NPV($B$7,AC100:AC115)</f>
        <v>15.23572866165331</v>
      </c>
      <c r="AD99" s="26">
        <f t="shared" si="20"/>
        <v>317.19899603181102</v>
      </c>
      <c r="AE99" s="26">
        <f t="shared" si="20"/>
        <v>-10.495146676677079</v>
      </c>
      <c r="AF99" s="26">
        <f t="shared" si="20"/>
        <v>0</v>
      </c>
      <c r="AG99" s="26">
        <f t="shared" si="20"/>
        <v>0.19466876835876984</v>
      </c>
      <c r="AH99" s="26">
        <f t="shared" si="20"/>
        <v>0</v>
      </c>
      <c r="AI99" s="26">
        <f t="shared" si="20"/>
        <v>453.84989740453011</v>
      </c>
    </row>
    <row r="100" spans="1:35" ht="16.5" thickTop="1" thickBot="1" x14ac:dyDescent="0.3">
      <c r="A100" s="19">
        <v>2020</v>
      </c>
      <c r="B100" s="27">
        <v>0</v>
      </c>
      <c r="C100" s="27">
        <v>0</v>
      </c>
      <c r="D100" s="27">
        <v>0</v>
      </c>
      <c r="E100" s="27">
        <v>0</v>
      </c>
      <c r="G100" s="19">
        <v>2020</v>
      </c>
      <c r="H100" s="27">
        <v>0</v>
      </c>
      <c r="I100" s="27">
        <v>0</v>
      </c>
      <c r="J100" s="27">
        <v>0</v>
      </c>
      <c r="K100" s="27">
        <v>0</v>
      </c>
      <c r="L100" s="27">
        <v>0</v>
      </c>
      <c r="M100" s="27">
        <v>0</v>
      </c>
      <c r="N100" s="27">
        <v>0</v>
      </c>
      <c r="O100" s="27">
        <v>0</v>
      </c>
      <c r="Q100" s="19">
        <v>2020</v>
      </c>
      <c r="R100" s="27">
        <v>0</v>
      </c>
      <c r="S100" s="27">
        <v>0</v>
      </c>
      <c r="T100" s="27">
        <v>0</v>
      </c>
      <c r="U100" s="27">
        <v>0</v>
      </c>
      <c r="V100" s="27">
        <v>0</v>
      </c>
      <c r="W100" s="27">
        <v>0</v>
      </c>
      <c r="X100" s="27">
        <v>0</v>
      </c>
      <c r="Y100" s="27">
        <v>0</v>
      </c>
      <c r="AA100" s="19">
        <v>2020</v>
      </c>
      <c r="AB100" s="27">
        <v>0</v>
      </c>
      <c r="AC100" s="27">
        <v>0</v>
      </c>
      <c r="AD100" s="27">
        <v>0</v>
      </c>
      <c r="AE100" s="27">
        <v>0</v>
      </c>
      <c r="AF100" s="27">
        <v>0</v>
      </c>
      <c r="AG100" s="27">
        <v>0</v>
      </c>
      <c r="AH100" s="27">
        <v>0</v>
      </c>
      <c r="AI100" s="27">
        <v>0</v>
      </c>
    </row>
    <row r="101" spans="1:35" ht="16.5" thickTop="1" thickBot="1" x14ac:dyDescent="0.3">
      <c r="A101" s="19">
        <v>2021</v>
      </c>
      <c r="B101" s="27">
        <v>0</v>
      </c>
      <c r="C101" s="27">
        <v>0</v>
      </c>
      <c r="D101" s="27">
        <v>0</v>
      </c>
      <c r="E101" s="27">
        <v>0</v>
      </c>
      <c r="G101" s="19">
        <v>2021</v>
      </c>
      <c r="H101" s="27">
        <v>0</v>
      </c>
      <c r="I101" s="27">
        <v>0</v>
      </c>
      <c r="J101" s="27">
        <v>0</v>
      </c>
      <c r="K101" s="27">
        <v>0</v>
      </c>
      <c r="L101" s="27">
        <v>0</v>
      </c>
      <c r="M101" s="27">
        <v>0</v>
      </c>
      <c r="N101" s="27">
        <v>0</v>
      </c>
      <c r="O101" s="27">
        <v>0</v>
      </c>
      <c r="Q101" s="19">
        <v>2021</v>
      </c>
      <c r="R101" s="27">
        <v>0</v>
      </c>
      <c r="S101" s="27">
        <v>0</v>
      </c>
      <c r="T101" s="27">
        <v>0</v>
      </c>
      <c r="U101" s="27">
        <v>0</v>
      </c>
      <c r="V101" s="27">
        <v>0</v>
      </c>
      <c r="W101" s="27">
        <v>0</v>
      </c>
      <c r="X101" s="27">
        <v>0</v>
      </c>
      <c r="Y101" s="27">
        <v>0</v>
      </c>
      <c r="AA101" s="19">
        <v>2021</v>
      </c>
      <c r="AB101" s="27">
        <v>0</v>
      </c>
      <c r="AC101" s="27">
        <v>0</v>
      </c>
      <c r="AD101" s="27">
        <v>0</v>
      </c>
      <c r="AE101" s="27">
        <v>0</v>
      </c>
      <c r="AF101" s="27">
        <v>0</v>
      </c>
      <c r="AG101" s="27">
        <v>0</v>
      </c>
      <c r="AH101" s="27">
        <v>0</v>
      </c>
      <c r="AI101" s="27">
        <v>0</v>
      </c>
    </row>
    <row r="102" spans="1:35" ht="16.5" thickTop="1" thickBot="1" x14ac:dyDescent="0.3">
      <c r="A102" s="19">
        <v>2022</v>
      </c>
      <c r="B102" s="27">
        <v>0</v>
      </c>
      <c r="C102" s="27">
        <v>0</v>
      </c>
      <c r="D102" s="27">
        <v>5.869676526292178</v>
      </c>
      <c r="E102" s="27">
        <v>5.869676526292178</v>
      </c>
      <c r="G102" s="19">
        <v>2022</v>
      </c>
      <c r="H102" s="27">
        <v>0</v>
      </c>
      <c r="I102" s="27">
        <v>0</v>
      </c>
      <c r="J102" s="27">
        <v>0</v>
      </c>
      <c r="K102" s="27">
        <v>0</v>
      </c>
      <c r="L102" s="27">
        <v>0</v>
      </c>
      <c r="M102" s="27">
        <v>0</v>
      </c>
      <c r="N102" s="27">
        <v>0</v>
      </c>
      <c r="O102" s="27">
        <v>0</v>
      </c>
      <c r="Q102" s="19">
        <v>2022</v>
      </c>
      <c r="R102" s="27">
        <v>0</v>
      </c>
      <c r="S102" s="27">
        <v>0</v>
      </c>
      <c r="T102" s="27">
        <v>0</v>
      </c>
      <c r="U102" s="27">
        <v>0</v>
      </c>
      <c r="V102" s="27">
        <v>0</v>
      </c>
      <c r="W102" s="27">
        <v>0</v>
      </c>
      <c r="X102" s="27">
        <v>0</v>
      </c>
      <c r="Y102" s="27">
        <v>0</v>
      </c>
      <c r="AA102" s="19">
        <v>2022</v>
      </c>
      <c r="AB102" s="27">
        <v>0</v>
      </c>
      <c r="AC102" s="27">
        <v>0</v>
      </c>
      <c r="AD102" s="27">
        <v>0</v>
      </c>
      <c r="AE102" s="27">
        <v>0</v>
      </c>
      <c r="AF102" s="27">
        <v>0</v>
      </c>
      <c r="AG102" s="27">
        <v>0</v>
      </c>
      <c r="AH102" s="27">
        <v>0</v>
      </c>
      <c r="AI102" s="27">
        <v>0</v>
      </c>
    </row>
    <row r="103" spans="1:35" ht="16.5" thickTop="1" thickBot="1" x14ac:dyDescent="0.3">
      <c r="A103" s="19">
        <v>2023</v>
      </c>
      <c r="B103" s="27">
        <v>5.311699780399155</v>
      </c>
      <c r="C103" s="27">
        <v>0.10623399560798311</v>
      </c>
      <c r="D103" s="27">
        <v>0</v>
      </c>
      <c r="E103" s="27">
        <v>5.4179337760071382</v>
      </c>
      <c r="G103" s="19">
        <v>2023</v>
      </c>
      <c r="H103" s="27">
        <v>0</v>
      </c>
      <c r="I103" s="27">
        <v>0</v>
      </c>
      <c r="J103" s="27">
        <v>8.7387014306014628</v>
      </c>
      <c r="K103" s="27">
        <v>-0.75392508934392777</v>
      </c>
      <c r="L103" s="27">
        <v>1.8117350422079321</v>
      </c>
      <c r="M103" s="27">
        <v>1.1664970115746978</v>
      </c>
      <c r="N103" s="27">
        <v>0</v>
      </c>
      <c r="O103" s="27">
        <v>10.963008395040166</v>
      </c>
      <c r="Q103" s="19">
        <v>2023</v>
      </c>
      <c r="R103" s="27">
        <v>-14.427850000000007</v>
      </c>
      <c r="S103" s="27">
        <v>-4.5089600000001155</v>
      </c>
      <c r="T103" s="27">
        <v>35.807231355618441</v>
      </c>
      <c r="U103" s="27">
        <v>5.9572961100200992</v>
      </c>
      <c r="V103" s="27">
        <v>2.2840536807992078</v>
      </c>
      <c r="W103" s="27">
        <v>1.9282247860590145</v>
      </c>
      <c r="X103" s="27">
        <v>0</v>
      </c>
      <c r="Y103" s="27">
        <v>27.039995932496641</v>
      </c>
      <c r="AA103" s="19">
        <v>2023</v>
      </c>
      <c r="AB103" s="27">
        <v>12.450189382123991</v>
      </c>
      <c r="AC103" s="27">
        <v>0.83334486225976434</v>
      </c>
      <c r="AD103" s="27">
        <v>14.228711584083296</v>
      </c>
      <c r="AE103" s="27">
        <v>-8.5205104409607116E-2</v>
      </c>
      <c r="AF103" s="27">
        <v>0</v>
      </c>
      <c r="AG103" s="27">
        <v>0.56363680917405701</v>
      </c>
      <c r="AH103" s="27">
        <v>0</v>
      </c>
      <c r="AI103" s="27">
        <v>27.990677533231501</v>
      </c>
    </row>
    <row r="104" spans="1:35" ht="16.5" thickTop="1" thickBot="1" x14ac:dyDescent="0.3">
      <c r="A104" s="19">
        <v>2024</v>
      </c>
      <c r="B104" s="27">
        <v>5.311699780399155</v>
      </c>
      <c r="C104" s="27">
        <v>0.10623399560798311</v>
      </c>
      <c r="D104" s="27">
        <v>0</v>
      </c>
      <c r="E104" s="27">
        <v>5.4179337760071382</v>
      </c>
      <c r="G104" s="19">
        <v>2024</v>
      </c>
      <c r="H104" s="27">
        <v>0</v>
      </c>
      <c r="I104" s="27">
        <v>0</v>
      </c>
      <c r="J104" s="27">
        <v>7.5351588334574249</v>
      </c>
      <c r="K104" s="27">
        <v>0.75029841230268868</v>
      </c>
      <c r="L104" s="27">
        <v>6.0009305791589416</v>
      </c>
      <c r="M104" s="27">
        <v>0.77789185919596593</v>
      </c>
      <c r="N104" s="27">
        <v>0</v>
      </c>
      <c r="O104" s="27">
        <v>15.064279684115021</v>
      </c>
      <c r="Q104" s="19">
        <v>2024</v>
      </c>
      <c r="R104" s="27">
        <v>-1.0892799999999738</v>
      </c>
      <c r="S104" s="27">
        <v>-0.28193000000010215</v>
      </c>
      <c r="T104" s="27">
        <v>1.248520525017963</v>
      </c>
      <c r="U104" s="27">
        <v>-2.3277234237913974E-2</v>
      </c>
      <c r="V104" s="27">
        <v>2.9745766048381261</v>
      </c>
      <c r="W104" s="27">
        <v>-0.49338024595467489</v>
      </c>
      <c r="X104" s="27">
        <v>0</v>
      </c>
      <c r="Y104" s="27">
        <v>2.3352296496634239</v>
      </c>
      <c r="AA104" s="19">
        <v>2024</v>
      </c>
      <c r="AB104" s="27">
        <v>0.26788355407660447</v>
      </c>
      <c r="AC104" s="27">
        <v>9.6134217669714417E-2</v>
      </c>
      <c r="AD104" s="27">
        <v>7.7018317885113392</v>
      </c>
      <c r="AE104" s="27">
        <v>0.54924283675263352</v>
      </c>
      <c r="AF104" s="27">
        <v>0</v>
      </c>
      <c r="AG104" s="27">
        <v>-0.14462344572845745</v>
      </c>
      <c r="AH104" s="27">
        <v>0</v>
      </c>
      <c r="AI104" s="27">
        <v>8.4704689512818323</v>
      </c>
    </row>
    <row r="105" spans="1:35" ht="16.5" thickTop="1" thickBot="1" x14ac:dyDescent="0.3">
      <c r="A105" s="19">
        <v>2025</v>
      </c>
      <c r="B105" s="27">
        <v>5.311699780399155</v>
      </c>
      <c r="C105" s="27">
        <v>0.10623399560798311</v>
      </c>
      <c r="D105" s="27">
        <v>0</v>
      </c>
      <c r="E105" s="27">
        <v>5.4179337760071382</v>
      </c>
      <c r="G105" s="19">
        <v>2025</v>
      </c>
      <c r="H105" s="27">
        <v>0</v>
      </c>
      <c r="I105" s="27">
        <v>0</v>
      </c>
      <c r="J105" s="27">
        <v>12.293048628470505</v>
      </c>
      <c r="K105" s="27">
        <v>0.95822349479380331</v>
      </c>
      <c r="L105" s="27">
        <v>2.0243676442420533</v>
      </c>
      <c r="M105" s="27">
        <v>1.5534051003274199</v>
      </c>
      <c r="N105" s="27">
        <v>0</v>
      </c>
      <c r="O105" s="27">
        <v>16.82904486783378</v>
      </c>
      <c r="Q105" s="19">
        <v>2025</v>
      </c>
      <c r="R105" s="27">
        <v>-2.3426399999999603</v>
      </c>
      <c r="S105" s="27">
        <v>-0.37770000000000437</v>
      </c>
      <c r="T105" s="27">
        <v>11.561470615462504</v>
      </c>
      <c r="U105" s="27">
        <v>0.55731567252412451</v>
      </c>
      <c r="V105" s="27">
        <v>1.4560970354377119</v>
      </c>
      <c r="W105" s="27">
        <v>-0.48794383674983816</v>
      </c>
      <c r="X105" s="27">
        <v>0</v>
      </c>
      <c r="Y105" s="27">
        <v>10.366599486674536</v>
      </c>
      <c r="AA105" s="19">
        <v>2025</v>
      </c>
      <c r="AB105" s="27">
        <v>0.26788355408299935</v>
      </c>
      <c r="AC105" s="27">
        <v>9.5871555879966763E-2</v>
      </c>
      <c r="AD105" s="27">
        <v>10.464833426236122</v>
      </c>
      <c r="AE105" s="27">
        <v>0.38160942815975935</v>
      </c>
      <c r="AF105" s="27">
        <v>0</v>
      </c>
      <c r="AG105" s="27">
        <v>-4.6740635378449746E-2</v>
      </c>
      <c r="AH105" s="27">
        <v>0</v>
      </c>
      <c r="AI105" s="27">
        <v>11.163457328980398</v>
      </c>
    </row>
    <row r="106" spans="1:35" ht="16.5" thickTop="1" thickBot="1" x14ac:dyDescent="0.3">
      <c r="A106" s="19">
        <v>2026</v>
      </c>
      <c r="B106" s="27">
        <v>5.311699780399155</v>
      </c>
      <c r="C106" s="27">
        <v>0.10623399560798311</v>
      </c>
      <c r="D106" s="27">
        <v>0</v>
      </c>
      <c r="E106" s="27">
        <v>5.4179337760071382</v>
      </c>
      <c r="G106" s="19">
        <v>2026</v>
      </c>
      <c r="H106" s="27">
        <v>-1.3950969279790115E-3</v>
      </c>
      <c r="I106" s="27">
        <v>1.4004089498484973E-3</v>
      </c>
      <c r="J106" s="27">
        <v>9.2786792835673992</v>
      </c>
      <c r="K106" s="27">
        <v>0.51689881742970267</v>
      </c>
      <c r="L106" s="27">
        <v>7.2894534504397832</v>
      </c>
      <c r="M106" s="27">
        <v>-0.76537513233491161</v>
      </c>
      <c r="N106" s="27">
        <v>0</v>
      </c>
      <c r="O106" s="27">
        <v>16.319661731123844</v>
      </c>
      <c r="Q106" s="19">
        <v>2026</v>
      </c>
      <c r="R106" s="27">
        <v>-0.44297000000005937</v>
      </c>
      <c r="S106" s="27">
        <v>5.0119999999878928E-2</v>
      </c>
      <c r="T106" s="27">
        <v>6.2060441359466179</v>
      </c>
      <c r="U106" s="27">
        <v>0.56559327578948726</v>
      </c>
      <c r="V106" s="27">
        <v>7.3646415600636006</v>
      </c>
      <c r="W106" s="27">
        <v>0.36256336782509158</v>
      </c>
      <c r="X106" s="27">
        <v>0</v>
      </c>
      <c r="Y106" s="27">
        <v>14.105992339624615</v>
      </c>
      <c r="AA106" s="19">
        <v>2026</v>
      </c>
      <c r="AB106" s="27">
        <v>0.26788355408200459</v>
      </c>
      <c r="AC106" s="27">
        <v>9.5871555879966763E-2</v>
      </c>
      <c r="AD106" s="27">
        <v>13.203124878284843</v>
      </c>
      <c r="AE106" s="27">
        <v>0.15661043073504138</v>
      </c>
      <c r="AF106" s="27">
        <v>0</v>
      </c>
      <c r="AG106" s="27">
        <v>-0.16692924021846864</v>
      </c>
      <c r="AH106" s="27">
        <v>0</v>
      </c>
      <c r="AI106" s="27">
        <v>13.556561178763387</v>
      </c>
    </row>
    <row r="107" spans="1:35" ht="16.5" thickTop="1" thickBot="1" x14ac:dyDescent="0.3">
      <c r="A107" s="19">
        <v>2027</v>
      </c>
      <c r="B107" s="27">
        <v>5.311699780399155</v>
      </c>
      <c r="C107" s="27">
        <v>0.10623399560798311</v>
      </c>
      <c r="D107" s="27">
        <v>0</v>
      </c>
      <c r="E107" s="27">
        <v>5.4179337760071382</v>
      </c>
      <c r="G107" s="19">
        <v>2027</v>
      </c>
      <c r="H107" s="27">
        <v>5.075118029402006</v>
      </c>
      <c r="I107" s="27">
        <v>1.0935449024800619</v>
      </c>
      <c r="J107" s="27">
        <v>18.662461464097131</v>
      </c>
      <c r="K107" s="27">
        <v>-0.43229598494198729</v>
      </c>
      <c r="L107" s="27">
        <v>0</v>
      </c>
      <c r="M107" s="27">
        <v>0</v>
      </c>
      <c r="N107" s="27">
        <v>0</v>
      </c>
      <c r="O107" s="27">
        <v>24.398828411037211</v>
      </c>
      <c r="Q107" s="19">
        <v>2027</v>
      </c>
      <c r="R107" s="27">
        <v>1.8599400000000514</v>
      </c>
      <c r="S107" s="27">
        <v>0.64633999999978187</v>
      </c>
      <c r="T107" s="27">
        <v>24.155175234318019</v>
      </c>
      <c r="U107" s="27">
        <v>0.76821762826396889</v>
      </c>
      <c r="V107" s="27">
        <v>0</v>
      </c>
      <c r="W107" s="27">
        <v>0</v>
      </c>
      <c r="X107" s="27">
        <v>0</v>
      </c>
      <c r="Y107" s="27">
        <v>27.429672862581821</v>
      </c>
      <c r="AA107" s="19">
        <v>2027</v>
      </c>
      <c r="AB107" s="27">
        <v>0.18290367326500245</v>
      </c>
      <c r="AC107" s="27">
        <v>0.15926881142968341</v>
      </c>
      <c r="AD107" s="27">
        <v>26.130972638262701</v>
      </c>
      <c r="AE107" s="27">
        <v>-0.64019812317937697</v>
      </c>
      <c r="AF107" s="27">
        <v>0</v>
      </c>
      <c r="AG107" s="27">
        <v>0</v>
      </c>
      <c r="AH107" s="27">
        <v>0</v>
      </c>
      <c r="AI107" s="27">
        <v>25.832946999778009</v>
      </c>
    </row>
    <row r="108" spans="1:35" ht="16.5" thickTop="1" thickBot="1" x14ac:dyDescent="0.3">
      <c r="A108" s="19">
        <v>2028</v>
      </c>
      <c r="B108" s="27">
        <v>5.311699780399155</v>
      </c>
      <c r="C108" s="27">
        <v>0.10623399560798311</v>
      </c>
      <c r="D108" s="27">
        <v>0</v>
      </c>
      <c r="E108" s="27">
        <v>5.4179337760071382</v>
      </c>
      <c r="G108" s="19">
        <v>2028</v>
      </c>
      <c r="H108" s="27">
        <v>10.035512428024049</v>
      </c>
      <c r="I108" s="27">
        <v>2.2499836779797988</v>
      </c>
      <c r="J108" s="27">
        <v>15.888354539258849</v>
      </c>
      <c r="K108" s="27">
        <v>-0.96155363422115614</v>
      </c>
      <c r="L108" s="27">
        <v>0</v>
      </c>
      <c r="M108" s="27">
        <v>0</v>
      </c>
      <c r="N108" s="27">
        <v>0</v>
      </c>
      <c r="O108" s="27">
        <v>27.212297011041539</v>
      </c>
      <c r="Q108" s="19">
        <v>2028</v>
      </c>
      <c r="R108" s="27">
        <v>20.984051066249776</v>
      </c>
      <c r="S108" s="27">
        <v>1.6843199999998433</v>
      </c>
      <c r="T108" s="27">
        <v>3.2702217478886286</v>
      </c>
      <c r="U108" s="27">
        <v>-0.18051049541379882</v>
      </c>
      <c r="V108" s="27">
        <v>0</v>
      </c>
      <c r="W108" s="27">
        <v>0.29471755573827052</v>
      </c>
      <c r="X108" s="27">
        <v>0</v>
      </c>
      <c r="Y108" s="27">
        <v>26.052799874462718</v>
      </c>
      <c r="AA108" s="19">
        <v>2028</v>
      </c>
      <c r="AB108" s="27">
        <v>12.439042717415987</v>
      </c>
      <c r="AC108" s="27">
        <v>2.8324692475603115</v>
      </c>
      <c r="AD108" s="27">
        <v>16.845461546451915</v>
      </c>
      <c r="AE108" s="27">
        <v>-1.8282274697654071</v>
      </c>
      <c r="AF108" s="27">
        <v>0</v>
      </c>
      <c r="AG108" s="27">
        <v>0</v>
      </c>
      <c r="AH108" s="27">
        <v>0</v>
      </c>
      <c r="AI108" s="27">
        <v>30.288746041662804</v>
      </c>
    </row>
    <row r="109" spans="1:35" ht="16.5" thickTop="1" thickBot="1" x14ac:dyDescent="0.3">
      <c r="A109" s="19">
        <v>2029</v>
      </c>
      <c r="B109" s="27">
        <v>5.311699780399155</v>
      </c>
      <c r="C109" s="27">
        <v>0.10623399560798311</v>
      </c>
      <c r="D109" s="27">
        <v>0</v>
      </c>
      <c r="E109" s="27">
        <v>5.4179337760071382</v>
      </c>
      <c r="G109" s="19">
        <v>2029</v>
      </c>
      <c r="H109" s="27">
        <v>13.008471491989894</v>
      </c>
      <c r="I109" s="27">
        <v>2.7858491341703484</v>
      </c>
      <c r="J109" s="27">
        <v>16.675235433633098</v>
      </c>
      <c r="K109" s="27">
        <v>-1.4493633501449785</v>
      </c>
      <c r="L109" s="27">
        <v>0</v>
      </c>
      <c r="M109" s="27">
        <v>0</v>
      </c>
      <c r="N109" s="27">
        <v>0</v>
      </c>
      <c r="O109" s="27">
        <v>31.020192709648363</v>
      </c>
      <c r="Q109" s="19">
        <v>2029</v>
      </c>
      <c r="R109" s="27">
        <v>2.6504928898398248</v>
      </c>
      <c r="S109" s="27">
        <v>1.0213300000000345</v>
      </c>
      <c r="T109" s="27">
        <v>17.403978186376925</v>
      </c>
      <c r="U109" s="27">
        <v>0.69205570496993329</v>
      </c>
      <c r="V109" s="27">
        <v>0</v>
      </c>
      <c r="W109" s="27">
        <v>1.0383920539636855</v>
      </c>
      <c r="X109" s="27">
        <v>0</v>
      </c>
      <c r="Y109" s="27">
        <v>22.806248835150406</v>
      </c>
      <c r="AA109" s="19">
        <v>2029</v>
      </c>
      <c r="AB109" s="27">
        <v>12.439042717419964</v>
      </c>
      <c r="AC109" s="27">
        <v>2.8247302605500408</v>
      </c>
      <c r="AD109" s="27">
        <v>19.594595831890452</v>
      </c>
      <c r="AE109" s="27">
        <v>-1.4976366851022382</v>
      </c>
      <c r="AF109" s="27">
        <v>0</v>
      </c>
      <c r="AG109" s="27">
        <v>0</v>
      </c>
      <c r="AH109" s="27">
        <v>0</v>
      </c>
      <c r="AI109" s="27">
        <v>33.360732124758222</v>
      </c>
    </row>
    <row r="110" spans="1:35" ht="16.5" thickTop="1" thickBot="1" x14ac:dyDescent="0.3">
      <c r="A110" s="19">
        <v>2030</v>
      </c>
      <c r="B110" s="27">
        <v>5.311699780399155</v>
      </c>
      <c r="C110" s="27">
        <v>0.10623399560798311</v>
      </c>
      <c r="D110" s="27">
        <v>0</v>
      </c>
      <c r="E110" s="27">
        <v>5.4179337760071382</v>
      </c>
      <c r="G110" s="19">
        <v>2030</v>
      </c>
      <c r="H110" s="27">
        <v>15.177658022430023</v>
      </c>
      <c r="I110" s="27">
        <v>3.3302668250598799</v>
      </c>
      <c r="J110" s="27">
        <v>15.640205768725902</v>
      </c>
      <c r="K110" s="27">
        <v>-1.4568650377540355</v>
      </c>
      <c r="L110" s="27">
        <v>2.8369749659157444E-2</v>
      </c>
      <c r="M110" s="27">
        <v>0.34302978858610417</v>
      </c>
      <c r="N110" s="27">
        <v>0</v>
      </c>
      <c r="O110" s="27">
        <v>33.062665116707031</v>
      </c>
      <c r="Q110" s="19">
        <v>2030</v>
      </c>
      <c r="R110" s="27">
        <v>-2.5611748884198278</v>
      </c>
      <c r="S110" s="27">
        <v>-0.73806000000013228</v>
      </c>
      <c r="T110" s="27">
        <v>13.926543042469952</v>
      </c>
      <c r="U110" s="27">
        <v>2.3722618901944159</v>
      </c>
      <c r="V110" s="27">
        <v>0</v>
      </c>
      <c r="W110" s="27">
        <v>-0.78807453379844383</v>
      </c>
      <c r="X110" s="27">
        <v>0</v>
      </c>
      <c r="Y110" s="27">
        <v>12.211495510445964</v>
      </c>
      <c r="AA110" s="19">
        <v>2030</v>
      </c>
      <c r="AB110" s="27">
        <v>12.450019877442971</v>
      </c>
      <c r="AC110" s="27">
        <v>2.8272175174597578</v>
      </c>
      <c r="AD110" s="27">
        <v>27.857089989796542</v>
      </c>
      <c r="AE110" s="27">
        <v>-0.99772255776603702</v>
      </c>
      <c r="AF110" s="27">
        <v>0</v>
      </c>
      <c r="AG110" s="27">
        <v>0</v>
      </c>
      <c r="AH110" s="27">
        <v>0</v>
      </c>
      <c r="AI110" s="27">
        <v>42.13660482693323</v>
      </c>
    </row>
    <row r="111" spans="1:35" ht="16.5" thickTop="1" thickBot="1" x14ac:dyDescent="0.3">
      <c r="A111" s="19">
        <v>2031</v>
      </c>
      <c r="B111" s="27">
        <v>5.311699780399155</v>
      </c>
      <c r="C111" s="27">
        <v>0.10623399560798311</v>
      </c>
      <c r="D111" s="27">
        <v>0</v>
      </c>
      <c r="E111" s="27">
        <v>5.4179337760071382</v>
      </c>
      <c r="G111" s="19">
        <v>2031</v>
      </c>
      <c r="H111" s="27">
        <v>11.665195477350153</v>
      </c>
      <c r="I111" s="27">
        <v>2.9510362550099671</v>
      </c>
      <c r="J111" s="27">
        <v>23.149157530990237</v>
      </c>
      <c r="K111" s="27">
        <v>-0.42859517179407464</v>
      </c>
      <c r="L111" s="27">
        <v>1.1967601916525329E-2</v>
      </c>
      <c r="M111" s="27">
        <v>0.28083843770533301</v>
      </c>
      <c r="N111" s="27">
        <v>0</v>
      </c>
      <c r="O111" s="27">
        <v>37.629600131178144</v>
      </c>
      <c r="Q111" s="19">
        <v>2031</v>
      </c>
      <c r="R111" s="27">
        <v>1.173566795790066</v>
      </c>
      <c r="S111" s="27">
        <v>-2.7108399999997346</v>
      </c>
      <c r="T111" s="27">
        <v>5.0935741824172851</v>
      </c>
      <c r="U111" s="27">
        <v>-3.6684051663505883</v>
      </c>
      <c r="V111" s="27">
        <v>0</v>
      </c>
      <c r="W111" s="27">
        <v>23.174345303819912</v>
      </c>
      <c r="X111" s="27">
        <v>0</v>
      </c>
      <c r="Y111" s="27">
        <v>23.06224111567694</v>
      </c>
      <c r="AA111" s="19">
        <v>2031</v>
      </c>
      <c r="AB111" s="27">
        <v>12.450019877442971</v>
      </c>
      <c r="AC111" s="27">
        <v>2.8272175174602125</v>
      </c>
      <c r="AD111" s="27">
        <v>26.700570824069747</v>
      </c>
      <c r="AE111" s="27">
        <v>-1.8095413250638908</v>
      </c>
      <c r="AF111" s="27">
        <v>0</v>
      </c>
      <c r="AG111" s="27">
        <v>0</v>
      </c>
      <c r="AH111" s="27">
        <v>0</v>
      </c>
      <c r="AI111" s="27">
        <v>40.168266893909042</v>
      </c>
    </row>
    <row r="112" spans="1:35" ht="16.5" thickTop="1" thickBot="1" x14ac:dyDescent="0.3">
      <c r="A112" s="19">
        <v>2032</v>
      </c>
      <c r="B112" s="27">
        <v>5.311699780399155</v>
      </c>
      <c r="C112" s="27">
        <v>0.10623399560798311</v>
      </c>
      <c r="D112" s="27">
        <v>0</v>
      </c>
      <c r="E112" s="27">
        <v>5.4179337760071382</v>
      </c>
      <c r="G112" s="19">
        <v>2032</v>
      </c>
      <c r="H112" s="27">
        <v>8.7156591978798588</v>
      </c>
      <c r="I112" s="27">
        <v>2.1041826225900877</v>
      </c>
      <c r="J112" s="27">
        <v>49.494187562708916</v>
      </c>
      <c r="K112" s="27">
        <v>9.0554655827051023E-2</v>
      </c>
      <c r="L112" s="27">
        <v>0</v>
      </c>
      <c r="M112" s="27">
        <v>-5.2099914896665753E-2</v>
      </c>
      <c r="N112" s="27">
        <v>0</v>
      </c>
      <c r="O112" s="27">
        <v>60.352484124109246</v>
      </c>
      <c r="Q112" s="19">
        <v>2032</v>
      </c>
      <c r="R112" s="27">
        <v>0.27831605934989057</v>
      </c>
      <c r="S112" s="27">
        <v>-2.4697200000000521</v>
      </c>
      <c r="T112" s="27">
        <v>-21.198444710439325</v>
      </c>
      <c r="U112" s="27">
        <v>-4.1325465227644376</v>
      </c>
      <c r="V112" s="27">
        <v>0.40864934897508698</v>
      </c>
      <c r="W112" s="27">
        <v>12.229835260889047</v>
      </c>
      <c r="X112" s="27">
        <v>0</v>
      </c>
      <c r="Y112" s="27">
        <v>-14.88391056398979</v>
      </c>
      <c r="AA112" s="19">
        <v>2032</v>
      </c>
      <c r="AB112" s="27">
        <v>12.45001987743899</v>
      </c>
      <c r="AC112" s="27">
        <v>2.8349633188799999</v>
      </c>
      <c r="AD112" s="27">
        <v>24.195012307167154</v>
      </c>
      <c r="AE112" s="27">
        <v>-1.5995546136823726</v>
      </c>
      <c r="AF112" s="27">
        <v>0</v>
      </c>
      <c r="AG112" s="27">
        <v>0</v>
      </c>
      <c r="AH112" s="27">
        <v>0</v>
      </c>
      <c r="AI112" s="27">
        <v>37.880440889803772</v>
      </c>
    </row>
    <row r="113" spans="1:35" ht="16.5" thickTop="1" thickBot="1" x14ac:dyDescent="0.3">
      <c r="A113" s="19">
        <v>2033</v>
      </c>
      <c r="B113" s="27">
        <v>5.311699780399155</v>
      </c>
      <c r="C113" s="27">
        <v>0.10623399560798311</v>
      </c>
      <c r="D113" s="27">
        <v>0</v>
      </c>
      <c r="E113" s="27">
        <v>5.4179337760071382</v>
      </c>
      <c r="G113" s="19">
        <v>2033</v>
      </c>
      <c r="H113" s="27">
        <v>7.1445502861702153</v>
      </c>
      <c r="I113" s="27">
        <v>1.7364190779403543</v>
      </c>
      <c r="J113" s="27">
        <v>49.200878856738719</v>
      </c>
      <c r="K113" s="27">
        <v>0.31079044790609922</v>
      </c>
      <c r="L113" s="27">
        <v>0</v>
      </c>
      <c r="M113" s="27">
        <v>0</v>
      </c>
      <c r="N113" s="27">
        <v>0</v>
      </c>
      <c r="O113" s="27">
        <v>58.392638668755389</v>
      </c>
      <c r="Q113" s="19">
        <v>2033</v>
      </c>
      <c r="R113" s="27">
        <v>-6.5978225713506617</v>
      </c>
      <c r="S113" s="27">
        <v>-2.7442700000001423</v>
      </c>
      <c r="T113" s="27">
        <v>23.560903099122971</v>
      </c>
      <c r="U113" s="27">
        <v>-0.77614242459943328</v>
      </c>
      <c r="V113" s="27">
        <v>0</v>
      </c>
      <c r="W113" s="27">
        <v>-4.0859778667807385</v>
      </c>
      <c r="X113" s="27">
        <v>0</v>
      </c>
      <c r="Y113" s="27">
        <v>9.3566902363919944</v>
      </c>
      <c r="AA113" s="19">
        <v>2033</v>
      </c>
      <c r="AB113" s="27">
        <v>24.762563133759045</v>
      </c>
      <c r="AC113" s="27">
        <v>3.6193375507100427</v>
      </c>
      <c r="AD113" s="27">
        <v>17.319792281610678</v>
      </c>
      <c r="AE113" s="27">
        <v>-1.4060302236530529</v>
      </c>
      <c r="AF113" s="27">
        <v>0</v>
      </c>
      <c r="AG113" s="27">
        <v>0</v>
      </c>
      <c r="AH113" s="27">
        <v>0</v>
      </c>
      <c r="AI113" s="27">
        <v>44.295662742426707</v>
      </c>
    </row>
    <row r="114" spans="1:35" ht="16.5" thickTop="1" thickBot="1" x14ac:dyDescent="0.3">
      <c r="A114" s="19">
        <v>2034</v>
      </c>
      <c r="B114" s="27">
        <v>5.311699780399155</v>
      </c>
      <c r="C114" s="27">
        <v>0.10623399560798311</v>
      </c>
      <c r="D114" s="27">
        <v>0</v>
      </c>
      <c r="E114" s="27">
        <v>5.4179337760071382</v>
      </c>
      <c r="G114" s="19">
        <v>2034</v>
      </c>
      <c r="H114" s="27">
        <v>6.1223542681400431</v>
      </c>
      <c r="I114" s="27">
        <v>1.6712966825298281</v>
      </c>
      <c r="J114" s="27">
        <v>18.544539218492417</v>
      </c>
      <c r="K114" s="27">
        <v>1.8451219865894881E-2</v>
      </c>
      <c r="L114" s="27">
        <v>0</v>
      </c>
      <c r="M114" s="27">
        <v>0</v>
      </c>
      <c r="N114" s="27">
        <v>0</v>
      </c>
      <c r="O114" s="27">
        <v>26.356641389028184</v>
      </c>
      <c r="Q114" s="19">
        <v>2034</v>
      </c>
      <c r="R114" s="27">
        <v>0.38284024567019515</v>
      </c>
      <c r="S114" s="27">
        <v>-1.1996799999997165</v>
      </c>
      <c r="T114" s="27">
        <v>30.677123673247927</v>
      </c>
      <c r="U114" s="27">
        <v>-5.6333683499076637</v>
      </c>
      <c r="V114" s="27">
        <v>0</v>
      </c>
      <c r="W114" s="27">
        <v>8.4041700823654342</v>
      </c>
      <c r="X114" s="27">
        <v>0</v>
      </c>
      <c r="Y114" s="27">
        <v>32.631085651376175</v>
      </c>
      <c r="AA114" s="19">
        <v>2034</v>
      </c>
      <c r="AB114" s="27">
        <v>14.438961265517037</v>
      </c>
      <c r="AC114" s="27">
        <v>0.9572053557799336</v>
      </c>
      <c r="AD114" s="27">
        <v>33.127957807950317</v>
      </c>
      <c r="AE114" s="27">
        <v>-0.98253503330593839</v>
      </c>
      <c r="AF114" s="27">
        <v>0</v>
      </c>
      <c r="AG114" s="27">
        <v>0</v>
      </c>
      <c r="AH114" s="27">
        <v>0</v>
      </c>
      <c r="AI114" s="27">
        <v>47.541589395941351</v>
      </c>
    </row>
    <row r="115" spans="1:35" ht="16.5" thickTop="1" thickBot="1" x14ac:dyDescent="0.3">
      <c r="A115" s="19" t="s">
        <v>44</v>
      </c>
      <c r="B115" s="27">
        <v>66.511137707068016</v>
      </c>
      <c r="C115" s="27">
        <v>1.3302227541413605</v>
      </c>
      <c r="D115" s="27">
        <v>0</v>
      </c>
      <c r="E115" s="27">
        <v>67.841360461209376</v>
      </c>
      <c r="G115" s="19" t="s">
        <v>45</v>
      </c>
      <c r="H115" s="27">
        <v>75.003152048527312</v>
      </c>
      <c r="I115" s="27">
        <v>20.474561534327183</v>
      </c>
      <c r="J115" s="27">
        <v>258.73043553463776</v>
      </c>
      <c r="K115" s="27">
        <v>0.26451615542437584</v>
      </c>
      <c r="L115" s="27">
        <v>0</v>
      </c>
      <c r="M115" s="27">
        <v>0</v>
      </c>
      <c r="N115" s="27">
        <v>0</v>
      </c>
      <c r="O115" s="27">
        <v>354.47266527291663</v>
      </c>
      <c r="Q115" s="19" t="s">
        <v>45</v>
      </c>
      <c r="R115" s="27">
        <v>4.6900626619603489</v>
      </c>
      <c r="S115" s="27">
        <v>-14.696924991387608</v>
      </c>
      <c r="T115" s="27">
        <v>428.00230706269497</v>
      </c>
      <c r="U115" s="27">
        <v>-80.759806063622818</v>
      </c>
      <c r="V115" s="27">
        <v>0</v>
      </c>
      <c r="W115" s="27">
        <v>115.78869366843372</v>
      </c>
      <c r="X115" s="27">
        <v>0</v>
      </c>
      <c r="Y115" s="27">
        <v>453.02433233807864</v>
      </c>
      <c r="AA115" s="19" t="s">
        <v>45</v>
      </c>
      <c r="AB115" s="27">
        <v>176.88744554623327</v>
      </c>
      <c r="AC115" s="27">
        <v>11.726439813329801</v>
      </c>
      <c r="AD115" s="27">
        <v>462.1959516511991</v>
      </c>
      <c r="AE115" s="27">
        <v>-14.085593877738066</v>
      </c>
      <c r="AF115" s="27">
        <v>0</v>
      </c>
      <c r="AG115" s="27">
        <v>0</v>
      </c>
      <c r="AH115" s="27">
        <v>0</v>
      </c>
      <c r="AI115" s="27">
        <v>636.72424313302406</v>
      </c>
    </row>
    <row r="116" spans="1:35" ht="16.5" thickTop="1" thickBot="1" x14ac:dyDescent="0.3"/>
    <row r="117" spans="1:35" ht="16.5" thickTop="1" thickBot="1" x14ac:dyDescent="0.3">
      <c r="A117" s="28" t="str">
        <f>A8</f>
        <v>High Cost and High Discount rate</v>
      </c>
    </row>
    <row r="118" spans="1:35" ht="31.5" thickTop="1" thickBot="1" x14ac:dyDescent="0.3">
      <c r="G118" s="1" t="s">
        <v>29</v>
      </c>
      <c r="H118" s="1" t="s">
        <v>10</v>
      </c>
      <c r="Q118" s="1" t="s">
        <v>29</v>
      </c>
      <c r="R118" s="1" t="s">
        <v>30</v>
      </c>
      <c r="AA118" s="1" t="s">
        <v>29</v>
      </c>
      <c r="AB118" s="1" t="s">
        <v>31</v>
      </c>
    </row>
    <row r="119" spans="1:35" ht="51" customHeight="1" thickTop="1" thickBot="1" x14ac:dyDescent="0.3">
      <c r="A119" s="1" t="s">
        <v>32</v>
      </c>
      <c r="B119" s="25" t="s">
        <v>33</v>
      </c>
      <c r="C119" s="25" t="s">
        <v>15</v>
      </c>
      <c r="D119" s="25" t="s">
        <v>34</v>
      </c>
      <c r="E119" s="25" t="s">
        <v>35</v>
      </c>
      <c r="G119" s="1" t="s">
        <v>29</v>
      </c>
      <c r="H119" s="1" t="s">
        <v>36</v>
      </c>
      <c r="I119" s="1" t="s">
        <v>37</v>
      </c>
      <c r="J119" s="1" t="s">
        <v>38</v>
      </c>
      <c r="K119" s="1" t="s">
        <v>39</v>
      </c>
      <c r="L119" s="1" t="s">
        <v>40</v>
      </c>
      <c r="M119" s="1" t="s">
        <v>41</v>
      </c>
      <c r="N119" s="1" t="s">
        <v>42</v>
      </c>
      <c r="O119" s="1" t="s">
        <v>35</v>
      </c>
      <c r="Q119" s="1" t="s">
        <v>29</v>
      </c>
      <c r="R119" s="1" t="s">
        <v>36</v>
      </c>
      <c r="S119" s="1" t="s">
        <v>37</v>
      </c>
      <c r="T119" s="1" t="s">
        <v>38</v>
      </c>
      <c r="U119" s="1" t="s">
        <v>39</v>
      </c>
      <c r="V119" s="1" t="s">
        <v>40</v>
      </c>
      <c r="W119" s="1" t="s">
        <v>41</v>
      </c>
      <c r="X119" s="1" t="s">
        <v>42</v>
      </c>
      <c r="Y119" s="1" t="s">
        <v>35</v>
      </c>
      <c r="AA119" s="1" t="s">
        <v>29</v>
      </c>
      <c r="AB119" s="1" t="s">
        <v>36</v>
      </c>
      <c r="AC119" s="1" t="s">
        <v>37</v>
      </c>
      <c r="AD119" s="1" t="s">
        <v>38</v>
      </c>
      <c r="AE119" s="1" t="s">
        <v>39</v>
      </c>
      <c r="AF119" s="1" t="s">
        <v>40</v>
      </c>
      <c r="AG119" s="1" t="s">
        <v>41</v>
      </c>
      <c r="AH119" s="1" t="s">
        <v>42</v>
      </c>
      <c r="AI119" s="1" t="s">
        <v>35</v>
      </c>
    </row>
    <row r="120" spans="1:35" ht="16.5" thickTop="1" thickBot="1" x14ac:dyDescent="0.3">
      <c r="A120" s="19" t="s">
        <v>43</v>
      </c>
      <c r="B120" s="26">
        <f>NPV($B$8,B121:B136)</f>
        <v>106.56544386610051</v>
      </c>
      <c r="C120" s="26">
        <f t="shared" ref="C120:E120" si="21">NPV($B$8,C121:C136)</f>
        <v>2.1313088773220104</v>
      </c>
      <c r="D120" s="26">
        <f t="shared" si="21"/>
        <v>4.5387103138614542</v>
      </c>
      <c r="E120" s="26">
        <f t="shared" si="21"/>
        <v>113.23546305728397</v>
      </c>
      <c r="G120" s="19" t="s">
        <v>43</v>
      </c>
      <c r="H120" s="26">
        <f>NPV($B$8,H121:H136)</f>
        <v>44.95099202071443</v>
      </c>
      <c r="I120" s="26">
        <f t="shared" ref="I120:O120" si="22">NPV($B$8,I121:I136)</f>
        <v>11.018989305476795</v>
      </c>
      <c r="J120" s="26">
        <f t="shared" si="22"/>
        <v>149.02022144125411</v>
      </c>
      <c r="K120" s="26">
        <f t="shared" si="22"/>
        <v>-1.0075119876335914</v>
      </c>
      <c r="L120" s="26">
        <f t="shared" si="22"/>
        <v>10.421115735811018</v>
      </c>
      <c r="M120" s="26">
        <f t="shared" si="22"/>
        <v>2.0603077177418885</v>
      </c>
      <c r="N120" s="26">
        <f t="shared" si="22"/>
        <v>0</v>
      </c>
      <c r="O120" s="26">
        <f t="shared" si="22"/>
        <v>216.46411423336465</v>
      </c>
      <c r="Q120" s="19" t="s">
        <v>43</v>
      </c>
      <c r="R120" s="26">
        <f>NPV($B$8,R121:R136)</f>
        <v>-2.2318411060644747</v>
      </c>
      <c r="S120" s="26">
        <f t="shared" ref="S120:Y120" si="23">NPV($B$8,S121:S136)</f>
        <v>-8.2968735848903599</v>
      </c>
      <c r="T120" s="26">
        <f t="shared" si="23"/>
        <v>157.99456935554707</v>
      </c>
      <c r="U120" s="26">
        <f t="shared" si="23"/>
        <v>-13.896101922310663</v>
      </c>
      <c r="V120" s="26">
        <f t="shared" si="23"/>
        <v>8.6051422664664265</v>
      </c>
      <c r="W120" s="26">
        <f t="shared" si="23"/>
        <v>37.569648150729599</v>
      </c>
      <c r="X120" s="26">
        <f t="shared" si="23"/>
        <v>0</v>
      </c>
      <c r="Y120" s="26">
        <f t="shared" si="23"/>
        <v>179.74454315947756</v>
      </c>
      <c r="AA120" s="19" t="s">
        <v>43</v>
      </c>
      <c r="AB120" s="26">
        <f>NPV($B$8,AB121:AB136)</f>
        <v>81.710214635183718</v>
      </c>
      <c r="AC120" s="26">
        <f t="shared" ref="AC120:AI120" si="24">NPV($B$8,AC121:AC136)</f>
        <v>10.164726813940042</v>
      </c>
      <c r="AD120" s="26">
        <f t="shared" si="24"/>
        <v>191.86437515416233</v>
      </c>
      <c r="AE120" s="26">
        <f t="shared" si="24"/>
        <v>-6.2056627028018294</v>
      </c>
      <c r="AF120" s="26">
        <f t="shared" si="24"/>
        <v>0</v>
      </c>
      <c r="AG120" s="26">
        <f t="shared" si="24"/>
        <v>0.18626030845018085</v>
      </c>
      <c r="AH120" s="26">
        <f t="shared" si="24"/>
        <v>0</v>
      </c>
      <c r="AI120" s="26">
        <f t="shared" si="24"/>
        <v>277.71991420893448</v>
      </c>
    </row>
    <row r="121" spans="1:35" ht="16.5" thickTop="1" thickBot="1" x14ac:dyDescent="0.3">
      <c r="A121" s="19">
        <v>2020</v>
      </c>
      <c r="B121" s="27">
        <v>0</v>
      </c>
      <c r="C121" s="27">
        <v>0</v>
      </c>
      <c r="D121" s="27">
        <v>0</v>
      </c>
      <c r="E121" s="27">
        <v>0</v>
      </c>
      <c r="G121" s="19">
        <v>2020</v>
      </c>
      <c r="H121" s="27">
        <v>0</v>
      </c>
      <c r="I121" s="27">
        <v>0</v>
      </c>
      <c r="J121" s="27">
        <v>0</v>
      </c>
      <c r="K121" s="27">
        <v>0</v>
      </c>
      <c r="L121" s="27">
        <v>0</v>
      </c>
      <c r="M121" s="27">
        <v>0</v>
      </c>
      <c r="N121" s="27">
        <v>0</v>
      </c>
      <c r="O121" s="27">
        <v>0</v>
      </c>
      <c r="Q121" s="19">
        <v>2020</v>
      </c>
      <c r="R121" s="27">
        <v>0</v>
      </c>
      <c r="S121" s="27">
        <v>0</v>
      </c>
      <c r="T121" s="27">
        <v>0</v>
      </c>
      <c r="U121" s="27">
        <v>0</v>
      </c>
      <c r="V121" s="27">
        <v>0</v>
      </c>
      <c r="W121" s="27">
        <v>0</v>
      </c>
      <c r="X121" s="27">
        <v>0</v>
      </c>
      <c r="Y121" s="27">
        <v>0</v>
      </c>
      <c r="AA121" s="19">
        <v>2020</v>
      </c>
      <c r="AB121" s="27">
        <v>0</v>
      </c>
      <c r="AC121" s="27">
        <v>0</v>
      </c>
      <c r="AD121" s="27">
        <v>0</v>
      </c>
      <c r="AE121" s="27">
        <v>0</v>
      </c>
      <c r="AF121" s="27">
        <v>0</v>
      </c>
      <c r="AG121" s="27">
        <v>0</v>
      </c>
      <c r="AH121" s="27">
        <v>0</v>
      </c>
      <c r="AI121" s="27">
        <v>0</v>
      </c>
    </row>
    <row r="122" spans="1:35" ht="16.5" thickTop="1" thickBot="1" x14ac:dyDescent="0.3">
      <c r="A122" s="19">
        <v>2021</v>
      </c>
      <c r="B122" s="27">
        <v>0</v>
      </c>
      <c r="C122" s="27">
        <v>0</v>
      </c>
      <c r="D122" s="27">
        <v>0</v>
      </c>
      <c r="E122" s="27">
        <v>0</v>
      </c>
      <c r="G122" s="19">
        <v>2021</v>
      </c>
      <c r="H122" s="27">
        <v>0</v>
      </c>
      <c r="I122" s="27">
        <v>0</v>
      </c>
      <c r="J122" s="27">
        <v>0</v>
      </c>
      <c r="K122" s="27">
        <v>0</v>
      </c>
      <c r="L122" s="27">
        <v>0</v>
      </c>
      <c r="M122" s="27">
        <v>0</v>
      </c>
      <c r="N122" s="27">
        <v>0</v>
      </c>
      <c r="O122" s="27">
        <v>0</v>
      </c>
      <c r="Q122" s="19">
        <v>2021</v>
      </c>
      <c r="R122" s="27">
        <v>0</v>
      </c>
      <c r="S122" s="27">
        <v>0</v>
      </c>
      <c r="T122" s="27">
        <v>0</v>
      </c>
      <c r="U122" s="27">
        <v>0</v>
      </c>
      <c r="V122" s="27">
        <v>0</v>
      </c>
      <c r="W122" s="27">
        <v>0</v>
      </c>
      <c r="X122" s="27">
        <v>0</v>
      </c>
      <c r="Y122" s="27">
        <v>0</v>
      </c>
      <c r="AA122" s="19">
        <v>2021</v>
      </c>
      <c r="AB122" s="27">
        <v>0</v>
      </c>
      <c r="AC122" s="27">
        <v>0</v>
      </c>
      <c r="AD122" s="27">
        <v>0</v>
      </c>
      <c r="AE122" s="27">
        <v>0</v>
      </c>
      <c r="AF122" s="27">
        <v>0</v>
      </c>
      <c r="AG122" s="27">
        <v>0</v>
      </c>
      <c r="AH122" s="27">
        <v>0</v>
      </c>
      <c r="AI122" s="27">
        <v>0</v>
      </c>
    </row>
    <row r="123" spans="1:35" ht="16.5" thickTop="1" thickBot="1" x14ac:dyDescent="0.3">
      <c r="A123" s="19">
        <v>2022</v>
      </c>
      <c r="B123" s="27">
        <v>0</v>
      </c>
      <c r="C123" s="27">
        <v>0</v>
      </c>
      <c r="D123" s="27">
        <v>5.869676526292178</v>
      </c>
      <c r="E123" s="27">
        <v>5.869676526292178</v>
      </c>
      <c r="G123" s="19">
        <v>2022</v>
      </c>
      <c r="H123" s="27">
        <v>0</v>
      </c>
      <c r="I123" s="27">
        <v>0</v>
      </c>
      <c r="J123" s="27">
        <v>0</v>
      </c>
      <c r="K123" s="27">
        <v>0</v>
      </c>
      <c r="L123" s="27">
        <v>0</v>
      </c>
      <c r="M123" s="27">
        <v>0</v>
      </c>
      <c r="N123" s="27">
        <v>0</v>
      </c>
      <c r="O123" s="27">
        <v>0</v>
      </c>
      <c r="Q123" s="19">
        <v>2022</v>
      </c>
      <c r="R123" s="27">
        <v>0</v>
      </c>
      <c r="S123" s="27">
        <v>0</v>
      </c>
      <c r="T123" s="27">
        <v>0</v>
      </c>
      <c r="U123" s="27">
        <v>0</v>
      </c>
      <c r="V123" s="27">
        <v>0</v>
      </c>
      <c r="W123" s="27">
        <v>0</v>
      </c>
      <c r="X123" s="27">
        <v>0</v>
      </c>
      <c r="Y123" s="27">
        <v>0</v>
      </c>
      <c r="AA123" s="19">
        <v>2022</v>
      </c>
      <c r="AB123" s="27">
        <v>0</v>
      </c>
      <c r="AC123" s="27">
        <v>0</v>
      </c>
      <c r="AD123" s="27">
        <v>0</v>
      </c>
      <c r="AE123" s="27">
        <v>0</v>
      </c>
      <c r="AF123" s="27">
        <v>0</v>
      </c>
      <c r="AG123" s="27">
        <v>0</v>
      </c>
      <c r="AH123" s="27">
        <v>0</v>
      </c>
      <c r="AI123" s="27">
        <v>0</v>
      </c>
    </row>
    <row r="124" spans="1:35" ht="16.5" thickTop="1" thickBot="1" x14ac:dyDescent="0.3">
      <c r="A124" s="19">
        <v>2023</v>
      </c>
      <c r="B124" s="27">
        <v>13.131610354060584</v>
      </c>
      <c r="C124" s="27">
        <v>0.26263220708121171</v>
      </c>
      <c r="D124" s="27">
        <v>0</v>
      </c>
      <c r="E124" s="27">
        <v>13.394242561141795</v>
      </c>
      <c r="G124" s="19">
        <v>2023</v>
      </c>
      <c r="H124" s="27">
        <v>0</v>
      </c>
      <c r="I124" s="27">
        <v>0</v>
      </c>
      <c r="J124" s="27">
        <v>8.7387014306014628</v>
      </c>
      <c r="K124" s="27">
        <v>-0.75392508934392777</v>
      </c>
      <c r="L124" s="27">
        <v>1.8117350422079321</v>
      </c>
      <c r="M124" s="27">
        <v>1.1664970115746978</v>
      </c>
      <c r="N124" s="27">
        <v>0</v>
      </c>
      <c r="O124" s="27">
        <v>10.963008395040166</v>
      </c>
      <c r="Q124" s="19">
        <v>2023</v>
      </c>
      <c r="R124" s="27">
        <v>-14.427850000000007</v>
      </c>
      <c r="S124" s="27">
        <v>-4.5089600000001155</v>
      </c>
      <c r="T124" s="27">
        <v>35.807231355618441</v>
      </c>
      <c r="U124" s="27">
        <v>5.9572961100200992</v>
      </c>
      <c r="V124" s="27">
        <v>2.2840536807992078</v>
      </c>
      <c r="W124" s="27">
        <v>1.9282247860590145</v>
      </c>
      <c r="X124" s="27">
        <v>0</v>
      </c>
      <c r="Y124" s="27">
        <v>27.039995932496641</v>
      </c>
      <c r="AA124" s="19">
        <v>2023</v>
      </c>
      <c r="AB124" s="27">
        <v>12.450189382123991</v>
      </c>
      <c r="AC124" s="27">
        <v>0.83334486225976434</v>
      </c>
      <c r="AD124" s="27">
        <v>14.228711584083296</v>
      </c>
      <c r="AE124" s="27">
        <v>-8.5205104409607116E-2</v>
      </c>
      <c r="AF124" s="27">
        <v>0</v>
      </c>
      <c r="AG124" s="27">
        <v>0.56363680917405701</v>
      </c>
      <c r="AH124" s="27">
        <v>0</v>
      </c>
      <c r="AI124" s="27">
        <v>27.990677533231501</v>
      </c>
    </row>
    <row r="125" spans="1:35" ht="16.5" thickTop="1" thickBot="1" x14ac:dyDescent="0.3">
      <c r="A125" s="19">
        <v>2024</v>
      </c>
      <c r="B125" s="27">
        <v>13.131610354060584</v>
      </c>
      <c r="C125" s="27">
        <v>0.26263220708121171</v>
      </c>
      <c r="D125" s="27">
        <v>0</v>
      </c>
      <c r="E125" s="27">
        <v>13.394242561141795</v>
      </c>
      <c r="G125" s="19">
        <v>2024</v>
      </c>
      <c r="H125" s="27">
        <v>0</v>
      </c>
      <c r="I125" s="27">
        <v>0</v>
      </c>
      <c r="J125" s="27">
        <v>7.5351588334574249</v>
      </c>
      <c r="K125" s="27">
        <v>0.75029841230268868</v>
      </c>
      <c r="L125" s="27">
        <v>6.0009305791589416</v>
      </c>
      <c r="M125" s="27">
        <v>0.77789185919596593</v>
      </c>
      <c r="N125" s="27">
        <v>0</v>
      </c>
      <c r="O125" s="27">
        <v>15.064279684115021</v>
      </c>
      <c r="Q125" s="19">
        <v>2024</v>
      </c>
      <c r="R125" s="27">
        <v>-1.0892799999999738</v>
      </c>
      <c r="S125" s="27">
        <v>-0.28193000000010215</v>
      </c>
      <c r="T125" s="27">
        <v>1.248520525017963</v>
      </c>
      <c r="U125" s="27">
        <v>-2.3277234237913974E-2</v>
      </c>
      <c r="V125" s="27">
        <v>2.9745766048381261</v>
      </c>
      <c r="W125" s="27">
        <v>-0.49338024595467489</v>
      </c>
      <c r="X125" s="27">
        <v>0</v>
      </c>
      <c r="Y125" s="27">
        <v>2.3352296496634239</v>
      </c>
      <c r="AA125" s="19">
        <v>2024</v>
      </c>
      <c r="AB125" s="27">
        <v>0.26788355407660447</v>
      </c>
      <c r="AC125" s="27">
        <v>9.6134217669714417E-2</v>
      </c>
      <c r="AD125" s="27">
        <v>7.7018317885113392</v>
      </c>
      <c r="AE125" s="27">
        <v>0.54924283675263352</v>
      </c>
      <c r="AF125" s="27">
        <v>0</v>
      </c>
      <c r="AG125" s="27">
        <v>-0.14462344572845745</v>
      </c>
      <c r="AH125" s="27">
        <v>0</v>
      </c>
      <c r="AI125" s="27">
        <v>8.4704689512818323</v>
      </c>
    </row>
    <row r="126" spans="1:35" ht="16.5" thickTop="1" thickBot="1" x14ac:dyDescent="0.3">
      <c r="A126" s="19">
        <v>2025</v>
      </c>
      <c r="B126" s="27">
        <v>13.131610354060584</v>
      </c>
      <c r="C126" s="27">
        <v>0.26263220708121171</v>
      </c>
      <c r="D126" s="27">
        <v>0</v>
      </c>
      <c r="E126" s="27">
        <v>13.394242561141795</v>
      </c>
      <c r="G126" s="19">
        <v>2025</v>
      </c>
      <c r="H126" s="27">
        <v>0</v>
      </c>
      <c r="I126" s="27">
        <v>0</v>
      </c>
      <c r="J126" s="27">
        <v>12.293048628470505</v>
      </c>
      <c r="K126" s="27">
        <v>0.95822349479380331</v>
      </c>
      <c r="L126" s="27">
        <v>2.0243676442420533</v>
      </c>
      <c r="M126" s="27">
        <v>1.5534051003274199</v>
      </c>
      <c r="N126" s="27">
        <v>0</v>
      </c>
      <c r="O126" s="27">
        <v>16.82904486783378</v>
      </c>
      <c r="Q126" s="19">
        <v>2025</v>
      </c>
      <c r="R126" s="27">
        <v>-2.3426399999999603</v>
      </c>
      <c r="S126" s="27">
        <v>-0.37770000000000437</v>
      </c>
      <c r="T126" s="27">
        <v>11.561470615462504</v>
      </c>
      <c r="U126" s="27">
        <v>0.55731567252412451</v>
      </c>
      <c r="V126" s="27">
        <v>1.4560970354377119</v>
      </c>
      <c r="W126" s="27">
        <v>-0.48794383674983816</v>
      </c>
      <c r="X126" s="27">
        <v>0</v>
      </c>
      <c r="Y126" s="27">
        <v>10.366599486674536</v>
      </c>
      <c r="AA126" s="19">
        <v>2025</v>
      </c>
      <c r="AB126" s="27">
        <v>0.26788355408299935</v>
      </c>
      <c r="AC126" s="27">
        <v>9.5871555879966763E-2</v>
      </c>
      <c r="AD126" s="27">
        <v>10.464833426236122</v>
      </c>
      <c r="AE126" s="27">
        <v>0.38160942815975935</v>
      </c>
      <c r="AF126" s="27">
        <v>0</v>
      </c>
      <c r="AG126" s="27">
        <v>-4.6740635378449746E-2</v>
      </c>
      <c r="AH126" s="27">
        <v>0</v>
      </c>
      <c r="AI126" s="27">
        <v>11.163457328980398</v>
      </c>
    </row>
    <row r="127" spans="1:35" ht="16.5" thickTop="1" thickBot="1" x14ac:dyDescent="0.3">
      <c r="A127" s="19">
        <v>2026</v>
      </c>
      <c r="B127" s="27">
        <v>13.131610354060584</v>
      </c>
      <c r="C127" s="27">
        <v>0.26263220708121171</v>
      </c>
      <c r="D127" s="27">
        <v>0</v>
      </c>
      <c r="E127" s="27">
        <v>13.394242561141795</v>
      </c>
      <c r="G127" s="19">
        <v>2026</v>
      </c>
      <c r="H127" s="27">
        <v>-1.3950969279790115E-3</v>
      </c>
      <c r="I127" s="27">
        <v>1.4004089498484973E-3</v>
      </c>
      <c r="J127" s="27">
        <v>9.2786792835673992</v>
      </c>
      <c r="K127" s="27">
        <v>0.51689881742970267</v>
      </c>
      <c r="L127" s="27">
        <v>7.2894534504397832</v>
      </c>
      <c r="M127" s="27">
        <v>-0.76537513233491161</v>
      </c>
      <c r="N127" s="27">
        <v>0</v>
      </c>
      <c r="O127" s="27">
        <v>16.319661731123844</v>
      </c>
      <c r="Q127" s="19">
        <v>2026</v>
      </c>
      <c r="R127" s="27">
        <v>-0.44297000000005937</v>
      </c>
      <c r="S127" s="27">
        <v>5.0119999999878928E-2</v>
      </c>
      <c r="T127" s="27">
        <v>6.2060441359466179</v>
      </c>
      <c r="U127" s="27">
        <v>0.56559327578948726</v>
      </c>
      <c r="V127" s="27">
        <v>7.3646415600636006</v>
      </c>
      <c r="W127" s="27">
        <v>0.36256336782509158</v>
      </c>
      <c r="X127" s="27">
        <v>0</v>
      </c>
      <c r="Y127" s="27">
        <v>14.105992339624615</v>
      </c>
      <c r="AA127" s="19">
        <v>2026</v>
      </c>
      <c r="AB127" s="27">
        <v>0.26788355408200459</v>
      </c>
      <c r="AC127" s="27">
        <v>9.5871555879966763E-2</v>
      </c>
      <c r="AD127" s="27">
        <v>13.203124878284843</v>
      </c>
      <c r="AE127" s="27">
        <v>0.15661043073504138</v>
      </c>
      <c r="AF127" s="27">
        <v>0</v>
      </c>
      <c r="AG127" s="27">
        <v>-0.16692924021846864</v>
      </c>
      <c r="AH127" s="27">
        <v>0</v>
      </c>
      <c r="AI127" s="27">
        <v>13.556561178763387</v>
      </c>
    </row>
    <row r="128" spans="1:35" ht="16.5" thickTop="1" thickBot="1" x14ac:dyDescent="0.3">
      <c r="A128" s="19">
        <v>2027</v>
      </c>
      <c r="B128" s="27">
        <v>13.131610354060584</v>
      </c>
      <c r="C128" s="27">
        <v>0.26263220708121171</v>
      </c>
      <c r="D128" s="27">
        <v>0</v>
      </c>
      <c r="E128" s="27">
        <v>13.394242561141795</v>
      </c>
      <c r="G128" s="19">
        <v>2027</v>
      </c>
      <c r="H128" s="27">
        <v>5.075118029402006</v>
      </c>
      <c r="I128" s="27">
        <v>1.0935449024800619</v>
      </c>
      <c r="J128" s="27">
        <v>18.662461464097131</v>
      </c>
      <c r="K128" s="27">
        <v>-0.43229598494198729</v>
      </c>
      <c r="L128" s="27">
        <v>0</v>
      </c>
      <c r="M128" s="27">
        <v>0</v>
      </c>
      <c r="N128" s="27">
        <v>0</v>
      </c>
      <c r="O128" s="27">
        <v>24.398828411037211</v>
      </c>
      <c r="Q128" s="19">
        <v>2027</v>
      </c>
      <c r="R128" s="27">
        <v>1.8599400000000514</v>
      </c>
      <c r="S128" s="27">
        <v>0.64633999999978187</v>
      </c>
      <c r="T128" s="27">
        <v>24.155175234318019</v>
      </c>
      <c r="U128" s="27">
        <v>0.76821762826396889</v>
      </c>
      <c r="V128" s="27">
        <v>0</v>
      </c>
      <c r="W128" s="27">
        <v>0</v>
      </c>
      <c r="X128" s="27">
        <v>0</v>
      </c>
      <c r="Y128" s="27">
        <v>27.429672862581821</v>
      </c>
      <c r="AA128" s="19">
        <v>2027</v>
      </c>
      <c r="AB128" s="27">
        <v>0.18290367326500245</v>
      </c>
      <c r="AC128" s="27">
        <v>0.15926881142968341</v>
      </c>
      <c r="AD128" s="27">
        <v>26.130972638262701</v>
      </c>
      <c r="AE128" s="27">
        <v>-0.64019812317937697</v>
      </c>
      <c r="AF128" s="27">
        <v>0</v>
      </c>
      <c r="AG128" s="27">
        <v>0</v>
      </c>
      <c r="AH128" s="27">
        <v>0</v>
      </c>
      <c r="AI128" s="27">
        <v>25.832946999778009</v>
      </c>
    </row>
    <row r="129" spans="1:35" ht="16.5" thickTop="1" thickBot="1" x14ac:dyDescent="0.3">
      <c r="A129" s="19">
        <v>2028</v>
      </c>
      <c r="B129" s="27">
        <v>13.131610354060584</v>
      </c>
      <c r="C129" s="27">
        <v>0.26263220708121171</v>
      </c>
      <c r="D129" s="27">
        <v>0</v>
      </c>
      <c r="E129" s="27">
        <v>13.394242561141795</v>
      </c>
      <c r="G129" s="19">
        <v>2028</v>
      </c>
      <c r="H129" s="27">
        <v>10.035512428024049</v>
      </c>
      <c r="I129" s="27">
        <v>2.2499836779797988</v>
      </c>
      <c r="J129" s="27">
        <v>15.888354539258849</v>
      </c>
      <c r="K129" s="27">
        <v>-0.96155363422115614</v>
      </c>
      <c r="L129" s="27">
        <v>0</v>
      </c>
      <c r="M129" s="27">
        <v>0</v>
      </c>
      <c r="N129" s="27">
        <v>0</v>
      </c>
      <c r="O129" s="27">
        <v>27.212297011041539</v>
      </c>
      <c r="Q129" s="19">
        <v>2028</v>
      </c>
      <c r="R129" s="27">
        <v>20.984051066249776</v>
      </c>
      <c r="S129" s="27">
        <v>1.6843199999998433</v>
      </c>
      <c r="T129" s="27">
        <v>3.2702217478886286</v>
      </c>
      <c r="U129" s="27">
        <v>-0.18051049541379882</v>
      </c>
      <c r="V129" s="27">
        <v>0</v>
      </c>
      <c r="W129" s="27">
        <v>0.29471755573827052</v>
      </c>
      <c r="X129" s="27">
        <v>0</v>
      </c>
      <c r="Y129" s="27">
        <v>26.052799874462718</v>
      </c>
      <c r="AA129" s="19">
        <v>2028</v>
      </c>
      <c r="AB129" s="27">
        <v>12.439042717415987</v>
      </c>
      <c r="AC129" s="27">
        <v>2.8324692475603115</v>
      </c>
      <c r="AD129" s="27">
        <v>16.845461546451915</v>
      </c>
      <c r="AE129" s="27">
        <v>-1.8282274697654071</v>
      </c>
      <c r="AF129" s="27">
        <v>0</v>
      </c>
      <c r="AG129" s="27">
        <v>0</v>
      </c>
      <c r="AH129" s="27">
        <v>0</v>
      </c>
      <c r="AI129" s="27">
        <v>30.288746041662804</v>
      </c>
    </row>
    <row r="130" spans="1:35" ht="16.5" thickTop="1" thickBot="1" x14ac:dyDescent="0.3">
      <c r="A130" s="19">
        <v>2029</v>
      </c>
      <c r="B130" s="27">
        <v>13.131610354060584</v>
      </c>
      <c r="C130" s="27">
        <v>0.26263220708121171</v>
      </c>
      <c r="D130" s="27">
        <v>0</v>
      </c>
      <c r="E130" s="27">
        <v>13.394242561141795</v>
      </c>
      <c r="G130" s="19">
        <v>2029</v>
      </c>
      <c r="H130" s="27">
        <v>13.008471491989894</v>
      </c>
      <c r="I130" s="27">
        <v>2.7858491341703484</v>
      </c>
      <c r="J130" s="27">
        <v>16.675235433633098</v>
      </c>
      <c r="K130" s="27">
        <v>-1.4493633501449785</v>
      </c>
      <c r="L130" s="27">
        <v>0</v>
      </c>
      <c r="M130" s="27">
        <v>0</v>
      </c>
      <c r="N130" s="27">
        <v>0</v>
      </c>
      <c r="O130" s="27">
        <v>31.020192709648363</v>
      </c>
      <c r="Q130" s="19">
        <v>2029</v>
      </c>
      <c r="R130" s="27">
        <v>2.6504928898398248</v>
      </c>
      <c r="S130" s="27">
        <v>1.0213300000000345</v>
      </c>
      <c r="T130" s="27">
        <v>17.403978186376925</v>
      </c>
      <c r="U130" s="27">
        <v>0.69205570496993329</v>
      </c>
      <c r="V130" s="27">
        <v>0</v>
      </c>
      <c r="W130" s="27">
        <v>1.0383920539636855</v>
      </c>
      <c r="X130" s="27">
        <v>0</v>
      </c>
      <c r="Y130" s="27">
        <v>22.806248835150406</v>
      </c>
      <c r="AA130" s="19">
        <v>2029</v>
      </c>
      <c r="AB130" s="27">
        <v>12.439042717419964</v>
      </c>
      <c r="AC130" s="27">
        <v>2.8247302605500408</v>
      </c>
      <c r="AD130" s="27">
        <v>19.594595831890452</v>
      </c>
      <c r="AE130" s="27">
        <v>-1.4976366851022382</v>
      </c>
      <c r="AF130" s="27">
        <v>0</v>
      </c>
      <c r="AG130" s="27">
        <v>0</v>
      </c>
      <c r="AH130" s="27">
        <v>0</v>
      </c>
      <c r="AI130" s="27">
        <v>33.360732124758222</v>
      </c>
    </row>
    <row r="131" spans="1:35" ht="16.5" thickTop="1" thickBot="1" x14ac:dyDescent="0.3">
      <c r="A131" s="19">
        <v>2030</v>
      </c>
      <c r="B131" s="27">
        <v>13.131610354060584</v>
      </c>
      <c r="C131" s="27">
        <v>0.26263220708121171</v>
      </c>
      <c r="D131" s="27">
        <v>0</v>
      </c>
      <c r="E131" s="27">
        <v>13.394242561141795</v>
      </c>
      <c r="G131" s="19">
        <v>2030</v>
      </c>
      <c r="H131" s="27">
        <v>15.177658022430023</v>
      </c>
      <c r="I131" s="27">
        <v>3.3302668250598799</v>
      </c>
      <c r="J131" s="27">
        <v>15.640205768725902</v>
      </c>
      <c r="K131" s="27">
        <v>-1.4568650377540355</v>
      </c>
      <c r="L131" s="27">
        <v>2.8369749659157444E-2</v>
      </c>
      <c r="M131" s="27">
        <v>0.34302978858610417</v>
      </c>
      <c r="N131" s="27">
        <v>0</v>
      </c>
      <c r="O131" s="27">
        <v>33.062665116707031</v>
      </c>
      <c r="Q131" s="19">
        <v>2030</v>
      </c>
      <c r="R131" s="27">
        <v>-2.5611748884198278</v>
      </c>
      <c r="S131" s="27">
        <v>-0.73806000000013228</v>
      </c>
      <c r="T131" s="27">
        <v>13.926543042469952</v>
      </c>
      <c r="U131" s="27">
        <v>2.3722618901944159</v>
      </c>
      <c r="V131" s="27">
        <v>0</v>
      </c>
      <c r="W131" s="27">
        <v>-0.78807453379844383</v>
      </c>
      <c r="X131" s="27">
        <v>0</v>
      </c>
      <c r="Y131" s="27">
        <v>12.211495510445964</v>
      </c>
      <c r="AA131" s="19">
        <v>2030</v>
      </c>
      <c r="AB131" s="27">
        <v>12.450019877442971</v>
      </c>
      <c r="AC131" s="27">
        <v>2.8272175174597578</v>
      </c>
      <c r="AD131" s="27">
        <v>27.857089989796542</v>
      </c>
      <c r="AE131" s="27">
        <v>-0.99772255776603702</v>
      </c>
      <c r="AF131" s="27">
        <v>0</v>
      </c>
      <c r="AG131" s="27">
        <v>0</v>
      </c>
      <c r="AH131" s="27">
        <v>0</v>
      </c>
      <c r="AI131" s="27">
        <v>42.13660482693323</v>
      </c>
    </row>
    <row r="132" spans="1:35" ht="16.5" thickTop="1" thickBot="1" x14ac:dyDescent="0.3">
      <c r="A132" s="19">
        <v>2031</v>
      </c>
      <c r="B132" s="27">
        <v>13.131610354060584</v>
      </c>
      <c r="C132" s="27">
        <v>0.26263220708121171</v>
      </c>
      <c r="D132" s="27">
        <v>0</v>
      </c>
      <c r="E132" s="27">
        <v>13.394242561141795</v>
      </c>
      <c r="G132" s="19">
        <v>2031</v>
      </c>
      <c r="H132" s="27">
        <v>11.665195477350153</v>
      </c>
      <c r="I132" s="27">
        <v>2.9510362550099671</v>
      </c>
      <c r="J132" s="27">
        <v>23.149157530990237</v>
      </c>
      <c r="K132" s="27">
        <v>-0.42859517179407464</v>
      </c>
      <c r="L132" s="27">
        <v>1.1967601916525329E-2</v>
      </c>
      <c r="M132" s="27">
        <v>0.28083843770533301</v>
      </c>
      <c r="N132" s="27">
        <v>0</v>
      </c>
      <c r="O132" s="27">
        <v>37.629600131178144</v>
      </c>
      <c r="Q132" s="19">
        <v>2031</v>
      </c>
      <c r="R132" s="27">
        <v>1.173566795790066</v>
      </c>
      <c r="S132" s="27">
        <v>-2.7108399999997346</v>
      </c>
      <c r="T132" s="27">
        <v>5.0935741824172851</v>
      </c>
      <c r="U132" s="27">
        <v>-3.6684051663505883</v>
      </c>
      <c r="V132" s="27">
        <v>0</v>
      </c>
      <c r="W132" s="27">
        <v>23.174345303819912</v>
      </c>
      <c r="X132" s="27">
        <v>0</v>
      </c>
      <c r="Y132" s="27">
        <v>23.06224111567694</v>
      </c>
      <c r="AA132" s="19">
        <v>2031</v>
      </c>
      <c r="AB132" s="27">
        <v>12.450019877442971</v>
      </c>
      <c r="AC132" s="27">
        <v>2.8272175174602125</v>
      </c>
      <c r="AD132" s="27">
        <v>26.700570824069747</v>
      </c>
      <c r="AE132" s="27">
        <v>-1.8095413250638908</v>
      </c>
      <c r="AF132" s="27">
        <v>0</v>
      </c>
      <c r="AG132" s="27">
        <v>0</v>
      </c>
      <c r="AH132" s="27">
        <v>0</v>
      </c>
      <c r="AI132" s="27">
        <v>40.168266893909042</v>
      </c>
    </row>
    <row r="133" spans="1:35" ht="16.5" thickTop="1" thickBot="1" x14ac:dyDescent="0.3">
      <c r="A133" s="19">
        <v>2032</v>
      </c>
      <c r="B133" s="27">
        <v>13.131610354060584</v>
      </c>
      <c r="C133" s="27">
        <v>0.26263220708121171</v>
      </c>
      <c r="D133" s="27">
        <v>0</v>
      </c>
      <c r="E133" s="27">
        <v>13.394242561141795</v>
      </c>
      <c r="G133" s="19">
        <v>2032</v>
      </c>
      <c r="H133" s="27">
        <v>8.7156591978798588</v>
      </c>
      <c r="I133" s="27">
        <v>2.1041826225900877</v>
      </c>
      <c r="J133" s="27">
        <v>49.494187562708916</v>
      </c>
      <c r="K133" s="27">
        <v>9.0554655827051023E-2</v>
      </c>
      <c r="L133" s="27">
        <v>0</v>
      </c>
      <c r="M133" s="27">
        <v>-5.2099914896665753E-2</v>
      </c>
      <c r="N133" s="27">
        <v>0</v>
      </c>
      <c r="O133" s="27">
        <v>60.352484124109246</v>
      </c>
      <c r="Q133" s="19">
        <v>2032</v>
      </c>
      <c r="R133" s="27">
        <v>0.27831605934989057</v>
      </c>
      <c r="S133" s="27">
        <v>-2.4697200000000521</v>
      </c>
      <c r="T133" s="27">
        <v>-21.198444710439325</v>
      </c>
      <c r="U133" s="27">
        <v>-4.1325465227644376</v>
      </c>
      <c r="V133" s="27">
        <v>0.40864934897508698</v>
      </c>
      <c r="W133" s="27">
        <v>12.229835260889047</v>
      </c>
      <c r="X133" s="27">
        <v>0</v>
      </c>
      <c r="Y133" s="27">
        <v>-14.88391056398979</v>
      </c>
      <c r="AA133" s="19">
        <v>2032</v>
      </c>
      <c r="AB133" s="27">
        <v>12.45001987743899</v>
      </c>
      <c r="AC133" s="27">
        <v>2.8349633188799999</v>
      </c>
      <c r="AD133" s="27">
        <v>24.195012307167154</v>
      </c>
      <c r="AE133" s="27">
        <v>-1.5995546136823726</v>
      </c>
      <c r="AF133" s="27">
        <v>0</v>
      </c>
      <c r="AG133" s="27">
        <v>0</v>
      </c>
      <c r="AH133" s="27">
        <v>0</v>
      </c>
      <c r="AI133" s="27">
        <v>37.880440889803772</v>
      </c>
    </row>
    <row r="134" spans="1:35" ht="16.5" thickTop="1" thickBot="1" x14ac:dyDescent="0.3">
      <c r="A134" s="19">
        <v>2033</v>
      </c>
      <c r="B134" s="27">
        <v>13.131610354060584</v>
      </c>
      <c r="C134" s="27">
        <v>0.26263220708121171</v>
      </c>
      <c r="D134" s="27">
        <v>0</v>
      </c>
      <c r="E134" s="27">
        <v>13.394242561141795</v>
      </c>
      <c r="G134" s="19">
        <v>2033</v>
      </c>
      <c r="H134" s="27">
        <v>7.1445502861702153</v>
      </c>
      <c r="I134" s="27">
        <v>1.7364190779403543</v>
      </c>
      <c r="J134" s="27">
        <v>49.200878856738719</v>
      </c>
      <c r="K134" s="27">
        <v>0.31079044790609922</v>
      </c>
      <c r="L134" s="27">
        <v>0</v>
      </c>
      <c r="M134" s="27">
        <v>0</v>
      </c>
      <c r="N134" s="27">
        <v>0</v>
      </c>
      <c r="O134" s="27">
        <v>58.392638668755389</v>
      </c>
      <c r="Q134" s="19">
        <v>2033</v>
      </c>
      <c r="R134" s="27">
        <v>-6.5978225713506617</v>
      </c>
      <c r="S134" s="27">
        <v>-2.7442700000001423</v>
      </c>
      <c r="T134" s="27">
        <v>23.560903099122971</v>
      </c>
      <c r="U134" s="27">
        <v>-0.77614242459943328</v>
      </c>
      <c r="V134" s="27">
        <v>0</v>
      </c>
      <c r="W134" s="27">
        <v>-4.0859778667807385</v>
      </c>
      <c r="X134" s="27">
        <v>0</v>
      </c>
      <c r="Y134" s="27">
        <v>9.3566902363919944</v>
      </c>
      <c r="AA134" s="19">
        <v>2033</v>
      </c>
      <c r="AB134" s="27">
        <v>24.762563133759045</v>
      </c>
      <c r="AC134" s="27">
        <v>3.6193375507100427</v>
      </c>
      <c r="AD134" s="27">
        <v>17.319792281610678</v>
      </c>
      <c r="AE134" s="27">
        <v>-1.4060302236530529</v>
      </c>
      <c r="AF134" s="27">
        <v>0</v>
      </c>
      <c r="AG134" s="27">
        <v>0</v>
      </c>
      <c r="AH134" s="27">
        <v>0</v>
      </c>
      <c r="AI134" s="27">
        <v>44.295662742426707</v>
      </c>
    </row>
    <row r="135" spans="1:35" ht="16.5" thickTop="1" thickBot="1" x14ac:dyDescent="0.3">
      <c r="A135" s="19">
        <v>2034</v>
      </c>
      <c r="B135" s="27">
        <v>13.131610354060584</v>
      </c>
      <c r="C135" s="27">
        <v>0.26263220708121171</v>
      </c>
      <c r="D135" s="27">
        <v>0</v>
      </c>
      <c r="E135" s="27">
        <v>13.394242561141795</v>
      </c>
      <c r="G135" s="19">
        <v>2034</v>
      </c>
      <c r="H135" s="27">
        <v>6.1223542681400431</v>
      </c>
      <c r="I135" s="27">
        <v>1.6712966825298281</v>
      </c>
      <c r="J135" s="27">
        <v>18.544539218492417</v>
      </c>
      <c r="K135" s="27">
        <v>1.8451219865894881E-2</v>
      </c>
      <c r="L135" s="27">
        <v>0</v>
      </c>
      <c r="M135" s="27">
        <v>0</v>
      </c>
      <c r="N135" s="27">
        <v>0</v>
      </c>
      <c r="O135" s="27">
        <v>26.356641389028184</v>
      </c>
      <c r="Q135" s="19">
        <v>2034</v>
      </c>
      <c r="R135" s="27">
        <v>0.38284024567019515</v>
      </c>
      <c r="S135" s="27">
        <v>-1.1996799999997165</v>
      </c>
      <c r="T135" s="27">
        <v>30.677123673247927</v>
      </c>
      <c r="U135" s="27">
        <v>-5.6333683499076637</v>
      </c>
      <c r="V135" s="27">
        <v>0</v>
      </c>
      <c r="W135" s="27">
        <v>8.4041700823654342</v>
      </c>
      <c r="X135" s="27">
        <v>0</v>
      </c>
      <c r="Y135" s="27">
        <v>32.631085651376175</v>
      </c>
      <c r="AA135" s="19">
        <v>2034</v>
      </c>
      <c r="AB135" s="27">
        <v>14.438961265517037</v>
      </c>
      <c r="AC135" s="27">
        <v>0.9572053557799336</v>
      </c>
      <c r="AD135" s="27">
        <v>33.127957807950317</v>
      </c>
      <c r="AE135" s="27">
        <v>-0.98253503330593839</v>
      </c>
      <c r="AF135" s="27">
        <v>0</v>
      </c>
      <c r="AG135" s="27">
        <v>0</v>
      </c>
      <c r="AH135" s="27">
        <v>0</v>
      </c>
      <c r="AI135" s="27">
        <v>47.541589395941351</v>
      </c>
    </row>
    <row r="136" spans="1:35" ht="16.5" thickTop="1" thickBot="1" x14ac:dyDescent="0.3">
      <c r="A136" s="19" t="s">
        <v>44</v>
      </c>
      <c r="B136" s="27">
        <v>132.71063912712339</v>
      </c>
      <c r="C136" s="27">
        <v>2.6542127825424675</v>
      </c>
      <c r="D136" s="27">
        <v>0</v>
      </c>
      <c r="E136" s="27">
        <v>135.36485190966584</v>
      </c>
      <c r="G136" s="19" t="s">
        <v>45</v>
      </c>
      <c r="H136" s="27">
        <v>60.890536843801968</v>
      </c>
      <c r="I136" s="27">
        <v>16.62206199894127</v>
      </c>
      <c r="J136" s="27">
        <v>201.36890916687972</v>
      </c>
      <c r="K136" s="27">
        <v>0.20415978548398794</v>
      </c>
      <c r="L136" s="27">
        <v>0</v>
      </c>
      <c r="M136" s="27">
        <v>0</v>
      </c>
      <c r="N136" s="27">
        <v>0</v>
      </c>
      <c r="O136" s="27">
        <v>279.08566779510693</v>
      </c>
      <c r="Q136" s="19" t="s">
        <v>45</v>
      </c>
      <c r="R136" s="27">
        <v>3.8075790885837044</v>
      </c>
      <c r="S136" s="27">
        <v>-11.931547251503179</v>
      </c>
      <c r="T136" s="27">
        <v>333.11255985801688</v>
      </c>
      <c r="U136" s="27">
        <v>-62.332316357862425</v>
      </c>
      <c r="V136" s="27">
        <v>0</v>
      </c>
      <c r="W136" s="27">
        <v>90.471773213139656</v>
      </c>
      <c r="X136" s="27">
        <v>0</v>
      </c>
      <c r="Y136" s="27">
        <v>353.12804855037467</v>
      </c>
      <c r="AA136" s="19" t="s">
        <v>45</v>
      </c>
      <c r="AB136" s="27">
        <v>143.60425163558727</v>
      </c>
      <c r="AC136" s="27">
        <v>9.5199894404198524</v>
      </c>
      <c r="AD136" s="27">
        <v>359.72534276080472</v>
      </c>
      <c r="AE136" s="27">
        <v>-10.871592398127577</v>
      </c>
      <c r="AF136" s="27">
        <v>0</v>
      </c>
      <c r="AG136" s="27">
        <v>0</v>
      </c>
      <c r="AH136" s="27">
        <v>0</v>
      </c>
      <c r="AI136" s="27">
        <v>501.97799143868434</v>
      </c>
    </row>
    <row r="137" spans="1:35" ht="15.75" thickTop="1" x14ac:dyDescent="0.25"/>
  </sheetData>
  <pageMargins left="0.7" right="0.7" top="0.75" bottom="0.75" header="0.3" footer="0.3"/>
  <pageSetup paperSize="9" orientation="portrait" verticalDpi="9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6"/>
  <dimension ref="A1:AI137"/>
  <sheetViews>
    <sheetView zoomScale="85" zoomScaleNormal="85" workbookViewId="0"/>
  </sheetViews>
  <sheetFormatPr defaultRowHeight="15" x14ac:dyDescent="0.25"/>
  <cols>
    <col min="1" max="1" width="23.5703125" customWidth="1"/>
    <col min="2" max="2" width="10.28515625" customWidth="1"/>
    <col min="3" max="3" width="12.5703125" customWidth="1"/>
    <col min="4" max="4" width="13.140625" bestFit="1" customWidth="1"/>
    <col min="5" max="5" width="11" bestFit="1" customWidth="1"/>
    <col min="6" max="11" width="10.28515625" customWidth="1"/>
    <col min="12" max="12" width="9.7109375" bestFit="1" customWidth="1"/>
    <col min="13" max="13" width="9.7109375" customWidth="1"/>
    <col min="17" max="17" width="11.5703125" customWidth="1"/>
    <col min="27" max="27" width="10.7109375" customWidth="1"/>
  </cols>
  <sheetData>
    <row r="1" spans="1:35" ht="46.5" thickTop="1" thickBot="1" x14ac:dyDescent="0.3">
      <c r="A1" s="13" t="s">
        <v>21</v>
      </c>
      <c r="D1" s="18" t="s">
        <v>50</v>
      </c>
      <c r="E1" s="18" t="s">
        <v>59</v>
      </c>
      <c r="F1" s="18" t="s">
        <v>49</v>
      </c>
      <c r="G1" s="18" t="s">
        <v>49</v>
      </c>
      <c r="H1" s="18" t="s">
        <v>49</v>
      </c>
      <c r="I1" s="18" t="s">
        <v>49</v>
      </c>
      <c r="J1" s="18" t="s">
        <v>49</v>
      </c>
      <c r="K1" s="18" t="s">
        <v>49</v>
      </c>
      <c r="L1" s="18" t="s">
        <v>49</v>
      </c>
      <c r="N1" s="18" t="s">
        <v>48</v>
      </c>
      <c r="O1" s="18" t="s">
        <v>48</v>
      </c>
      <c r="P1" s="18" t="s">
        <v>48</v>
      </c>
      <c r="Q1" s="18" t="s">
        <v>48</v>
      </c>
      <c r="R1" s="18" t="s">
        <v>48</v>
      </c>
      <c r="S1" s="18" t="s">
        <v>48</v>
      </c>
      <c r="T1" s="18" t="s">
        <v>48</v>
      </c>
    </row>
    <row r="2" spans="1:35" ht="46.5" thickTop="1" thickBot="1" x14ac:dyDescent="0.3">
      <c r="A2" s="18" t="s">
        <v>23</v>
      </c>
      <c r="B2" s="18" t="s">
        <v>0</v>
      </c>
      <c r="C2" s="18" t="s">
        <v>4</v>
      </c>
      <c r="D2" s="18" t="s">
        <v>51</v>
      </c>
      <c r="E2" s="18" t="s">
        <v>60</v>
      </c>
      <c r="F2" s="18" t="s">
        <v>10</v>
      </c>
      <c r="G2" s="18" t="s">
        <v>11</v>
      </c>
      <c r="H2" s="18" t="s">
        <v>12</v>
      </c>
      <c r="I2" s="18" t="s">
        <v>7</v>
      </c>
      <c r="J2" s="18" t="s">
        <v>8</v>
      </c>
      <c r="K2" s="18" t="s">
        <v>9</v>
      </c>
      <c r="L2" s="18" t="s">
        <v>47</v>
      </c>
      <c r="M2" s="16"/>
      <c r="N2" s="18" t="s">
        <v>10</v>
      </c>
      <c r="O2" s="18" t="s">
        <v>11</v>
      </c>
      <c r="P2" s="18" t="s">
        <v>12</v>
      </c>
      <c r="Q2" s="18" t="s">
        <v>7</v>
      </c>
      <c r="R2" s="18" t="s">
        <v>8</v>
      </c>
      <c r="S2" s="18" t="s">
        <v>9</v>
      </c>
      <c r="T2" s="18" t="s">
        <v>47</v>
      </c>
    </row>
    <row r="3" spans="1:35" ht="31.5" customHeight="1" thickTop="1" thickBot="1" x14ac:dyDescent="0.3">
      <c r="A3" s="19" t="s">
        <v>20</v>
      </c>
      <c r="B3" s="20">
        <f>DiscountRate</f>
        <v>5.8999999999999997E-2</v>
      </c>
      <c r="C3" s="21">
        <v>1</v>
      </c>
      <c r="D3" s="32">
        <f>SUM(Inputs!F19:F21)</f>
        <v>104.5</v>
      </c>
      <c r="E3" s="32">
        <f>E15</f>
        <v>86.949464197015629</v>
      </c>
      <c r="F3" s="22">
        <f>O15-E15</f>
        <v>249.22594357485514</v>
      </c>
      <c r="G3" s="22">
        <f>Y15-E15</f>
        <v>208.62095524426519</v>
      </c>
      <c r="H3" s="22">
        <f>AI15-E15</f>
        <v>366.84300500726943</v>
      </c>
      <c r="I3" s="23">
        <f>$F3*Inputs!$C$10+$G3*Inputs!$C$11+$H3*Inputs!$C$12</f>
        <v>268.47896185031118</v>
      </c>
      <c r="J3" s="22">
        <f>$F3*Inputs!$D$10+$G3*Inputs!$D$11+$H3*Inputs!$D$12</f>
        <v>274.89663460879655</v>
      </c>
      <c r="K3" s="22">
        <f>$F3*Inputs!$E$10+$G3*Inputs!$E$11+$H3*Inputs!$E$12</f>
        <v>297.88322720841478</v>
      </c>
      <c r="L3" s="22">
        <f>$F3*Inputs!$F$10+$G3*Inputs!$F$11+$H3*Inputs!$F$12</f>
        <v>258.32771476766374</v>
      </c>
      <c r="M3" s="24"/>
      <c r="N3" s="22">
        <f>O15</f>
        <v>336.17540777187077</v>
      </c>
      <c r="O3" s="22">
        <f>Y15</f>
        <v>295.57041944128082</v>
      </c>
      <c r="P3" s="22">
        <f>AI15</f>
        <v>453.79246920428506</v>
      </c>
      <c r="Q3" s="23">
        <f>$N3*Inputs!$C$10+$O3*Inputs!$C$11+$P3*Inputs!$C$12</f>
        <v>355.42842604732687</v>
      </c>
      <c r="R3" s="22">
        <f>$N3*Inputs!$D$10+$O3*Inputs!$D$11+$P3*Inputs!$D$12</f>
        <v>361.84609880581218</v>
      </c>
      <c r="S3" s="22">
        <f>$N3*Inputs!$E$10+$O3*Inputs!$E$11+$P3*Inputs!$E$12</f>
        <v>384.83269140543041</v>
      </c>
      <c r="T3" s="22">
        <f>$N3*Inputs!$F$10+$O3*Inputs!$F$11+$P3*Inputs!$F$12</f>
        <v>345.27717896467936</v>
      </c>
      <c r="V3" s="17"/>
      <c r="W3" s="17"/>
      <c r="X3" s="17"/>
      <c r="Y3" s="17"/>
      <c r="Z3" s="17"/>
      <c r="AA3" s="17"/>
      <c r="AB3" s="17"/>
      <c r="AC3" s="17"/>
      <c r="AD3" s="17"/>
      <c r="AE3" s="17"/>
      <c r="AF3" s="17"/>
      <c r="AG3" s="17"/>
    </row>
    <row r="4" spans="1:35" ht="31.5" customHeight="1" thickTop="1" thickBot="1" x14ac:dyDescent="0.3">
      <c r="A4" s="19" t="s">
        <v>24</v>
      </c>
      <c r="B4" s="20">
        <f>Inputs!D6</f>
        <v>8.9499999999999996E-2</v>
      </c>
      <c r="C4" s="21">
        <f>C3</f>
        <v>1</v>
      </c>
      <c r="D4" s="32">
        <f>D3</f>
        <v>104.5</v>
      </c>
      <c r="E4" s="32">
        <f>E36</f>
        <v>77.122085668120064</v>
      </c>
      <c r="F4" s="22">
        <f>O36-E36</f>
        <v>139.34035983052391</v>
      </c>
      <c r="G4" s="22">
        <f>Y36-E36</f>
        <v>102.520615719967</v>
      </c>
      <c r="H4" s="22">
        <f>AI36-E36</f>
        <v>200.5782588928256</v>
      </c>
      <c r="I4" s="22">
        <f>$F4*Inputs!$C$10+$G4*Inputs!$C$11+$H4*Inputs!$C$12</f>
        <v>145.4448985684601</v>
      </c>
      <c r="J4" s="22">
        <f>$F4*Inputs!$D$10+$G4*Inputs!$D$11+$H4*Inputs!$D$12</f>
        <v>147.47974481443882</v>
      </c>
      <c r="K4" s="22">
        <f>$F4*Inputs!$E$10+$G4*Inputs!$E$11+$H4*Inputs!$E$12</f>
        <v>160.75437333403553</v>
      </c>
      <c r="L4" s="22">
        <f>$F4*Inputs!$F$10+$G4*Inputs!$F$11+$H4*Inputs!$F$12</f>
        <v>136.23996254082087</v>
      </c>
      <c r="N4" s="22">
        <f>O36</f>
        <v>216.46244549864397</v>
      </c>
      <c r="O4" s="22">
        <f>Y36</f>
        <v>179.64270138808706</v>
      </c>
      <c r="P4" s="22">
        <f>AI36</f>
        <v>277.70034456094567</v>
      </c>
      <c r="Q4" s="22">
        <f>$N4*Inputs!$C$10+$O4*Inputs!$C$11+$P4*Inputs!$C$12</f>
        <v>222.5669842365802</v>
      </c>
      <c r="R4" s="22">
        <f>$N4*Inputs!$D$10+$O4*Inputs!$D$11+$P4*Inputs!$D$12</f>
        <v>224.60183048255891</v>
      </c>
      <c r="S4" s="22">
        <f>$N4*Inputs!$E$10+$O4*Inputs!$E$11+$P4*Inputs!$E$12</f>
        <v>237.8764590021556</v>
      </c>
      <c r="T4" s="22">
        <f>$N4*Inputs!$F$10+$O4*Inputs!$F$11+$P4*Inputs!$F$12</f>
        <v>213.36204820894096</v>
      </c>
      <c r="V4" s="17"/>
      <c r="W4" s="17"/>
      <c r="X4" s="17"/>
      <c r="Y4" s="17"/>
      <c r="Z4" s="17"/>
      <c r="AA4" s="17"/>
      <c r="AB4" s="17"/>
      <c r="AC4" s="17"/>
      <c r="AD4" s="17"/>
      <c r="AE4" s="17"/>
      <c r="AF4" s="17"/>
      <c r="AG4" s="17"/>
    </row>
    <row r="5" spans="1:35" ht="31.5" customHeight="1" thickTop="1" thickBot="1" x14ac:dyDescent="0.3">
      <c r="A5" s="19" t="s">
        <v>25</v>
      </c>
      <c r="B5" s="20">
        <f>Inputs!C6</f>
        <v>2.8500000000000001E-2</v>
      </c>
      <c r="C5" s="21">
        <f>C4</f>
        <v>1</v>
      </c>
      <c r="D5" s="32">
        <f t="shared" ref="D5:D8" si="0">D4</f>
        <v>104.5</v>
      </c>
      <c r="E5" s="32">
        <f>E57</f>
        <v>96.96663783646494</v>
      </c>
      <c r="F5" s="22">
        <f>O57-E57</f>
        <v>469.02483711161773</v>
      </c>
      <c r="G5" s="22">
        <f>Y57-E57</f>
        <v>441.68639388420337</v>
      </c>
      <c r="H5" s="22">
        <f>AI57-E57</f>
        <v>713.15655747145297</v>
      </c>
      <c r="I5" s="22">
        <f>$F5*Inputs!$C$10+$G5*Inputs!$C$11+$H5*Inputs!$C$12</f>
        <v>523.22315639472299</v>
      </c>
      <c r="J5" s="22">
        <f>$F5*Inputs!$D$10+$G5*Inputs!$D$11+$H5*Inputs!$D$12</f>
        <v>541.28926282242469</v>
      </c>
      <c r="K5" s="22">
        <f>$F5*Inputs!$E$10+$G5*Inputs!$E$11+$H5*Inputs!$E$12</f>
        <v>584.25608648468176</v>
      </c>
      <c r="L5" s="22">
        <f>$F5*Inputs!$F$10+$G5*Inputs!$F$11+$H5*Inputs!$F$12</f>
        <v>516.38854558786943</v>
      </c>
      <c r="N5" s="22">
        <f>O57</f>
        <v>565.99147494808267</v>
      </c>
      <c r="O5" s="22">
        <f>Y57</f>
        <v>538.65303172066831</v>
      </c>
      <c r="P5" s="22">
        <f>AI57</f>
        <v>810.12319530791785</v>
      </c>
      <c r="Q5" s="22">
        <f>$N5*Inputs!$C$10+$O5*Inputs!$C$11+$P5*Inputs!$C$12</f>
        <v>620.18979423118788</v>
      </c>
      <c r="R5" s="22">
        <f>$N5*Inputs!$D$10+$O5*Inputs!$D$11+$P5*Inputs!$D$12</f>
        <v>638.25590065888957</v>
      </c>
      <c r="S5" s="22">
        <f>$N5*Inputs!$E$10+$O5*Inputs!$E$11+$P5*Inputs!$E$12</f>
        <v>681.22272432114664</v>
      </c>
      <c r="T5" s="22">
        <f>$N5*Inputs!$F$10+$O5*Inputs!$F$11+$P5*Inputs!$F$12</f>
        <v>613.35518342433431</v>
      </c>
      <c r="V5" s="17"/>
      <c r="W5" s="17"/>
      <c r="X5" s="17"/>
      <c r="Y5" s="17"/>
      <c r="Z5" s="17"/>
      <c r="AA5" s="17"/>
      <c r="AB5" s="17"/>
      <c r="AC5" s="17"/>
      <c r="AD5" s="17"/>
      <c r="AE5" s="17"/>
      <c r="AF5" s="17"/>
      <c r="AG5" s="17"/>
    </row>
    <row r="6" spans="1:35" ht="31.5" customHeight="1" thickTop="1" thickBot="1" x14ac:dyDescent="0.3">
      <c r="A6" s="19" t="s">
        <v>26</v>
      </c>
      <c r="B6" s="20">
        <f>B3</f>
        <v>5.8999999999999997E-2</v>
      </c>
      <c r="C6" s="21">
        <f>Inputs!D5</f>
        <v>1.3</v>
      </c>
      <c r="D6" s="32">
        <f t="shared" si="0"/>
        <v>104.5</v>
      </c>
      <c r="E6" s="32">
        <f>E78</f>
        <v>111.56260160880201</v>
      </c>
      <c r="F6" s="22">
        <f>O78-E78</f>
        <v>224.61280616306874</v>
      </c>
      <c r="G6" s="22">
        <f>Y78-E78</f>
        <v>184.00781783247879</v>
      </c>
      <c r="H6" s="22">
        <f>AI78-E78</f>
        <v>342.22986759548303</v>
      </c>
      <c r="I6" s="22">
        <f>$F6*Inputs!$C$10+$G6*Inputs!$C$11+$H6*Inputs!$C$12</f>
        <v>243.86582443852484</v>
      </c>
      <c r="J6" s="22">
        <f>$F6*Inputs!$D$10+$G6*Inputs!$D$11+$H6*Inputs!$D$12</f>
        <v>250.28349719701018</v>
      </c>
      <c r="K6" s="22">
        <f>$F6*Inputs!$E$10+$G6*Inputs!$E$11+$H6*Inputs!$E$12</f>
        <v>273.27008979662838</v>
      </c>
      <c r="L6" s="22">
        <f>$F6*Inputs!$F$10+$G6*Inputs!$F$11+$H6*Inputs!$F$12</f>
        <v>233.71457735587734</v>
      </c>
      <c r="N6" s="22">
        <f>O78</f>
        <v>336.17540777187077</v>
      </c>
      <c r="O6" s="22">
        <f>Y78</f>
        <v>295.57041944128082</v>
      </c>
      <c r="P6" s="22">
        <f>AI78</f>
        <v>453.79246920428506</v>
      </c>
      <c r="Q6" s="22">
        <f>$N6*Inputs!$C$10+$O6*Inputs!$C$11+$P6*Inputs!$C$12</f>
        <v>355.42842604732687</v>
      </c>
      <c r="R6" s="22">
        <f>$N6*Inputs!$D$10+$O6*Inputs!$D$11+$P6*Inputs!$D$12</f>
        <v>361.84609880581218</v>
      </c>
      <c r="S6" s="22">
        <f>$N6*Inputs!$E$10+$O6*Inputs!$E$11+$P6*Inputs!$E$12</f>
        <v>384.83269140543041</v>
      </c>
      <c r="T6" s="22">
        <f>$N6*Inputs!$F$10+$O6*Inputs!$F$11+$P6*Inputs!$F$12</f>
        <v>345.27717896467936</v>
      </c>
      <c r="V6" s="17"/>
      <c r="W6" s="17"/>
      <c r="X6" s="17"/>
      <c r="Y6" s="17"/>
      <c r="Z6" s="17"/>
      <c r="AA6" s="17"/>
      <c r="AB6" s="17"/>
      <c r="AC6" s="17"/>
      <c r="AD6" s="17"/>
      <c r="AE6" s="17"/>
      <c r="AF6" s="17"/>
      <c r="AG6" s="17"/>
    </row>
    <row r="7" spans="1:35" ht="31.5" customHeight="1" thickTop="1" thickBot="1" x14ac:dyDescent="0.3">
      <c r="A7" s="19" t="s">
        <v>27</v>
      </c>
      <c r="B7" s="20">
        <f>B3</f>
        <v>5.8999999999999997E-2</v>
      </c>
      <c r="C7" s="21">
        <f>Inputs!C5</f>
        <v>0.7</v>
      </c>
      <c r="D7" s="32">
        <f t="shared" si="0"/>
        <v>104.5</v>
      </c>
      <c r="E7" s="32">
        <f>E99</f>
        <v>61.104615332154033</v>
      </c>
      <c r="F7" s="22">
        <f>O99-E99</f>
        <v>275.07079243971674</v>
      </c>
      <c r="G7" s="22">
        <f>Y99-E99</f>
        <v>234.46580410912679</v>
      </c>
      <c r="H7" s="22">
        <f>AI99-E99</f>
        <v>392.68785387213103</v>
      </c>
      <c r="I7" s="22">
        <f>$F7*Inputs!$C$10+$G7*Inputs!$C$11+$H7*Inputs!$C$12</f>
        <v>294.32381071517284</v>
      </c>
      <c r="J7" s="22">
        <f>$F7*Inputs!$D$10+$G7*Inputs!$D$11+$H7*Inputs!$D$12</f>
        <v>300.74148347365815</v>
      </c>
      <c r="K7" s="22">
        <f>$F7*Inputs!$E$10+$G7*Inputs!$E$11+$H7*Inputs!$E$12</f>
        <v>323.72807607327638</v>
      </c>
      <c r="L7" s="22">
        <f>$F7*Inputs!$F$10+$G7*Inputs!$F$11+$H7*Inputs!$F$12</f>
        <v>284.17256363252534</v>
      </c>
      <c r="N7" s="22">
        <f>O99</f>
        <v>336.17540777187077</v>
      </c>
      <c r="O7" s="22">
        <f>Y99</f>
        <v>295.57041944128082</v>
      </c>
      <c r="P7" s="22">
        <f>AI99</f>
        <v>453.79246920428506</v>
      </c>
      <c r="Q7" s="22">
        <f>$N7*Inputs!$C$10+$O7*Inputs!$C$11+$P7*Inputs!$C$12</f>
        <v>355.42842604732687</v>
      </c>
      <c r="R7" s="22">
        <f>$N7*Inputs!$D$10+$O7*Inputs!$D$11+$P7*Inputs!$D$12</f>
        <v>361.84609880581218</v>
      </c>
      <c r="S7" s="22">
        <f>$N7*Inputs!$E$10+$O7*Inputs!$E$11+$P7*Inputs!$E$12</f>
        <v>384.83269140543041</v>
      </c>
      <c r="T7" s="22">
        <f>$N7*Inputs!$F$10+$O7*Inputs!$F$11+$P7*Inputs!$F$12</f>
        <v>345.27717896467936</v>
      </c>
      <c r="V7" s="17"/>
      <c r="W7" s="17"/>
      <c r="X7" s="17"/>
      <c r="Y7" s="17"/>
      <c r="Z7" s="17"/>
      <c r="AA7" s="17"/>
      <c r="AB7" s="17"/>
      <c r="AC7" s="17"/>
      <c r="AD7" s="17"/>
      <c r="AE7" s="17"/>
      <c r="AF7" s="17"/>
      <c r="AG7" s="17"/>
    </row>
    <row r="8" spans="1:35" ht="31.5" customHeight="1" thickTop="1" thickBot="1" x14ac:dyDescent="0.3">
      <c r="A8" s="19" t="s">
        <v>28</v>
      </c>
      <c r="B8" s="20">
        <f>B4</f>
        <v>8.9499999999999996E-2</v>
      </c>
      <c r="C8" s="21">
        <f>C6</f>
        <v>1.3</v>
      </c>
      <c r="D8" s="32">
        <f t="shared" si="0"/>
        <v>104.5</v>
      </c>
      <c r="E8" s="32">
        <f>E120</f>
        <v>99.642419329893187</v>
      </c>
      <c r="F8" s="22">
        <f>O120-E120</f>
        <v>116.82002616875079</v>
      </c>
      <c r="G8" s="22">
        <f>Y120-E120</f>
        <v>80.000282058193875</v>
      </c>
      <c r="H8" s="22">
        <f>AI120-E120</f>
        <v>178.05792523105248</v>
      </c>
      <c r="I8" s="22">
        <f>$F8*Inputs!$C$10+$G8*Inputs!$C$11+$H8*Inputs!$C$12</f>
        <v>122.92456490668698</v>
      </c>
      <c r="J8" s="22">
        <f>$F8*Inputs!$D$10+$G8*Inputs!$D$11+$H8*Inputs!$D$12</f>
        <v>124.95941115266571</v>
      </c>
      <c r="K8" s="22">
        <f>$F8*Inputs!$E$10+$G8*Inputs!$E$11+$H8*Inputs!$E$12</f>
        <v>138.23403967226241</v>
      </c>
      <c r="L8" s="22">
        <f>$F8*Inputs!$F$10+$G8*Inputs!$F$11+$H8*Inputs!$F$12</f>
        <v>113.71962887904776</v>
      </c>
      <c r="N8" s="22">
        <f>O120</f>
        <v>216.46244549864397</v>
      </c>
      <c r="O8" s="22">
        <f>Y120</f>
        <v>179.64270138808706</v>
      </c>
      <c r="P8" s="22">
        <f>AI120</f>
        <v>277.70034456094567</v>
      </c>
      <c r="Q8" s="22">
        <f>$N8*Inputs!$C$10+$O8*Inputs!$C$11+$P8*Inputs!$C$12</f>
        <v>222.5669842365802</v>
      </c>
      <c r="R8" s="22">
        <f>$N8*Inputs!$D$10+$O8*Inputs!$D$11+$P8*Inputs!$D$12</f>
        <v>224.60183048255891</v>
      </c>
      <c r="S8" s="22">
        <f>$N8*Inputs!$E$10+$O8*Inputs!$E$11+$P8*Inputs!$E$12</f>
        <v>237.8764590021556</v>
      </c>
      <c r="T8" s="22">
        <f>$N8*Inputs!$F$10+$O8*Inputs!$F$11+$P8*Inputs!$F$12</f>
        <v>213.36204820894096</v>
      </c>
      <c r="V8" s="17"/>
      <c r="W8" s="17"/>
      <c r="X8" s="17"/>
      <c r="Y8" s="17"/>
      <c r="Z8" s="17"/>
      <c r="AA8" s="17"/>
      <c r="AB8" s="17"/>
      <c r="AC8" s="17"/>
      <c r="AD8" s="17"/>
      <c r="AE8" s="17"/>
      <c r="AF8" s="17"/>
      <c r="AG8" s="17"/>
    </row>
    <row r="9" spans="1:35" ht="15.75" thickTop="1" x14ac:dyDescent="0.25"/>
    <row r="11" spans="1:35" ht="15.75" thickBot="1" x14ac:dyDescent="0.3"/>
    <row r="12" spans="1:35" ht="16.5" thickTop="1" thickBot="1" x14ac:dyDescent="0.3">
      <c r="A12" s="1" t="s">
        <v>20</v>
      </c>
    </row>
    <row r="13" spans="1:35" ht="31.5" thickTop="1" thickBot="1" x14ac:dyDescent="0.3">
      <c r="G13" s="1" t="s">
        <v>29</v>
      </c>
      <c r="H13" s="1" t="s">
        <v>10</v>
      </c>
      <c r="J13" s="12"/>
      <c r="K13" s="12"/>
      <c r="Q13" s="1" t="s">
        <v>29</v>
      </c>
      <c r="R13" s="1" t="s">
        <v>30</v>
      </c>
      <c r="T13" s="12"/>
      <c r="U13" s="12"/>
      <c r="AA13" s="1" t="s">
        <v>29</v>
      </c>
      <c r="AB13" s="1" t="s">
        <v>31</v>
      </c>
      <c r="AD13" s="12"/>
      <c r="AE13" s="12"/>
    </row>
    <row r="14" spans="1:35" ht="51" customHeight="1" thickTop="1" thickBot="1" x14ac:dyDescent="0.3">
      <c r="A14" s="1" t="s">
        <v>32</v>
      </c>
      <c r="B14" s="25" t="s">
        <v>33</v>
      </c>
      <c r="C14" s="25" t="s">
        <v>15</v>
      </c>
      <c r="D14" s="25" t="s">
        <v>34</v>
      </c>
      <c r="E14" s="25" t="s">
        <v>35</v>
      </c>
      <c r="G14" s="1" t="s">
        <v>29</v>
      </c>
      <c r="H14" s="1" t="s">
        <v>36</v>
      </c>
      <c r="I14" s="1" t="s">
        <v>37</v>
      </c>
      <c r="J14" s="1" t="s">
        <v>38</v>
      </c>
      <c r="K14" s="1" t="s">
        <v>39</v>
      </c>
      <c r="L14" s="1" t="s">
        <v>40</v>
      </c>
      <c r="M14" s="1" t="s">
        <v>41</v>
      </c>
      <c r="N14" s="1" t="s">
        <v>42</v>
      </c>
      <c r="O14" s="1" t="s">
        <v>35</v>
      </c>
      <c r="Q14" s="1" t="s">
        <v>29</v>
      </c>
      <c r="R14" s="1" t="s">
        <v>36</v>
      </c>
      <c r="S14" s="1" t="s">
        <v>37</v>
      </c>
      <c r="T14" s="1" t="s">
        <v>38</v>
      </c>
      <c r="U14" s="1" t="s">
        <v>39</v>
      </c>
      <c r="V14" s="1" t="s">
        <v>40</v>
      </c>
      <c r="W14" s="1" t="s">
        <v>41</v>
      </c>
      <c r="X14" s="1" t="s">
        <v>42</v>
      </c>
      <c r="Y14" s="1" t="s">
        <v>35</v>
      </c>
      <c r="AA14" s="1" t="s">
        <v>29</v>
      </c>
      <c r="AB14" s="1" t="s">
        <v>36</v>
      </c>
      <c r="AC14" s="1" t="s">
        <v>37</v>
      </c>
      <c r="AD14" s="1" t="s">
        <v>38</v>
      </c>
      <c r="AE14" s="1" t="s">
        <v>39</v>
      </c>
      <c r="AF14" s="1" t="s">
        <v>40</v>
      </c>
      <c r="AG14" s="1" t="s">
        <v>41</v>
      </c>
      <c r="AH14" s="1" t="s">
        <v>42</v>
      </c>
      <c r="AI14" s="1" t="s">
        <v>35</v>
      </c>
    </row>
    <row r="15" spans="1:35" ht="16.5" thickTop="1" thickBot="1" x14ac:dyDescent="0.3">
      <c r="A15" s="19" t="s">
        <v>43</v>
      </c>
      <c r="B15" s="26">
        <f>NPV($B$3,B16:B31)</f>
        <v>83.086879800663596</v>
      </c>
      <c r="C15" s="26">
        <f t="shared" ref="C15:E15" si="1">NPV($B$3,C16:C31)</f>
        <v>1.6256197202873099</v>
      </c>
      <c r="D15" s="26">
        <f t="shared" si="1"/>
        <v>2.2369646760647517</v>
      </c>
      <c r="E15" s="26">
        <f t="shared" si="1"/>
        <v>86.949464197015629</v>
      </c>
      <c r="G15" s="19" t="s">
        <v>43</v>
      </c>
      <c r="H15" s="26">
        <f>NPV($B$3,H16:H31)</f>
        <v>70.376731347357165</v>
      </c>
      <c r="I15" s="26">
        <f t="shared" ref="I15:O15" si="2">NPV($B$3,I16:I31)</f>
        <v>17.528278526551816</v>
      </c>
      <c r="J15" s="26">
        <f t="shared" si="2"/>
        <v>234.95786769084495</v>
      </c>
      <c r="K15" s="26">
        <f t="shared" si="2"/>
        <v>-1.3692179898632293</v>
      </c>
      <c r="L15" s="26">
        <f t="shared" si="2"/>
        <v>12.282307012269836</v>
      </c>
      <c r="M15" s="26">
        <f t="shared" si="2"/>
        <v>2.3994411847101733</v>
      </c>
      <c r="N15" s="26">
        <f t="shared" si="2"/>
        <v>0</v>
      </c>
      <c r="O15" s="26">
        <f t="shared" si="2"/>
        <v>336.17540777187077</v>
      </c>
      <c r="Q15" s="19" t="s">
        <v>43</v>
      </c>
      <c r="R15" s="26">
        <f>NPV($B$3,R16:R31)</f>
        <v>-0.61243422168176742</v>
      </c>
      <c r="S15" s="26">
        <f t="shared" ref="S15:Y15" si="3">NPV($B$3,S16:S31)</f>
        <v>-12.579846620898381</v>
      </c>
      <c r="T15" s="26">
        <f t="shared" si="3"/>
        <v>263.28139907652735</v>
      </c>
      <c r="U15" s="26">
        <f t="shared" si="3"/>
        <v>-31.558242038232006</v>
      </c>
      <c r="V15" s="26">
        <f t="shared" si="3"/>
        <v>10.205969797269749</v>
      </c>
      <c r="W15" s="26">
        <f t="shared" si="3"/>
        <v>66.83357344829588</v>
      </c>
      <c r="X15" s="26">
        <f t="shared" si="3"/>
        <v>0</v>
      </c>
      <c r="Y15" s="26">
        <f t="shared" si="3"/>
        <v>295.57041944128082</v>
      </c>
      <c r="AA15" s="19" t="s">
        <v>43</v>
      </c>
      <c r="AB15" s="26">
        <f>NPV($B$3,AB16:AB31)</f>
        <v>131.71565061938412</v>
      </c>
      <c r="AC15" s="26">
        <f t="shared" ref="AC15:AI15" si="4">NPV($B$3,AC16:AC31)</f>
        <v>15.23572866165331</v>
      </c>
      <c r="AD15" s="26">
        <f t="shared" si="4"/>
        <v>317.18866796965756</v>
      </c>
      <c r="AE15" s="26">
        <f t="shared" si="4"/>
        <v>-10.542246814768648</v>
      </c>
      <c r="AF15" s="26">
        <f t="shared" si="4"/>
        <v>0</v>
      </c>
      <c r="AG15" s="26">
        <f t="shared" si="4"/>
        <v>0.19466876835876984</v>
      </c>
      <c r="AH15" s="26">
        <f t="shared" si="4"/>
        <v>0</v>
      </c>
      <c r="AI15" s="26">
        <f t="shared" si="4"/>
        <v>453.79246920428506</v>
      </c>
    </row>
    <row r="16" spans="1:35" ht="16.5" thickTop="1" thickBot="1" x14ac:dyDescent="0.3">
      <c r="A16" s="19">
        <v>2020</v>
      </c>
      <c r="B16" s="27">
        <v>0</v>
      </c>
      <c r="C16" s="27">
        <v>0</v>
      </c>
      <c r="D16" s="27">
        <v>0</v>
      </c>
      <c r="E16" s="27">
        <v>0</v>
      </c>
      <c r="G16" s="19">
        <v>2020</v>
      </c>
      <c r="H16" s="27">
        <v>0</v>
      </c>
      <c r="I16" s="27">
        <v>0</v>
      </c>
      <c r="J16" s="27">
        <v>0</v>
      </c>
      <c r="K16" s="27">
        <v>0</v>
      </c>
      <c r="L16" s="27">
        <v>0</v>
      </c>
      <c r="M16" s="27">
        <v>0</v>
      </c>
      <c r="N16" s="27">
        <v>0</v>
      </c>
      <c r="O16" s="27">
        <v>0</v>
      </c>
      <c r="Q16" s="19">
        <v>2020</v>
      </c>
      <c r="R16" s="27">
        <v>0</v>
      </c>
      <c r="S16" s="27">
        <v>0</v>
      </c>
      <c r="T16" s="27">
        <v>0</v>
      </c>
      <c r="U16" s="27">
        <v>0</v>
      </c>
      <c r="V16" s="27">
        <v>0</v>
      </c>
      <c r="W16" s="27">
        <v>0</v>
      </c>
      <c r="X16" s="27">
        <v>0</v>
      </c>
      <c r="Y16" s="27">
        <v>0</v>
      </c>
      <c r="AA16" s="19">
        <v>2020</v>
      </c>
      <c r="AB16" s="27">
        <v>0</v>
      </c>
      <c r="AC16" s="27">
        <v>0</v>
      </c>
      <c r="AD16" s="27">
        <v>0</v>
      </c>
      <c r="AE16" s="27">
        <v>0</v>
      </c>
      <c r="AF16" s="27">
        <v>0</v>
      </c>
      <c r="AG16" s="27">
        <v>0</v>
      </c>
      <c r="AH16" s="27">
        <v>0</v>
      </c>
      <c r="AI16" s="27">
        <v>0</v>
      </c>
    </row>
    <row r="17" spans="1:35" ht="16.5" thickTop="1" thickBot="1" x14ac:dyDescent="0.3">
      <c r="A17" s="19">
        <v>2021</v>
      </c>
      <c r="B17" s="27">
        <v>0</v>
      </c>
      <c r="C17" s="27">
        <v>0</v>
      </c>
      <c r="D17" s="27">
        <v>0</v>
      </c>
      <c r="E17" s="27">
        <v>0</v>
      </c>
      <c r="G17" s="19">
        <v>2021</v>
      </c>
      <c r="H17" s="27">
        <v>0</v>
      </c>
      <c r="I17" s="27">
        <v>0</v>
      </c>
      <c r="J17" s="27">
        <v>0</v>
      </c>
      <c r="K17" s="27">
        <v>0</v>
      </c>
      <c r="L17" s="27">
        <v>0</v>
      </c>
      <c r="M17" s="27">
        <v>0</v>
      </c>
      <c r="N17" s="27">
        <v>0</v>
      </c>
      <c r="O17" s="27">
        <v>0</v>
      </c>
      <c r="Q17" s="19">
        <v>2021</v>
      </c>
      <c r="R17" s="27">
        <v>0</v>
      </c>
      <c r="S17" s="27">
        <v>0</v>
      </c>
      <c r="T17" s="27">
        <v>0</v>
      </c>
      <c r="U17" s="27">
        <v>0</v>
      </c>
      <c r="V17" s="27">
        <v>0</v>
      </c>
      <c r="W17" s="27">
        <v>0</v>
      </c>
      <c r="X17" s="27">
        <v>0</v>
      </c>
      <c r="Y17" s="27">
        <v>0</v>
      </c>
      <c r="AA17" s="19">
        <v>2021</v>
      </c>
      <c r="AB17" s="27">
        <v>0</v>
      </c>
      <c r="AC17" s="27">
        <v>0</v>
      </c>
      <c r="AD17" s="27">
        <v>0</v>
      </c>
      <c r="AE17" s="27">
        <v>0</v>
      </c>
      <c r="AF17" s="27">
        <v>0</v>
      </c>
      <c r="AG17" s="27">
        <v>0</v>
      </c>
      <c r="AH17" s="27">
        <v>0</v>
      </c>
      <c r="AI17" s="27">
        <v>0</v>
      </c>
    </row>
    <row r="18" spans="1:35" ht="16.5" thickTop="1" thickBot="1" x14ac:dyDescent="0.3">
      <c r="A18" s="19">
        <v>2022</v>
      </c>
      <c r="B18" s="27">
        <v>0</v>
      </c>
      <c r="C18" s="27">
        <v>0</v>
      </c>
      <c r="D18" s="27">
        <v>2.656727471408562</v>
      </c>
      <c r="E18" s="27">
        <v>2.656727471408562</v>
      </c>
      <c r="G18" s="19">
        <v>2022</v>
      </c>
      <c r="H18" s="27">
        <v>0</v>
      </c>
      <c r="I18" s="27">
        <v>0</v>
      </c>
      <c r="J18" s="27">
        <v>0</v>
      </c>
      <c r="K18" s="27">
        <v>0</v>
      </c>
      <c r="L18" s="27">
        <v>0</v>
      </c>
      <c r="M18" s="27">
        <v>0</v>
      </c>
      <c r="N18" s="27">
        <v>0</v>
      </c>
      <c r="O18" s="27">
        <v>0</v>
      </c>
      <c r="P18" s="29"/>
      <c r="Q18" s="19">
        <v>2022</v>
      </c>
      <c r="R18" s="27">
        <v>0</v>
      </c>
      <c r="S18" s="27">
        <v>0</v>
      </c>
      <c r="T18" s="27">
        <v>0</v>
      </c>
      <c r="U18" s="27">
        <v>0</v>
      </c>
      <c r="V18" s="27">
        <v>0</v>
      </c>
      <c r="W18" s="27">
        <v>0</v>
      </c>
      <c r="X18" s="27">
        <v>0</v>
      </c>
      <c r="Y18" s="27">
        <v>0</v>
      </c>
      <c r="AA18" s="19">
        <v>2022</v>
      </c>
      <c r="AB18" s="27">
        <v>0</v>
      </c>
      <c r="AC18" s="27">
        <v>0</v>
      </c>
      <c r="AD18" s="27">
        <v>0</v>
      </c>
      <c r="AE18" s="27">
        <v>0</v>
      </c>
      <c r="AF18" s="27">
        <v>0</v>
      </c>
      <c r="AG18" s="27">
        <v>0</v>
      </c>
      <c r="AH18" s="27">
        <v>0</v>
      </c>
      <c r="AI18" s="27">
        <v>0</v>
      </c>
    </row>
    <row r="19" spans="1:35" ht="16.5" thickTop="1" thickBot="1" x14ac:dyDescent="0.3">
      <c r="A19" s="19">
        <v>2023</v>
      </c>
      <c r="B19" s="27">
        <v>6.5997070456158191</v>
      </c>
      <c r="C19" s="27">
        <v>0.12917910167481039</v>
      </c>
      <c r="D19" s="27">
        <v>0</v>
      </c>
      <c r="E19" s="27">
        <v>6.7288861472906296</v>
      </c>
      <c r="G19" s="19">
        <v>2023</v>
      </c>
      <c r="H19" s="27">
        <v>0</v>
      </c>
      <c r="I19" s="27">
        <v>0</v>
      </c>
      <c r="J19" s="27">
        <v>8.7387014306014628</v>
      </c>
      <c r="K19" s="27">
        <v>-0.75392508934392777</v>
      </c>
      <c r="L19" s="27">
        <v>1.8117350422079321</v>
      </c>
      <c r="M19" s="27">
        <v>1.1664970115746978</v>
      </c>
      <c r="N19" s="27">
        <v>0</v>
      </c>
      <c r="O19" s="27">
        <v>10.963008395040166</v>
      </c>
      <c r="P19" s="14"/>
      <c r="Q19" s="19">
        <v>2023</v>
      </c>
      <c r="R19" s="27">
        <v>-14.427850000000007</v>
      </c>
      <c r="S19" s="27">
        <v>-4.5089600000001155</v>
      </c>
      <c r="T19" s="27">
        <v>35.807231355618441</v>
      </c>
      <c r="U19" s="27">
        <v>5.9572961100200992</v>
      </c>
      <c r="V19" s="27">
        <v>2.2840536807992078</v>
      </c>
      <c r="W19" s="27">
        <v>1.9282247860590145</v>
      </c>
      <c r="X19" s="27">
        <v>0</v>
      </c>
      <c r="Y19" s="27">
        <v>27.039995932496641</v>
      </c>
      <c r="AA19" s="19">
        <v>2023</v>
      </c>
      <c r="AB19" s="27">
        <v>12.450189382123991</v>
      </c>
      <c r="AC19" s="27">
        <v>0.83334486225976434</v>
      </c>
      <c r="AD19" s="27">
        <v>14.228711584083296</v>
      </c>
      <c r="AE19" s="27">
        <v>-8.5205104409607116E-2</v>
      </c>
      <c r="AF19" s="27">
        <v>0</v>
      </c>
      <c r="AG19" s="27">
        <v>0.56363680917405701</v>
      </c>
      <c r="AH19" s="27">
        <v>0</v>
      </c>
      <c r="AI19" s="27">
        <v>27.990677533231501</v>
      </c>
    </row>
    <row r="20" spans="1:35" ht="16.5" thickTop="1" thickBot="1" x14ac:dyDescent="0.3">
      <c r="A20" s="19">
        <v>2024</v>
      </c>
      <c r="B20" s="27">
        <v>6.5997070456158191</v>
      </c>
      <c r="C20" s="27">
        <v>0.12917910167481039</v>
      </c>
      <c r="D20" s="27">
        <v>0</v>
      </c>
      <c r="E20" s="27">
        <v>6.7288861472906296</v>
      </c>
      <c r="G20" s="19">
        <v>2024</v>
      </c>
      <c r="H20" s="27">
        <v>0</v>
      </c>
      <c r="I20" s="27">
        <v>0</v>
      </c>
      <c r="J20" s="27">
        <v>7.5351588334574249</v>
      </c>
      <c r="K20" s="27">
        <v>0.75029841230268868</v>
      </c>
      <c r="L20" s="27">
        <v>6.0009305791589416</v>
      </c>
      <c r="M20" s="27">
        <v>0.77789185919596593</v>
      </c>
      <c r="N20" s="27">
        <v>0</v>
      </c>
      <c r="O20" s="27">
        <v>15.064279684115021</v>
      </c>
      <c r="P20" s="14"/>
      <c r="Q20" s="19">
        <v>2024</v>
      </c>
      <c r="R20" s="27">
        <v>-1.0892799999999738</v>
      </c>
      <c r="S20" s="27">
        <v>-0.28193000000010215</v>
      </c>
      <c r="T20" s="27">
        <v>1.248520525017963</v>
      </c>
      <c r="U20" s="27">
        <v>-2.3277234237913974E-2</v>
      </c>
      <c r="V20" s="27">
        <v>2.9745766048381261</v>
      </c>
      <c r="W20" s="27">
        <v>-0.49338024595467489</v>
      </c>
      <c r="X20" s="27">
        <v>0</v>
      </c>
      <c r="Y20" s="27">
        <v>2.3352296496634239</v>
      </c>
      <c r="AA20" s="19">
        <v>2024</v>
      </c>
      <c r="AB20" s="27">
        <v>0.26788355407660447</v>
      </c>
      <c r="AC20" s="27">
        <v>9.6134217669714417E-2</v>
      </c>
      <c r="AD20" s="27">
        <v>7.7018317885113392</v>
      </c>
      <c r="AE20" s="27">
        <v>0.54924283675263352</v>
      </c>
      <c r="AF20" s="27">
        <v>0</v>
      </c>
      <c r="AG20" s="27">
        <v>-0.14462344572845745</v>
      </c>
      <c r="AH20" s="27">
        <v>0</v>
      </c>
      <c r="AI20" s="27">
        <v>8.4704689512818323</v>
      </c>
    </row>
    <row r="21" spans="1:35" ht="16.5" thickTop="1" thickBot="1" x14ac:dyDescent="0.3">
      <c r="A21" s="19">
        <v>2025</v>
      </c>
      <c r="B21" s="27">
        <v>6.5997070456158191</v>
      </c>
      <c r="C21" s="27">
        <v>0.12917910167481039</v>
      </c>
      <c r="D21" s="27">
        <v>0</v>
      </c>
      <c r="E21" s="27">
        <v>6.7288861472906296</v>
      </c>
      <c r="G21" s="19">
        <v>2025</v>
      </c>
      <c r="H21" s="27">
        <v>0</v>
      </c>
      <c r="I21" s="27">
        <v>0</v>
      </c>
      <c r="J21" s="27">
        <v>12.293048628470505</v>
      </c>
      <c r="K21" s="27">
        <v>0.95822349479380331</v>
      </c>
      <c r="L21" s="27">
        <v>2.0243676442420533</v>
      </c>
      <c r="M21" s="27">
        <v>1.5534051003274199</v>
      </c>
      <c r="N21" s="27">
        <v>0</v>
      </c>
      <c r="O21" s="27">
        <v>16.82904486783378</v>
      </c>
      <c r="P21" s="14"/>
      <c r="Q21" s="19">
        <v>2025</v>
      </c>
      <c r="R21" s="27">
        <v>-2.3426399999999603</v>
      </c>
      <c r="S21" s="27">
        <v>-0.37770000000000437</v>
      </c>
      <c r="T21" s="27">
        <v>11.561470615462504</v>
      </c>
      <c r="U21" s="27">
        <v>0.55731567252412451</v>
      </c>
      <c r="V21" s="27">
        <v>1.4560970354377119</v>
      </c>
      <c r="W21" s="27">
        <v>-0.48794383674983816</v>
      </c>
      <c r="X21" s="27">
        <v>0</v>
      </c>
      <c r="Y21" s="27">
        <v>10.366599486674536</v>
      </c>
      <c r="AA21" s="19">
        <v>2025</v>
      </c>
      <c r="AB21" s="27">
        <v>0.26788355408299935</v>
      </c>
      <c r="AC21" s="27">
        <v>9.5871555879966763E-2</v>
      </c>
      <c r="AD21" s="27">
        <v>10.464833426236122</v>
      </c>
      <c r="AE21" s="27">
        <v>0.38160942815975935</v>
      </c>
      <c r="AF21" s="27">
        <v>0</v>
      </c>
      <c r="AG21" s="27">
        <v>-4.6740635378449746E-2</v>
      </c>
      <c r="AH21" s="27">
        <v>0</v>
      </c>
      <c r="AI21" s="27">
        <v>11.163457328980398</v>
      </c>
    </row>
    <row r="22" spans="1:35" ht="16.5" thickTop="1" thickBot="1" x14ac:dyDescent="0.3">
      <c r="A22" s="19">
        <v>2026</v>
      </c>
      <c r="B22" s="27">
        <v>6.5997070456158191</v>
      </c>
      <c r="C22" s="27">
        <v>0.12917910167481039</v>
      </c>
      <c r="D22" s="27">
        <v>0</v>
      </c>
      <c r="E22" s="27">
        <v>6.7288861472906296</v>
      </c>
      <c r="G22" s="19">
        <v>2026</v>
      </c>
      <c r="H22" s="27">
        <v>-1.3950969279790115E-3</v>
      </c>
      <c r="I22" s="27">
        <v>1.4004089498484973E-3</v>
      </c>
      <c r="J22" s="27">
        <v>9.2786792835673992</v>
      </c>
      <c r="K22" s="27">
        <v>0.51689881742970267</v>
      </c>
      <c r="L22" s="27">
        <v>7.2894534504397832</v>
      </c>
      <c r="M22" s="27">
        <v>-0.76537513233491161</v>
      </c>
      <c r="N22" s="27">
        <v>0</v>
      </c>
      <c r="O22" s="27">
        <v>16.319661731123844</v>
      </c>
      <c r="P22" s="14"/>
      <c r="Q22" s="19">
        <v>2026</v>
      </c>
      <c r="R22" s="27">
        <v>-0.44297000000005937</v>
      </c>
      <c r="S22" s="27">
        <v>5.0119999999878928E-2</v>
      </c>
      <c r="T22" s="27">
        <v>6.2060441359466179</v>
      </c>
      <c r="U22" s="27">
        <v>0.56559327578948726</v>
      </c>
      <c r="V22" s="27">
        <v>7.3646415600636006</v>
      </c>
      <c r="W22" s="27">
        <v>0.36256336782509158</v>
      </c>
      <c r="X22" s="27">
        <v>0</v>
      </c>
      <c r="Y22" s="27">
        <v>14.105992339624615</v>
      </c>
      <c r="AA22" s="19">
        <v>2026</v>
      </c>
      <c r="AB22" s="27">
        <v>0.26788355408200459</v>
      </c>
      <c r="AC22" s="27">
        <v>9.5871555879966763E-2</v>
      </c>
      <c r="AD22" s="27">
        <v>13.203124878284843</v>
      </c>
      <c r="AE22" s="27">
        <v>0.15661043073504138</v>
      </c>
      <c r="AF22" s="27">
        <v>0</v>
      </c>
      <c r="AG22" s="27">
        <v>-0.16692924021846864</v>
      </c>
      <c r="AH22" s="27">
        <v>0</v>
      </c>
      <c r="AI22" s="27">
        <v>13.556561178763387</v>
      </c>
    </row>
    <row r="23" spans="1:35" ht="16.5" thickTop="1" thickBot="1" x14ac:dyDescent="0.3">
      <c r="A23" s="19">
        <v>2027</v>
      </c>
      <c r="B23" s="27">
        <v>6.5997070456158191</v>
      </c>
      <c r="C23" s="27">
        <v>0.12917910167481039</v>
      </c>
      <c r="D23" s="27">
        <v>0</v>
      </c>
      <c r="E23" s="27">
        <v>6.7288861472906296</v>
      </c>
      <c r="G23" s="19">
        <v>2027</v>
      </c>
      <c r="H23" s="27">
        <v>5.075118029402006</v>
      </c>
      <c r="I23" s="27">
        <v>1.0935449024800619</v>
      </c>
      <c r="J23" s="27">
        <v>18.662461464097131</v>
      </c>
      <c r="K23" s="27">
        <v>-0.43229598494198729</v>
      </c>
      <c r="L23" s="27">
        <v>0</v>
      </c>
      <c r="M23" s="27">
        <v>0</v>
      </c>
      <c r="N23" s="27">
        <v>0</v>
      </c>
      <c r="O23" s="27">
        <v>24.398828411037211</v>
      </c>
      <c r="P23" s="14"/>
      <c r="Q23" s="19">
        <v>2027</v>
      </c>
      <c r="R23" s="27">
        <v>1.8599400000000514</v>
      </c>
      <c r="S23" s="27">
        <v>0.64633999999978187</v>
      </c>
      <c r="T23" s="27">
        <v>24.155175234318019</v>
      </c>
      <c r="U23" s="27">
        <v>0.76821762826396889</v>
      </c>
      <c r="V23" s="27">
        <v>0</v>
      </c>
      <c r="W23" s="27">
        <v>0</v>
      </c>
      <c r="X23" s="27">
        <v>0</v>
      </c>
      <c r="Y23" s="27">
        <v>27.429672862581821</v>
      </c>
      <c r="AA23" s="19">
        <v>2027</v>
      </c>
      <c r="AB23" s="27">
        <v>0.18290367326500245</v>
      </c>
      <c r="AC23" s="27">
        <v>0.15926881142968341</v>
      </c>
      <c r="AD23" s="27">
        <v>26.130972638262701</v>
      </c>
      <c r="AE23" s="27">
        <v>-0.64019812317937697</v>
      </c>
      <c r="AF23" s="27">
        <v>0</v>
      </c>
      <c r="AG23" s="27">
        <v>0</v>
      </c>
      <c r="AH23" s="27">
        <v>0</v>
      </c>
      <c r="AI23" s="27">
        <v>25.832946999778009</v>
      </c>
    </row>
    <row r="24" spans="1:35" ht="16.5" thickTop="1" thickBot="1" x14ac:dyDescent="0.3">
      <c r="A24" s="19">
        <v>2028</v>
      </c>
      <c r="B24" s="27">
        <v>6.5997070456158191</v>
      </c>
      <c r="C24" s="27">
        <v>0.12917910167481039</v>
      </c>
      <c r="D24" s="27">
        <v>0</v>
      </c>
      <c r="E24" s="27">
        <v>6.7288861472906296</v>
      </c>
      <c r="G24" s="19">
        <v>2028</v>
      </c>
      <c r="H24" s="27">
        <v>10.035512428024049</v>
      </c>
      <c r="I24" s="27">
        <v>2.2499836779797988</v>
      </c>
      <c r="J24" s="27">
        <v>15.888354539258849</v>
      </c>
      <c r="K24" s="27">
        <v>-0.96155363422115614</v>
      </c>
      <c r="L24" s="27">
        <v>0</v>
      </c>
      <c r="M24" s="27">
        <v>0</v>
      </c>
      <c r="N24" s="27">
        <v>0</v>
      </c>
      <c r="O24" s="27">
        <v>27.212297011041539</v>
      </c>
      <c r="P24" s="34"/>
      <c r="Q24" s="19">
        <v>2028</v>
      </c>
      <c r="R24" s="27">
        <v>20.984051066249776</v>
      </c>
      <c r="S24" s="27">
        <v>1.6843199999998433</v>
      </c>
      <c r="T24" s="27">
        <v>3.2702217478886286</v>
      </c>
      <c r="U24" s="27">
        <v>-0.18051049541379882</v>
      </c>
      <c r="V24" s="27">
        <v>0</v>
      </c>
      <c r="W24" s="27">
        <v>0.29471755573827052</v>
      </c>
      <c r="X24" s="27">
        <v>0</v>
      </c>
      <c r="Y24" s="27">
        <v>26.052799874462718</v>
      </c>
      <c r="AA24" s="19">
        <v>2028</v>
      </c>
      <c r="AB24" s="27">
        <v>12.439042717415987</v>
      </c>
      <c r="AC24" s="27">
        <v>2.8324692475603115</v>
      </c>
      <c r="AD24" s="27">
        <v>16.845461546451915</v>
      </c>
      <c r="AE24" s="27">
        <v>-1.8282274697654071</v>
      </c>
      <c r="AF24" s="27">
        <v>0</v>
      </c>
      <c r="AG24" s="27">
        <v>0</v>
      </c>
      <c r="AH24" s="27">
        <v>0</v>
      </c>
      <c r="AI24" s="27">
        <v>30.288746041662804</v>
      </c>
    </row>
    <row r="25" spans="1:35" ht="16.5" thickTop="1" thickBot="1" x14ac:dyDescent="0.3">
      <c r="A25" s="19">
        <v>2029</v>
      </c>
      <c r="B25" s="27">
        <v>6.5997070456158191</v>
      </c>
      <c r="C25" s="27">
        <v>0.12917910167481039</v>
      </c>
      <c r="D25" s="27">
        <v>0</v>
      </c>
      <c r="E25" s="27">
        <v>6.7288861472906296</v>
      </c>
      <c r="G25" s="19">
        <v>2029</v>
      </c>
      <c r="H25" s="27">
        <v>13.008471491989894</v>
      </c>
      <c r="I25" s="27">
        <v>2.7858491341703484</v>
      </c>
      <c r="J25" s="27">
        <v>16.675235433633098</v>
      </c>
      <c r="K25" s="27">
        <v>-1.4493633501449785</v>
      </c>
      <c r="L25" s="27">
        <v>0</v>
      </c>
      <c r="M25" s="27">
        <v>0</v>
      </c>
      <c r="N25" s="27">
        <v>0</v>
      </c>
      <c r="O25" s="27">
        <v>31.020192709648363</v>
      </c>
      <c r="Q25" s="19">
        <v>2029</v>
      </c>
      <c r="R25" s="27">
        <v>2.6504928898398248</v>
      </c>
      <c r="S25" s="27">
        <v>1.0213300000000345</v>
      </c>
      <c r="T25" s="27">
        <v>17.403978186376925</v>
      </c>
      <c r="U25" s="27">
        <v>0.69205570496993329</v>
      </c>
      <c r="V25" s="27">
        <v>0</v>
      </c>
      <c r="W25" s="27">
        <v>1.0383920539636855</v>
      </c>
      <c r="X25" s="27">
        <v>0</v>
      </c>
      <c r="Y25" s="27">
        <v>22.806248835150406</v>
      </c>
      <c r="AA25" s="19">
        <v>2029</v>
      </c>
      <c r="AB25" s="27">
        <v>12.439042717419964</v>
      </c>
      <c r="AC25" s="27">
        <v>2.8247302605500408</v>
      </c>
      <c r="AD25" s="27">
        <v>19.594595831890452</v>
      </c>
      <c r="AE25" s="27">
        <v>-1.4976366851022382</v>
      </c>
      <c r="AF25" s="27">
        <v>0</v>
      </c>
      <c r="AG25" s="27">
        <v>0</v>
      </c>
      <c r="AH25" s="27">
        <v>0</v>
      </c>
      <c r="AI25" s="27">
        <v>33.360732124758222</v>
      </c>
    </row>
    <row r="26" spans="1:35" ht="16.5" thickTop="1" thickBot="1" x14ac:dyDescent="0.3">
      <c r="A26" s="19">
        <v>2030</v>
      </c>
      <c r="B26" s="27">
        <v>6.5997070456158191</v>
      </c>
      <c r="C26" s="27">
        <v>0.12917910167481039</v>
      </c>
      <c r="D26" s="27">
        <v>0</v>
      </c>
      <c r="E26" s="27">
        <v>6.7288861472906296</v>
      </c>
      <c r="G26" s="19">
        <v>2030</v>
      </c>
      <c r="H26" s="27">
        <v>15.177658022430023</v>
      </c>
      <c r="I26" s="27">
        <v>3.3302668250598799</v>
      </c>
      <c r="J26" s="27">
        <v>15.640205768725902</v>
      </c>
      <c r="K26" s="27">
        <v>-1.4568650377540355</v>
      </c>
      <c r="L26" s="27">
        <v>2.8369749659157444E-2</v>
      </c>
      <c r="M26" s="27">
        <v>0.34302978858610417</v>
      </c>
      <c r="N26" s="27">
        <v>0</v>
      </c>
      <c r="O26" s="27">
        <v>33.062665116707031</v>
      </c>
      <c r="Q26" s="19">
        <v>2030</v>
      </c>
      <c r="R26" s="27">
        <v>-2.5611748884198278</v>
      </c>
      <c r="S26" s="27">
        <v>-0.73806000000013228</v>
      </c>
      <c r="T26" s="27">
        <v>13.926543042469952</v>
      </c>
      <c r="U26" s="27">
        <v>2.3722618901944159</v>
      </c>
      <c r="V26" s="27">
        <v>0</v>
      </c>
      <c r="W26" s="27">
        <v>-0.78807453379844383</v>
      </c>
      <c r="X26" s="27">
        <v>0</v>
      </c>
      <c r="Y26" s="27">
        <v>12.211495510445964</v>
      </c>
      <c r="AA26" s="19">
        <v>2030</v>
      </c>
      <c r="AB26" s="27">
        <v>12.450019877442971</v>
      </c>
      <c r="AC26" s="27">
        <v>2.8272175174597578</v>
      </c>
      <c r="AD26" s="27">
        <v>27.857089989796542</v>
      </c>
      <c r="AE26" s="27">
        <v>-0.99772255776603702</v>
      </c>
      <c r="AF26" s="27">
        <v>0</v>
      </c>
      <c r="AG26" s="27">
        <v>0</v>
      </c>
      <c r="AH26" s="27">
        <v>0</v>
      </c>
      <c r="AI26" s="27">
        <v>42.13660482693323</v>
      </c>
    </row>
    <row r="27" spans="1:35" ht="16.5" thickTop="1" thickBot="1" x14ac:dyDescent="0.3">
      <c r="A27" s="19">
        <v>2031</v>
      </c>
      <c r="B27" s="27">
        <v>6.5997070456158191</v>
      </c>
      <c r="C27" s="27">
        <v>0.12917910167481039</v>
      </c>
      <c r="D27" s="27">
        <v>0</v>
      </c>
      <c r="E27" s="27">
        <v>6.7288861472906296</v>
      </c>
      <c r="G27" s="19">
        <v>2031</v>
      </c>
      <c r="H27" s="27">
        <v>11.665195477350153</v>
      </c>
      <c r="I27" s="27">
        <v>2.9510362550099671</v>
      </c>
      <c r="J27" s="27">
        <v>23.149157530990237</v>
      </c>
      <c r="K27" s="27">
        <v>-0.42859517179407464</v>
      </c>
      <c r="L27" s="27">
        <v>1.1967601916525329E-2</v>
      </c>
      <c r="M27" s="27">
        <v>0.28083843770533301</v>
      </c>
      <c r="N27" s="27">
        <v>0</v>
      </c>
      <c r="O27" s="27">
        <v>37.629600131178144</v>
      </c>
      <c r="Q27" s="19">
        <v>2031</v>
      </c>
      <c r="R27" s="27">
        <v>1.173566795790066</v>
      </c>
      <c r="S27" s="27">
        <v>-2.7108399999997346</v>
      </c>
      <c r="T27" s="27">
        <v>5.0935741824172851</v>
      </c>
      <c r="U27" s="27">
        <v>-3.6684051663505883</v>
      </c>
      <c r="V27" s="27">
        <v>0</v>
      </c>
      <c r="W27" s="27">
        <v>23.174345303819912</v>
      </c>
      <c r="X27" s="27">
        <v>0</v>
      </c>
      <c r="Y27" s="27">
        <v>23.06224111567694</v>
      </c>
      <c r="AA27" s="19">
        <v>2031</v>
      </c>
      <c r="AB27" s="27">
        <v>12.450019877442971</v>
      </c>
      <c r="AC27" s="27">
        <v>2.8272175174602125</v>
      </c>
      <c r="AD27" s="27">
        <v>26.700570824069747</v>
      </c>
      <c r="AE27" s="27">
        <v>-1.8095413250638908</v>
      </c>
      <c r="AF27" s="27">
        <v>0</v>
      </c>
      <c r="AG27" s="27">
        <v>0</v>
      </c>
      <c r="AH27" s="27">
        <v>0</v>
      </c>
      <c r="AI27" s="27">
        <v>40.168266893909042</v>
      </c>
    </row>
    <row r="28" spans="1:35" ht="16.5" thickTop="1" thickBot="1" x14ac:dyDescent="0.3">
      <c r="A28" s="19">
        <v>2032</v>
      </c>
      <c r="B28" s="27">
        <v>6.5997070456158191</v>
      </c>
      <c r="C28" s="27">
        <v>0.12917910167481039</v>
      </c>
      <c r="D28" s="27">
        <v>0</v>
      </c>
      <c r="E28" s="27">
        <v>6.7288861472906296</v>
      </c>
      <c r="G28" s="19">
        <v>2032</v>
      </c>
      <c r="H28" s="27">
        <v>8.7156591978798588</v>
      </c>
      <c r="I28" s="27">
        <v>2.1041826225900877</v>
      </c>
      <c r="J28" s="27">
        <v>49.494187562708916</v>
      </c>
      <c r="K28" s="27">
        <v>9.0554655827051023E-2</v>
      </c>
      <c r="L28" s="27">
        <v>0</v>
      </c>
      <c r="M28" s="27">
        <v>-5.2099914896665753E-2</v>
      </c>
      <c r="N28" s="27">
        <v>0</v>
      </c>
      <c r="O28" s="27">
        <v>60.352484124109246</v>
      </c>
      <c r="Q28" s="19">
        <v>2032</v>
      </c>
      <c r="R28" s="27">
        <v>0.27831605934989057</v>
      </c>
      <c r="S28" s="27">
        <v>-2.4697200000000521</v>
      </c>
      <c r="T28" s="27">
        <v>-21.198444710439325</v>
      </c>
      <c r="U28" s="27">
        <v>-4.1325465227644376</v>
      </c>
      <c r="V28" s="27">
        <v>0.40864934897508698</v>
      </c>
      <c r="W28" s="27">
        <v>12.229835260889047</v>
      </c>
      <c r="X28" s="27">
        <v>0</v>
      </c>
      <c r="Y28" s="27">
        <v>-14.88391056398979</v>
      </c>
      <c r="AA28" s="19">
        <v>2032</v>
      </c>
      <c r="AB28" s="27">
        <v>12.45001987743899</v>
      </c>
      <c r="AC28" s="27">
        <v>2.8349633188799999</v>
      </c>
      <c r="AD28" s="27">
        <v>24.195012307167154</v>
      </c>
      <c r="AE28" s="27">
        <v>-1.5995546136823726</v>
      </c>
      <c r="AF28" s="27">
        <v>0</v>
      </c>
      <c r="AG28" s="27">
        <v>0</v>
      </c>
      <c r="AH28" s="27">
        <v>0</v>
      </c>
      <c r="AI28" s="27">
        <v>37.880440889803772</v>
      </c>
    </row>
    <row r="29" spans="1:35" ht="16.5" thickTop="1" thickBot="1" x14ac:dyDescent="0.3">
      <c r="A29" s="19">
        <v>2033</v>
      </c>
      <c r="B29" s="27">
        <v>6.5997070456158191</v>
      </c>
      <c r="C29" s="27">
        <v>0.12917910167481039</v>
      </c>
      <c r="D29" s="27">
        <v>0</v>
      </c>
      <c r="E29" s="27">
        <v>6.7288861472906296</v>
      </c>
      <c r="G29" s="19">
        <v>2033</v>
      </c>
      <c r="H29" s="27">
        <v>7.1445502861702153</v>
      </c>
      <c r="I29" s="27">
        <v>1.7364190779403543</v>
      </c>
      <c r="J29" s="27">
        <v>49.200878856738719</v>
      </c>
      <c r="K29" s="27">
        <v>0.31079044790609922</v>
      </c>
      <c r="L29" s="27">
        <v>0</v>
      </c>
      <c r="M29" s="27">
        <v>0</v>
      </c>
      <c r="N29" s="27">
        <v>0</v>
      </c>
      <c r="O29" s="27">
        <v>58.392638668755389</v>
      </c>
      <c r="Q29" s="19">
        <v>2033</v>
      </c>
      <c r="R29" s="27">
        <v>-6.5978225713506617</v>
      </c>
      <c r="S29" s="27">
        <v>-2.7442700000001423</v>
      </c>
      <c r="T29" s="27">
        <v>23.560903099122971</v>
      </c>
      <c r="U29" s="27">
        <v>-0.77614242459943328</v>
      </c>
      <c r="V29" s="27">
        <v>0</v>
      </c>
      <c r="W29" s="27">
        <v>-4.0859778667807385</v>
      </c>
      <c r="X29" s="27">
        <v>0</v>
      </c>
      <c r="Y29" s="27">
        <v>9.3566902363919944</v>
      </c>
      <c r="AA29" s="19">
        <v>2033</v>
      </c>
      <c r="AB29" s="27">
        <v>24.762563133759045</v>
      </c>
      <c r="AC29" s="27">
        <v>3.6193375507100427</v>
      </c>
      <c r="AD29" s="27">
        <v>17.319792281610678</v>
      </c>
      <c r="AE29" s="27">
        <v>-1.4060302236530529</v>
      </c>
      <c r="AF29" s="27">
        <v>0</v>
      </c>
      <c r="AG29" s="27">
        <v>0</v>
      </c>
      <c r="AH29" s="27">
        <v>0</v>
      </c>
      <c r="AI29" s="27">
        <v>44.295662742426707</v>
      </c>
    </row>
    <row r="30" spans="1:35" ht="16.5" thickTop="1" thickBot="1" x14ac:dyDescent="0.3">
      <c r="A30" s="19">
        <v>2034</v>
      </c>
      <c r="B30" s="27">
        <v>6.5997070456158191</v>
      </c>
      <c r="C30" s="27">
        <v>0.12917910167481039</v>
      </c>
      <c r="D30" s="27">
        <v>0</v>
      </c>
      <c r="E30" s="27">
        <v>6.7288861472906296</v>
      </c>
      <c r="G30" s="19">
        <v>2034</v>
      </c>
      <c r="H30" s="27">
        <v>6.1223542681400431</v>
      </c>
      <c r="I30" s="27">
        <v>1.6712966825298281</v>
      </c>
      <c r="J30" s="27">
        <v>18.544539218492417</v>
      </c>
      <c r="K30" s="27">
        <v>1.8451219865894881E-2</v>
      </c>
      <c r="L30" s="27">
        <v>0</v>
      </c>
      <c r="M30" s="27">
        <v>0</v>
      </c>
      <c r="N30" s="27">
        <v>0</v>
      </c>
      <c r="O30" s="27">
        <v>26.356641389028184</v>
      </c>
      <c r="Q30" s="19">
        <v>2034</v>
      </c>
      <c r="R30" s="27">
        <v>0.38284024567019515</v>
      </c>
      <c r="S30" s="27">
        <v>-1.1996799999997165</v>
      </c>
      <c r="T30" s="27">
        <v>30.677123673247927</v>
      </c>
      <c r="U30" s="27">
        <v>-5.6333683499076637</v>
      </c>
      <c r="V30" s="27">
        <v>0</v>
      </c>
      <c r="W30" s="27">
        <v>8.4041700823654342</v>
      </c>
      <c r="X30" s="27">
        <v>0</v>
      </c>
      <c r="Y30" s="27">
        <v>32.631085651376175</v>
      </c>
      <c r="AA30" s="19">
        <v>2034</v>
      </c>
      <c r="AB30" s="27">
        <v>14.438961265517037</v>
      </c>
      <c r="AC30" s="27">
        <v>0.9572053557799336</v>
      </c>
      <c r="AD30" s="27">
        <v>33.127957807950317</v>
      </c>
      <c r="AE30" s="27">
        <v>-0.98253503330593839</v>
      </c>
      <c r="AF30" s="27">
        <v>0</v>
      </c>
      <c r="AG30" s="27">
        <v>0</v>
      </c>
      <c r="AH30" s="27">
        <v>0</v>
      </c>
      <c r="AI30" s="27">
        <v>47.541589395941351</v>
      </c>
    </row>
    <row r="31" spans="1:35" ht="16.5" thickTop="1" thickBot="1" x14ac:dyDescent="0.3">
      <c r="A31" s="19" t="s">
        <v>44</v>
      </c>
      <c r="B31" s="27">
        <v>90.686937982008459</v>
      </c>
      <c r="C31" s="27">
        <v>1.7733606178101153</v>
      </c>
      <c r="D31" s="27">
        <v>0</v>
      </c>
      <c r="E31" s="27">
        <v>92.460298599818572</v>
      </c>
      <c r="G31" s="19" t="s">
        <v>45</v>
      </c>
      <c r="H31" s="27">
        <v>75.003152048527312</v>
      </c>
      <c r="I31" s="27">
        <v>20.474561534327183</v>
      </c>
      <c r="J31" s="27">
        <v>258.7159686310589</v>
      </c>
      <c r="K31" s="27">
        <v>0.2667294263630921</v>
      </c>
      <c r="L31" s="27">
        <v>0</v>
      </c>
      <c r="M31" s="27">
        <v>0</v>
      </c>
      <c r="N31" s="27">
        <v>0</v>
      </c>
      <c r="O31" s="27">
        <v>354.4604116402765</v>
      </c>
      <c r="Q31" s="19" t="s">
        <v>45</v>
      </c>
      <c r="R31" s="27">
        <v>4.6900626619603489</v>
      </c>
      <c r="S31" s="27">
        <v>-14.696924991387608</v>
      </c>
      <c r="T31" s="27">
        <v>427.9783753281273</v>
      </c>
      <c r="U31" s="27">
        <v>-81.435542982187243</v>
      </c>
      <c r="V31" s="27">
        <v>0</v>
      </c>
      <c r="W31" s="27">
        <v>115.74053126216207</v>
      </c>
      <c r="X31" s="27">
        <v>0</v>
      </c>
      <c r="Y31" s="27">
        <v>452.27650127867486</v>
      </c>
      <c r="AA31" s="19" t="s">
        <v>45</v>
      </c>
      <c r="AB31" s="27">
        <v>176.88744554623327</v>
      </c>
      <c r="AC31" s="27">
        <v>11.726439813329801</v>
      </c>
      <c r="AD31" s="27">
        <v>462.17010798014724</v>
      </c>
      <c r="AE31" s="27">
        <v>-14.203451463918922</v>
      </c>
      <c r="AF31" s="27">
        <v>0</v>
      </c>
      <c r="AG31" s="27">
        <v>0</v>
      </c>
      <c r="AH31" s="27">
        <v>0</v>
      </c>
      <c r="AI31" s="27">
        <v>636.58054187579137</v>
      </c>
    </row>
    <row r="32" spans="1:35" ht="16.5" thickTop="1" thickBot="1" x14ac:dyDescent="0.3">
      <c r="E32" s="12"/>
      <c r="J32" s="14"/>
    </row>
    <row r="33" spans="1:35" ht="16.5" thickTop="1" thickBot="1" x14ac:dyDescent="0.3">
      <c r="A33" s="1" t="str">
        <f>A4</f>
        <v>High Discount rate</v>
      </c>
    </row>
    <row r="34" spans="1:35" ht="31.5" thickTop="1" thickBot="1" x14ac:dyDescent="0.3">
      <c r="G34" s="1" t="s">
        <v>29</v>
      </c>
      <c r="H34" s="1" t="s">
        <v>10</v>
      </c>
      <c r="Q34" s="1" t="s">
        <v>29</v>
      </c>
      <c r="R34" s="1" t="s">
        <v>30</v>
      </c>
      <c r="AA34" s="1" t="s">
        <v>29</v>
      </c>
      <c r="AB34" s="1" t="s">
        <v>31</v>
      </c>
    </row>
    <row r="35" spans="1:35" ht="51" customHeight="1" thickTop="1" thickBot="1" x14ac:dyDescent="0.3">
      <c r="A35" s="1" t="s">
        <v>32</v>
      </c>
      <c r="B35" s="25" t="s">
        <v>33</v>
      </c>
      <c r="C35" s="25" t="s">
        <v>15</v>
      </c>
      <c r="D35" s="25" t="s">
        <v>34</v>
      </c>
      <c r="E35" s="25" t="s">
        <v>35</v>
      </c>
      <c r="G35" s="1" t="s">
        <v>29</v>
      </c>
      <c r="H35" s="1" t="s">
        <v>36</v>
      </c>
      <c r="I35" s="1" t="s">
        <v>37</v>
      </c>
      <c r="J35" s="1" t="s">
        <v>38</v>
      </c>
      <c r="K35" s="1" t="s">
        <v>39</v>
      </c>
      <c r="L35" s="1" t="s">
        <v>40</v>
      </c>
      <c r="M35" s="1" t="s">
        <v>41</v>
      </c>
      <c r="N35" s="1" t="s">
        <v>42</v>
      </c>
      <c r="O35" s="1" t="s">
        <v>35</v>
      </c>
      <c r="Q35" s="1" t="s">
        <v>29</v>
      </c>
      <c r="R35" s="1" t="s">
        <v>36</v>
      </c>
      <c r="S35" s="1" t="s">
        <v>37</v>
      </c>
      <c r="T35" s="1" t="s">
        <v>38</v>
      </c>
      <c r="U35" s="1" t="s">
        <v>39</v>
      </c>
      <c r="V35" s="1" t="s">
        <v>40</v>
      </c>
      <c r="W35" s="1" t="s">
        <v>41</v>
      </c>
      <c r="X35" s="1" t="s">
        <v>42</v>
      </c>
      <c r="Y35" s="1" t="s">
        <v>35</v>
      </c>
      <c r="AA35" s="1" t="s">
        <v>29</v>
      </c>
      <c r="AB35" s="1" t="s">
        <v>36</v>
      </c>
      <c r="AC35" s="1" t="s">
        <v>37</v>
      </c>
      <c r="AD35" s="1" t="s">
        <v>38</v>
      </c>
      <c r="AE35" s="1" t="s">
        <v>39</v>
      </c>
      <c r="AF35" s="1" t="s">
        <v>40</v>
      </c>
      <c r="AG35" s="1" t="s">
        <v>41</v>
      </c>
      <c r="AH35" s="1" t="s">
        <v>42</v>
      </c>
      <c r="AI35" s="1" t="s">
        <v>35</v>
      </c>
    </row>
    <row r="36" spans="1:35" ht="16.5" thickTop="1" thickBot="1" x14ac:dyDescent="0.3">
      <c r="A36" s="19" t="s">
        <v>43</v>
      </c>
      <c r="B36" s="26">
        <f>NPV($B$4,B37:B52)</f>
        <v>74.166426133916104</v>
      </c>
      <c r="C36" s="26">
        <f t="shared" ref="C36:E36" si="5">NPV($B$4,C37:C52)</f>
        <v>0.90135273866098975</v>
      </c>
      <c r="D36" s="26">
        <f t="shared" si="5"/>
        <v>2.0543067955429746</v>
      </c>
      <c r="E36" s="26">
        <f t="shared" si="5"/>
        <v>77.122085668120064</v>
      </c>
      <c r="G36" s="19" t="s">
        <v>43</v>
      </c>
      <c r="H36" s="26">
        <f>NPV($B$4,H37:H52)</f>
        <v>44.95099202071443</v>
      </c>
      <c r="I36" s="26">
        <f t="shared" ref="I36:N36" si="6">NPV($B$4,I37:I52)</f>
        <v>11.018989305476795</v>
      </c>
      <c r="J36" s="26">
        <f t="shared" si="6"/>
        <v>149.01825129697022</v>
      </c>
      <c r="K36" s="26">
        <f t="shared" si="6"/>
        <v>-1.0072105780703866</v>
      </c>
      <c r="L36" s="26">
        <f t="shared" si="6"/>
        <v>10.421115735811018</v>
      </c>
      <c r="M36" s="26">
        <f t="shared" si="6"/>
        <v>2.0603077177418885</v>
      </c>
      <c r="N36" s="26">
        <f t="shared" si="6"/>
        <v>0</v>
      </c>
      <c r="O36" s="26">
        <f>NPV($B$4,O37:O52)</f>
        <v>216.46244549864397</v>
      </c>
      <c r="Q36" s="19" t="s">
        <v>43</v>
      </c>
      <c r="R36" s="26">
        <f>NPV($B$4,R37:R52)</f>
        <v>-2.2318411060644747</v>
      </c>
      <c r="S36" s="26">
        <f t="shared" ref="S36:X36" si="7">NPV($B$4,S37:S52)</f>
        <v>-8.2968735848903599</v>
      </c>
      <c r="T36" s="26">
        <f t="shared" si="7"/>
        <v>157.9913102635233</v>
      </c>
      <c r="U36" s="26">
        <f t="shared" si="7"/>
        <v>-13.988125707516154</v>
      </c>
      <c r="V36" s="26">
        <f t="shared" si="7"/>
        <v>8.6051422664664265</v>
      </c>
      <c r="W36" s="26">
        <f t="shared" si="7"/>
        <v>37.563089256568333</v>
      </c>
      <c r="X36" s="26">
        <f t="shared" si="7"/>
        <v>0</v>
      </c>
      <c r="Y36" s="26">
        <f>NPV($B$4,Y37:Y52)</f>
        <v>179.64270138808706</v>
      </c>
      <c r="AA36" s="19" t="s">
        <v>43</v>
      </c>
      <c r="AB36" s="26">
        <f>NPV($B$4,AB37:AB52)</f>
        <v>81.710214635183718</v>
      </c>
      <c r="AC36" s="26">
        <f t="shared" ref="AC36:AH36" si="8">NPV($B$4,AC37:AC52)</f>
        <v>10.164726813940042</v>
      </c>
      <c r="AD36" s="26">
        <f t="shared" si="8"/>
        <v>191.86085568916278</v>
      </c>
      <c r="AE36" s="26">
        <f t="shared" si="8"/>
        <v>-6.22171288579107</v>
      </c>
      <c r="AF36" s="26">
        <f t="shared" si="8"/>
        <v>0</v>
      </c>
      <c r="AG36" s="26">
        <f t="shared" si="8"/>
        <v>0.18626030845018085</v>
      </c>
      <c r="AH36" s="26">
        <f t="shared" si="8"/>
        <v>0</v>
      </c>
      <c r="AI36" s="26">
        <f>NPV($B$4,AI37:AI52)</f>
        <v>277.70034456094567</v>
      </c>
    </row>
    <row r="37" spans="1:35" ht="16.5" thickTop="1" thickBot="1" x14ac:dyDescent="0.3">
      <c r="A37" s="19">
        <v>2020</v>
      </c>
      <c r="B37" s="27">
        <v>0</v>
      </c>
      <c r="C37" s="27">
        <v>0</v>
      </c>
      <c r="D37" s="27">
        <v>0</v>
      </c>
      <c r="E37" s="27">
        <v>0</v>
      </c>
      <c r="G37" s="19">
        <v>2020</v>
      </c>
      <c r="H37" s="27">
        <v>0</v>
      </c>
      <c r="I37" s="27">
        <v>0</v>
      </c>
      <c r="J37" s="27">
        <v>0</v>
      </c>
      <c r="K37" s="27">
        <v>0</v>
      </c>
      <c r="L37" s="27">
        <v>0</v>
      </c>
      <c r="M37" s="27">
        <v>0</v>
      </c>
      <c r="N37" s="27">
        <v>0</v>
      </c>
      <c r="O37" s="27">
        <v>0</v>
      </c>
      <c r="Q37" s="19">
        <v>2020</v>
      </c>
      <c r="R37" s="27">
        <v>0</v>
      </c>
      <c r="S37" s="27">
        <v>0</v>
      </c>
      <c r="T37" s="27">
        <v>0</v>
      </c>
      <c r="U37" s="27">
        <v>0</v>
      </c>
      <c r="V37" s="27">
        <v>0</v>
      </c>
      <c r="W37" s="27">
        <v>0</v>
      </c>
      <c r="X37" s="27">
        <v>0</v>
      </c>
      <c r="Y37" s="27">
        <v>0</v>
      </c>
      <c r="AA37" s="19">
        <v>2020</v>
      </c>
      <c r="AB37" s="27">
        <v>0</v>
      </c>
      <c r="AC37" s="27">
        <v>0</v>
      </c>
      <c r="AD37" s="27">
        <v>0</v>
      </c>
      <c r="AE37" s="27">
        <v>0</v>
      </c>
      <c r="AF37" s="27">
        <v>0</v>
      </c>
      <c r="AG37" s="27">
        <v>0</v>
      </c>
      <c r="AH37" s="27">
        <v>0</v>
      </c>
      <c r="AI37" s="27">
        <v>0</v>
      </c>
    </row>
    <row r="38" spans="1:35" ht="16.5" thickTop="1" thickBot="1" x14ac:dyDescent="0.3">
      <c r="A38" s="19">
        <v>2021</v>
      </c>
      <c r="B38" s="27">
        <v>0</v>
      </c>
      <c r="C38" s="27">
        <v>0</v>
      </c>
      <c r="D38" s="27">
        <v>0</v>
      </c>
      <c r="E38" s="27">
        <v>0</v>
      </c>
      <c r="G38" s="19">
        <v>2021</v>
      </c>
      <c r="H38" s="27">
        <v>0</v>
      </c>
      <c r="I38" s="27">
        <v>0</v>
      </c>
      <c r="J38" s="27">
        <v>0</v>
      </c>
      <c r="K38" s="27">
        <v>0</v>
      </c>
      <c r="L38" s="27">
        <v>0</v>
      </c>
      <c r="M38" s="27">
        <v>0</v>
      </c>
      <c r="N38" s="27">
        <v>0</v>
      </c>
      <c r="O38" s="27">
        <v>0</v>
      </c>
      <c r="Q38" s="19">
        <v>2021</v>
      </c>
      <c r="R38" s="27">
        <v>0</v>
      </c>
      <c r="S38" s="27">
        <v>0</v>
      </c>
      <c r="T38" s="27">
        <v>0</v>
      </c>
      <c r="U38" s="27">
        <v>0</v>
      </c>
      <c r="V38" s="27">
        <v>0</v>
      </c>
      <c r="W38" s="27">
        <v>0</v>
      </c>
      <c r="X38" s="27">
        <v>0</v>
      </c>
      <c r="Y38" s="27">
        <v>0</v>
      </c>
      <c r="AA38" s="19">
        <v>2021</v>
      </c>
      <c r="AB38" s="27">
        <v>0</v>
      </c>
      <c r="AC38" s="27">
        <v>0</v>
      </c>
      <c r="AD38" s="27">
        <v>0</v>
      </c>
      <c r="AE38" s="27">
        <v>0</v>
      </c>
      <c r="AF38" s="27">
        <v>0</v>
      </c>
      <c r="AG38" s="27">
        <v>0</v>
      </c>
      <c r="AH38" s="27">
        <v>0</v>
      </c>
      <c r="AI38" s="27">
        <v>0</v>
      </c>
    </row>
    <row r="39" spans="1:35" ht="16.5" thickTop="1" thickBot="1" x14ac:dyDescent="0.3">
      <c r="A39" s="19">
        <v>2022</v>
      </c>
      <c r="B39" s="27">
        <v>0</v>
      </c>
      <c r="C39" s="27">
        <v>0</v>
      </c>
      <c r="D39" s="27">
        <v>2.656727471408562</v>
      </c>
      <c r="E39" s="27">
        <v>2.656727471408562</v>
      </c>
      <c r="G39" s="19">
        <v>2022</v>
      </c>
      <c r="H39" s="27">
        <v>0</v>
      </c>
      <c r="I39" s="27">
        <v>0</v>
      </c>
      <c r="J39" s="27">
        <v>0</v>
      </c>
      <c r="K39" s="27">
        <v>0</v>
      </c>
      <c r="L39" s="27">
        <v>0</v>
      </c>
      <c r="M39" s="27">
        <v>0</v>
      </c>
      <c r="N39" s="27">
        <v>0</v>
      </c>
      <c r="O39" s="27">
        <v>0</v>
      </c>
      <c r="Q39" s="19">
        <v>2022</v>
      </c>
      <c r="R39" s="27">
        <v>0</v>
      </c>
      <c r="S39" s="27">
        <v>0</v>
      </c>
      <c r="T39" s="27">
        <v>0</v>
      </c>
      <c r="U39" s="27">
        <v>0</v>
      </c>
      <c r="V39" s="27">
        <v>0</v>
      </c>
      <c r="W39" s="27">
        <v>0</v>
      </c>
      <c r="X39" s="27">
        <v>0</v>
      </c>
      <c r="Y39" s="27">
        <v>0</v>
      </c>
      <c r="AA39" s="19">
        <v>2022</v>
      </c>
      <c r="AB39" s="27">
        <v>0</v>
      </c>
      <c r="AC39" s="27">
        <v>0</v>
      </c>
      <c r="AD39" s="27">
        <v>0</v>
      </c>
      <c r="AE39" s="27">
        <v>0</v>
      </c>
      <c r="AF39" s="27">
        <v>0</v>
      </c>
      <c r="AG39" s="27">
        <v>0</v>
      </c>
      <c r="AH39" s="27">
        <v>0</v>
      </c>
      <c r="AI39" s="27">
        <v>0</v>
      </c>
    </row>
    <row r="40" spans="1:35" ht="16.5" thickTop="1" thickBot="1" x14ac:dyDescent="0.3">
      <c r="A40" s="19">
        <v>2023</v>
      </c>
      <c r="B40" s="27">
        <v>8.957058752460016</v>
      </c>
      <c r="C40" s="27">
        <v>0.1095224539412581</v>
      </c>
      <c r="D40" s="27">
        <v>0</v>
      </c>
      <c r="E40" s="27">
        <v>9.0665812064012741</v>
      </c>
      <c r="G40" s="19">
        <v>2023</v>
      </c>
      <c r="H40" s="27">
        <v>0</v>
      </c>
      <c r="I40" s="27">
        <v>0</v>
      </c>
      <c r="J40" s="27">
        <v>8.7387014306014628</v>
      </c>
      <c r="K40" s="27">
        <v>-0.75392508934392777</v>
      </c>
      <c r="L40" s="27">
        <v>1.8117350422079321</v>
      </c>
      <c r="M40" s="27">
        <v>1.1664970115746978</v>
      </c>
      <c r="N40" s="27">
        <v>0</v>
      </c>
      <c r="O40" s="27">
        <v>10.963008395040166</v>
      </c>
      <c r="Q40" s="19">
        <v>2023</v>
      </c>
      <c r="R40" s="27">
        <v>-14.427850000000007</v>
      </c>
      <c r="S40" s="27">
        <v>-4.5089600000001155</v>
      </c>
      <c r="T40" s="27">
        <v>35.807231355618441</v>
      </c>
      <c r="U40" s="27">
        <v>5.9572961100200992</v>
      </c>
      <c r="V40" s="27">
        <v>2.2840536807992078</v>
      </c>
      <c r="W40" s="27">
        <v>1.9282247860590145</v>
      </c>
      <c r="X40" s="27">
        <v>0</v>
      </c>
      <c r="Y40" s="27">
        <v>27.039995932496641</v>
      </c>
      <c r="AA40" s="19">
        <v>2023</v>
      </c>
      <c r="AB40" s="27">
        <v>12.450189382123991</v>
      </c>
      <c r="AC40" s="27">
        <v>0.83334486225976434</v>
      </c>
      <c r="AD40" s="27">
        <v>14.228711584083296</v>
      </c>
      <c r="AE40" s="27">
        <v>-8.5205104409607116E-2</v>
      </c>
      <c r="AF40" s="27">
        <v>0</v>
      </c>
      <c r="AG40" s="27">
        <v>0.56363680917405701</v>
      </c>
      <c r="AH40" s="27">
        <v>0</v>
      </c>
      <c r="AI40" s="27">
        <v>27.990677533231501</v>
      </c>
    </row>
    <row r="41" spans="1:35" ht="16.5" thickTop="1" thickBot="1" x14ac:dyDescent="0.3">
      <c r="A41" s="19">
        <v>2024</v>
      </c>
      <c r="B41" s="27">
        <v>8.957058752460016</v>
      </c>
      <c r="C41" s="27">
        <v>0.1095224539412581</v>
      </c>
      <c r="D41" s="27">
        <v>0</v>
      </c>
      <c r="E41" s="27">
        <v>9.0665812064012741</v>
      </c>
      <c r="G41" s="19">
        <v>2024</v>
      </c>
      <c r="H41" s="27">
        <v>0</v>
      </c>
      <c r="I41" s="27">
        <v>0</v>
      </c>
      <c r="J41" s="27">
        <v>7.5351588334574249</v>
      </c>
      <c r="K41" s="27">
        <v>0.75029841230268868</v>
      </c>
      <c r="L41" s="27">
        <v>6.0009305791589416</v>
      </c>
      <c r="M41" s="27">
        <v>0.77789185919596593</v>
      </c>
      <c r="N41" s="27">
        <v>0</v>
      </c>
      <c r="O41" s="27">
        <v>15.064279684115021</v>
      </c>
      <c r="Q41" s="19">
        <v>2024</v>
      </c>
      <c r="R41" s="27">
        <v>-1.0892799999999738</v>
      </c>
      <c r="S41" s="27">
        <v>-0.28193000000010215</v>
      </c>
      <c r="T41" s="27">
        <v>1.248520525017963</v>
      </c>
      <c r="U41" s="27">
        <v>-2.3277234237913974E-2</v>
      </c>
      <c r="V41" s="27">
        <v>2.9745766048381261</v>
      </c>
      <c r="W41" s="27">
        <v>-0.49338024595467489</v>
      </c>
      <c r="X41" s="27">
        <v>0</v>
      </c>
      <c r="Y41" s="27">
        <v>2.3352296496634239</v>
      </c>
      <c r="AA41" s="19">
        <v>2024</v>
      </c>
      <c r="AB41" s="27">
        <v>0.26788355407660447</v>
      </c>
      <c r="AC41" s="27">
        <v>9.6134217669714417E-2</v>
      </c>
      <c r="AD41" s="27">
        <v>7.7018317885113392</v>
      </c>
      <c r="AE41" s="27">
        <v>0.54924283675263352</v>
      </c>
      <c r="AF41" s="27">
        <v>0</v>
      </c>
      <c r="AG41" s="27">
        <v>-0.14462344572845745</v>
      </c>
      <c r="AH41" s="27">
        <v>0</v>
      </c>
      <c r="AI41" s="27">
        <v>8.4704689512818323</v>
      </c>
    </row>
    <row r="42" spans="1:35" ht="16.5" thickTop="1" thickBot="1" x14ac:dyDescent="0.3">
      <c r="A42" s="19">
        <v>2025</v>
      </c>
      <c r="B42" s="27">
        <v>8.957058752460016</v>
      </c>
      <c r="C42" s="27">
        <v>0.1095224539412581</v>
      </c>
      <c r="D42" s="27">
        <v>0</v>
      </c>
      <c r="E42" s="27">
        <v>9.0665812064012741</v>
      </c>
      <c r="G42" s="19">
        <v>2025</v>
      </c>
      <c r="H42" s="27">
        <v>0</v>
      </c>
      <c r="I42" s="27">
        <v>0</v>
      </c>
      <c r="J42" s="27">
        <v>12.293048628470505</v>
      </c>
      <c r="K42" s="27">
        <v>0.95822349479380331</v>
      </c>
      <c r="L42" s="27">
        <v>2.0243676442420533</v>
      </c>
      <c r="M42" s="27">
        <v>1.5534051003274199</v>
      </c>
      <c r="N42" s="27">
        <v>0</v>
      </c>
      <c r="O42" s="27">
        <v>16.82904486783378</v>
      </c>
      <c r="Q42" s="19">
        <v>2025</v>
      </c>
      <c r="R42" s="27">
        <v>-2.3426399999999603</v>
      </c>
      <c r="S42" s="27">
        <v>-0.37770000000000437</v>
      </c>
      <c r="T42" s="27">
        <v>11.561470615462504</v>
      </c>
      <c r="U42" s="27">
        <v>0.55731567252412451</v>
      </c>
      <c r="V42" s="27">
        <v>1.4560970354377119</v>
      </c>
      <c r="W42" s="27">
        <v>-0.48794383674983816</v>
      </c>
      <c r="X42" s="27">
        <v>0</v>
      </c>
      <c r="Y42" s="27">
        <v>10.366599486674536</v>
      </c>
      <c r="AA42" s="19">
        <v>2025</v>
      </c>
      <c r="AB42" s="27">
        <v>0.26788355408299935</v>
      </c>
      <c r="AC42" s="27">
        <v>9.5871555879966763E-2</v>
      </c>
      <c r="AD42" s="27">
        <v>10.464833426236122</v>
      </c>
      <c r="AE42" s="27">
        <v>0.38160942815975935</v>
      </c>
      <c r="AF42" s="27">
        <v>0</v>
      </c>
      <c r="AG42" s="27">
        <v>-4.6740635378449746E-2</v>
      </c>
      <c r="AH42" s="27">
        <v>0</v>
      </c>
      <c r="AI42" s="27">
        <v>11.163457328980398</v>
      </c>
    </row>
    <row r="43" spans="1:35" ht="16.5" thickTop="1" thickBot="1" x14ac:dyDescent="0.3">
      <c r="A43" s="19">
        <v>2026</v>
      </c>
      <c r="B43" s="27">
        <v>8.957058752460016</v>
      </c>
      <c r="C43" s="27">
        <v>0.1095224539412581</v>
      </c>
      <c r="D43" s="27">
        <v>0</v>
      </c>
      <c r="E43" s="27">
        <v>9.0665812064012741</v>
      </c>
      <c r="G43" s="19">
        <v>2026</v>
      </c>
      <c r="H43" s="27">
        <v>-1.3950969279790115E-3</v>
      </c>
      <c r="I43" s="27">
        <v>1.4004089498484973E-3</v>
      </c>
      <c r="J43" s="27">
        <v>9.2786792835673992</v>
      </c>
      <c r="K43" s="27">
        <v>0.51689881742970267</v>
      </c>
      <c r="L43" s="27">
        <v>7.2894534504397832</v>
      </c>
      <c r="M43" s="27">
        <v>-0.76537513233491161</v>
      </c>
      <c r="N43" s="27">
        <v>0</v>
      </c>
      <c r="O43" s="27">
        <v>16.319661731123844</v>
      </c>
      <c r="Q43" s="19">
        <v>2026</v>
      </c>
      <c r="R43" s="27">
        <v>-0.44297000000005937</v>
      </c>
      <c r="S43" s="27">
        <v>5.0119999999878928E-2</v>
      </c>
      <c r="T43" s="27">
        <v>6.2060441359466179</v>
      </c>
      <c r="U43" s="27">
        <v>0.56559327578948726</v>
      </c>
      <c r="V43" s="27">
        <v>7.3646415600636006</v>
      </c>
      <c r="W43" s="27">
        <v>0.36256336782509158</v>
      </c>
      <c r="X43" s="27">
        <v>0</v>
      </c>
      <c r="Y43" s="27">
        <v>14.105992339624615</v>
      </c>
      <c r="AA43" s="19">
        <v>2026</v>
      </c>
      <c r="AB43" s="27">
        <v>0.26788355408200459</v>
      </c>
      <c r="AC43" s="27">
        <v>9.5871555879966763E-2</v>
      </c>
      <c r="AD43" s="27">
        <v>13.203124878284843</v>
      </c>
      <c r="AE43" s="27">
        <v>0.15661043073504138</v>
      </c>
      <c r="AF43" s="27">
        <v>0</v>
      </c>
      <c r="AG43" s="27">
        <v>-0.16692924021846864</v>
      </c>
      <c r="AH43" s="27">
        <v>0</v>
      </c>
      <c r="AI43" s="27">
        <v>13.556561178763387</v>
      </c>
    </row>
    <row r="44" spans="1:35" ht="16.5" thickTop="1" thickBot="1" x14ac:dyDescent="0.3">
      <c r="A44" s="19">
        <v>2027</v>
      </c>
      <c r="B44" s="27">
        <v>8.957058752460016</v>
      </c>
      <c r="C44" s="27">
        <v>0.1095224539412581</v>
      </c>
      <c r="D44" s="27">
        <v>0</v>
      </c>
      <c r="E44" s="27">
        <v>9.0665812064012741</v>
      </c>
      <c r="G44" s="19">
        <v>2027</v>
      </c>
      <c r="H44" s="27">
        <v>5.075118029402006</v>
      </c>
      <c r="I44" s="27">
        <v>1.0935449024800619</v>
      </c>
      <c r="J44" s="27">
        <v>18.662461464097131</v>
      </c>
      <c r="K44" s="27">
        <v>-0.43229598494198729</v>
      </c>
      <c r="L44" s="27">
        <v>0</v>
      </c>
      <c r="M44" s="27">
        <v>0</v>
      </c>
      <c r="N44" s="27">
        <v>0</v>
      </c>
      <c r="O44" s="27">
        <v>24.398828411037211</v>
      </c>
      <c r="Q44" s="19">
        <v>2027</v>
      </c>
      <c r="R44" s="27">
        <v>1.8599400000000514</v>
      </c>
      <c r="S44" s="27">
        <v>0.64633999999978187</v>
      </c>
      <c r="T44" s="27">
        <v>24.155175234318019</v>
      </c>
      <c r="U44" s="27">
        <v>0.76821762826396889</v>
      </c>
      <c r="V44" s="27">
        <v>0</v>
      </c>
      <c r="W44" s="27">
        <v>0</v>
      </c>
      <c r="X44" s="27">
        <v>0</v>
      </c>
      <c r="Y44" s="27">
        <v>27.429672862581821</v>
      </c>
      <c r="AA44" s="19">
        <v>2027</v>
      </c>
      <c r="AB44" s="27">
        <v>0.18290367326500245</v>
      </c>
      <c r="AC44" s="27">
        <v>0.15926881142968341</v>
      </c>
      <c r="AD44" s="27">
        <v>26.130972638262701</v>
      </c>
      <c r="AE44" s="27">
        <v>-0.64019812317937697</v>
      </c>
      <c r="AF44" s="27">
        <v>0</v>
      </c>
      <c r="AG44" s="27">
        <v>0</v>
      </c>
      <c r="AH44" s="27">
        <v>0</v>
      </c>
      <c r="AI44" s="27">
        <v>25.832946999778009</v>
      </c>
    </row>
    <row r="45" spans="1:35" ht="16.5" thickTop="1" thickBot="1" x14ac:dyDescent="0.3">
      <c r="A45" s="19">
        <v>2028</v>
      </c>
      <c r="B45" s="27">
        <v>8.957058752460016</v>
      </c>
      <c r="C45" s="27">
        <v>0.1095224539412581</v>
      </c>
      <c r="D45" s="27">
        <v>0</v>
      </c>
      <c r="E45" s="27">
        <v>9.0665812064012741</v>
      </c>
      <c r="G45" s="19">
        <v>2028</v>
      </c>
      <c r="H45" s="27">
        <v>10.035512428024049</v>
      </c>
      <c r="I45" s="27">
        <v>2.2499836779797988</v>
      </c>
      <c r="J45" s="27">
        <v>15.888354539258849</v>
      </c>
      <c r="K45" s="27">
        <v>-0.96155363422115614</v>
      </c>
      <c r="L45" s="27">
        <v>0</v>
      </c>
      <c r="M45" s="27">
        <v>0</v>
      </c>
      <c r="N45" s="27">
        <v>0</v>
      </c>
      <c r="O45" s="27">
        <v>27.212297011041539</v>
      </c>
      <c r="Q45" s="19">
        <v>2028</v>
      </c>
      <c r="R45" s="27">
        <v>20.984051066249776</v>
      </c>
      <c r="S45" s="27">
        <v>1.6843199999998433</v>
      </c>
      <c r="T45" s="27">
        <v>3.2702217478886286</v>
      </c>
      <c r="U45" s="27">
        <v>-0.18051049541379882</v>
      </c>
      <c r="V45" s="27">
        <v>0</v>
      </c>
      <c r="W45" s="27">
        <v>0.29471755573827052</v>
      </c>
      <c r="X45" s="27">
        <v>0</v>
      </c>
      <c r="Y45" s="27">
        <v>26.052799874462718</v>
      </c>
      <c r="AA45" s="19">
        <v>2028</v>
      </c>
      <c r="AB45" s="27">
        <v>12.439042717415987</v>
      </c>
      <c r="AC45" s="27">
        <v>2.8324692475603115</v>
      </c>
      <c r="AD45" s="27">
        <v>16.845461546451915</v>
      </c>
      <c r="AE45" s="27">
        <v>-1.8282274697654071</v>
      </c>
      <c r="AF45" s="27">
        <v>0</v>
      </c>
      <c r="AG45" s="27">
        <v>0</v>
      </c>
      <c r="AH45" s="27">
        <v>0</v>
      </c>
      <c r="AI45" s="27">
        <v>30.288746041662804</v>
      </c>
    </row>
    <row r="46" spans="1:35" ht="16.5" thickTop="1" thickBot="1" x14ac:dyDescent="0.3">
      <c r="A46" s="19">
        <v>2029</v>
      </c>
      <c r="B46" s="27">
        <v>8.957058752460016</v>
      </c>
      <c r="C46" s="27">
        <v>0.1095224539412581</v>
      </c>
      <c r="D46" s="27">
        <v>0</v>
      </c>
      <c r="E46" s="27">
        <v>9.0665812064012741</v>
      </c>
      <c r="G46" s="19">
        <v>2029</v>
      </c>
      <c r="H46" s="27">
        <v>13.008471491989894</v>
      </c>
      <c r="I46" s="27">
        <v>2.7858491341703484</v>
      </c>
      <c r="J46" s="27">
        <v>16.675235433633098</v>
      </c>
      <c r="K46" s="27">
        <v>-1.4493633501449785</v>
      </c>
      <c r="L46" s="27">
        <v>0</v>
      </c>
      <c r="M46" s="27">
        <v>0</v>
      </c>
      <c r="N46" s="27">
        <v>0</v>
      </c>
      <c r="O46" s="27">
        <v>31.020192709648363</v>
      </c>
      <c r="Q46" s="19">
        <v>2029</v>
      </c>
      <c r="R46" s="27">
        <v>2.6504928898398248</v>
      </c>
      <c r="S46" s="27">
        <v>1.0213300000000345</v>
      </c>
      <c r="T46" s="27">
        <v>17.403978186376925</v>
      </c>
      <c r="U46" s="27">
        <v>0.69205570496993329</v>
      </c>
      <c r="V46" s="27">
        <v>0</v>
      </c>
      <c r="W46" s="27">
        <v>1.0383920539636855</v>
      </c>
      <c r="X46" s="27">
        <v>0</v>
      </c>
      <c r="Y46" s="27">
        <v>22.806248835150406</v>
      </c>
      <c r="AA46" s="19">
        <v>2029</v>
      </c>
      <c r="AB46" s="27">
        <v>12.439042717419964</v>
      </c>
      <c r="AC46" s="27">
        <v>2.8247302605500408</v>
      </c>
      <c r="AD46" s="27">
        <v>19.594595831890452</v>
      </c>
      <c r="AE46" s="27">
        <v>-1.4976366851022382</v>
      </c>
      <c r="AF46" s="27">
        <v>0</v>
      </c>
      <c r="AG46" s="27">
        <v>0</v>
      </c>
      <c r="AH46" s="27">
        <v>0</v>
      </c>
      <c r="AI46" s="27">
        <v>33.360732124758222</v>
      </c>
    </row>
    <row r="47" spans="1:35" ht="16.5" thickTop="1" thickBot="1" x14ac:dyDescent="0.3">
      <c r="A47" s="19">
        <v>2030</v>
      </c>
      <c r="B47" s="27">
        <v>8.957058752460016</v>
      </c>
      <c r="C47" s="27">
        <v>0.1095224539412581</v>
      </c>
      <c r="D47" s="27">
        <v>0</v>
      </c>
      <c r="E47" s="27">
        <v>9.0665812064012741</v>
      </c>
      <c r="G47" s="19">
        <v>2030</v>
      </c>
      <c r="H47" s="27">
        <v>15.177658022430023</v>
      </c>
      <c r="I47" s="27">
        <v>3.3302668250598799</v>
      </c>
      <c r="J47" s="27">
        <v>15.640205768725902</v>
      </c>
      <c r="K47" s="27">
        <v>-1.4568650377540355</v>
      </c>
      <c r="L47" s="27">
        <v>2.8369749659157444E-2</v>
      </c>
      <c r="M47" s="27">
        <v>0.34302978858610417</v>
      </c>
      <c r="N47" s="27">
        <v>0</v>
      </c>
      <c r="O47" s="27">
        <v>33.062665116707031</v>
      </c>
      <c r="Q47" s="19">
        <v>2030</v>
      </c>
      <c r="R47" s="27">
        <v>-2.5611748884198278</v>
      </c>
      <c r="S47" s="27">
        <v>-0.73806000000013228</v>
      </c>
      <c r="T47" s="27">
        <v>13.926543042469952</v>
      </c>
      <c r="U47" s="27">
        <v>2.3722618901944159</v>
      </c>
      <c r="V47" s="27">
        <v>0</v>
      </c>
      <c r="W47" s="27">
        <v>-0.78807453379844383</v>
      </c>
      <c r="X47" s="27">
        <v>0</v>
      </c>
      <c r="Y47" s="27">
        <v>12.211495510445964</v>
      </c>
      <c r="AA47" s="19">
        <v>2030</v>
      </c>
      <c r="AB47" s="27">
        <v>12.450019877442971</v>
      </c>
      <c r="AC47" s="27">
        <v>2.8272175174597578</v>
      </c>
      <c r="AD47" s="27">
        <v>27.857089989796542</v>
      </c>
      <c r="AE47" s="27">
        <v>-0.99772255776603702</v>
      </c>
      <c r="AF47" s="27">
        <v>0</v>
      </c>
      <c r="AG47" s="27">
        <v>0</v>
      </c>
      <c r="AH47" s="27">
        <v>0</v>
      </c>
      <c r="AI47" s="27">
        <v>42.13660482693323</v>
      </c>
    </row>
    <row r="48" spans="1:35" ht="16.5" thickTop="1" thickBot="1" x14ac:dyDescent="0.3">
      <c r="A48" s="19">
        <v>2031</v>
      </c>
      <c r="B48" s="27">
        <v>8.957058752460016</v>
      </c>
      <c r="C48" s="27">
        <v>0.1095224539412581</v>
      </c>
      <c r="D48" s="27">
        <v>0</v>
      </c>
      <c r="E48" s="27">
        <v>9.0665812064012741</v>
      </c>
      <c r="G48" s="19">
        <v>2031</v>
      </c>
      <c r="H48" s="27">
        <v>11.665195477350153</v>
      </c>
      <c r="I48" s="27">
        <v>2.9510362550099671</v>
      </c>
      <c r="J48" s="27">
        <v>23.149157530990237</v>
      </c>
      <c r="K48" s="27">
        <v>-0.42859517179407464</v>
      </c>
      <c r="L48" s="27">
        <v>1.1967601916525329E-2</v>
      </c>
      <c r="M48" s="27">
        <v>0.28083843770533301</v>
      </c>
      <c r="N48" s="27">
        <v>0</v>
      </c>
      <c r="O48" s="27">
        <v>37.629600131178144</v>
      </c>
      <c r="Q48" s="19">
        <v>2031</v>
      </c>
      <c r="R48" s="27">
        <v>1.173566795790066</v>
      </c>
      <c r="S48" s="27">
        <v>-2.7108399999997346</v>
      </c>
      <c r="T48" s="27">
        <v>5.0935741824172851</v>
      </c>
      <c r="U48" s="27">
        <v>-3.6684051663505883</v>
      </c>
      <c r="V48" s="27">
        <v>0</v>
      </c>
      <c r="W48" s="27">
        <v>23.174345303819912</v>
      </c>
      <c r="X48" s="27">
        <v>0</v>
      </c>
      <c r="Y48" s="27">
        <v>23.06224111567694</v>
      </c>
      <c r="AA48" s="19">
        <v>2031</v>
      </c>
      <c r="AB48" s="27">
        <v>12.450019877442971</v>
      </c>
      <c r="AC48" s="27">
        <v>2.8272175174602125</v>
      </c>
      <c r="AD48" s="27">
        <v>26.700570824069747</v>
      </c>
      <c r="AE48" s="27">
        <v>-1.8095413250638908</v>
      </c>
      <c r="AF48" s="27">
        <v>0</v>
      </c>
      <c r="AG48" s="27">
        <v>0</v>
      </c>
      <c r="AH48" s="27">
        <v>0</v>
      </c>
      <c r="AI48" s="27">
        <v>40.168266893909042</v>
      </c>
    </row>
    <row r="49" spans="1:35" ht="16.5" thickTop="1" thickBot="1" x14ac:dyDescent="0.3">
      <c r="A49" s="19">
        <v>2032</v>
      </c>
      <c r="B49" s="27">
        <v>8.957058752460016</v>
      </c>
      <c r="C49" s="27">
        <v>0.1095224539412581</v>
      </c>
      <c r="D49" s="27">
        <v>0</v>
      </c>
      <c r="E49" s="27">
        <v>9.0665812064012741</v>
      </c>
      <c r="G49" s="19">
        <v>2032</v>
      </c>
      <c r="H49" s="27">
        <v>8.7156591978798588</v>
      </c>
      <c r="I49" s="27">
        <v>2.1041826225900877</v>
      </c>
      <c r="J49" s="27">
        <v>49.494187562708916</v>
      </c>
      <c r="K49" s="27">
        <v>9.0554655827051023E-2</v>
      </c>
      <c r="L49" s="27">
        <v>0</v>
      </c>
      <c r="M49" s="27">
        <v>-5.2099914896665753E-2</v>
      </c>
      <c r="N49" s="27">
        <v>0</v>
      </c>
      <c r="O49" s="27">
        <v>60.352484124109246</v>
      </c>
      <c r="Q49" s="19">
        <v>2032</v>
      </c>
      <c r="R49" s="27">
        <v>0.27831605934989057</v>
      </c>
      <c r="S49" s="27">
        <v>-2.4697200000000521</v>
      </c>
      <c r="T49" s="27">
        <v>-21.198444710439325</v>
      </c>
      <c r="U49" s="27">
        <v>-4.1325465227644376</v>
      </c>
      <c r="V49" s="27">
        <v>0.40864934897508698</v>
      </c>
      <c r="W49" s="27">
        <v>12.229835260889047</v>
      </c>
      <c r="X49" s="27">
        <v>0</v>
      </c>
      <c r="Y49" s="27">
        <v>-14.88391056398979</v>
      </c>
      <c r="AA49" s="19">
        <v>2032</v>
      </c>
      <c r="AB49" s="27">
        <v>12.45001987743899</v>
      </c>
      <c r="AC49" s="27">
        <v>2.8349633188799999</v>
      </c>
      <c r="AD49" s="27">
        <v>24.195012307167154</v>
      </c>
      <c r="AE49" s="27">
        <v>-1.5995546136823726</v>
      </c>
      <c r="AF49" s="27">
        <v>0</v>
      </c>
      <c r="AG49" s="27">
        <v>0</v>
      </c>
      <c r="AH49" s="27">
        <v>0</v>
      </c>
      <c r="AI49" s="27">
        <v>37.880440889803772</v>
      </c>
    </row>
    <row r="50" spans="1:35" ht="16.5" thickTop="1" thickBot="1" x14ac:dyDescent="0.3">
      <c r="A50" s="19">
        <v>2033</v>
      </c>
      <c r="B50" s="27">
        <v>8.957058752460016</v>
      </c>
      <c r="C50" s="27">
        <v>0.1095224539412581</v>
      </c>
      <c r="D50" s="27">
        <v>0</v>
      </c>
      <c r="E50" s="27">
        <v>9.0665812064012741</v>
      </c>
      <c r="G50" s="19">
        <v>2033</v>
      </c>
      <c r="H50" s="27">
        <v>7.1445502861702153</v>
      </c>
      <c r="I50" s="27">
        <v>1.7364190779403543</v>
      </c>
      <c r="J50" s="27">
        <v>49.200878856738719</v>
      </c>
      <c r="K50" s="27">
        <v>0.31079044790609922</v>
      </c>
      <c r="L50" s="27">
        <v>0</v>
      </c>
      <c r="M50" s="27">
        <v>0</v>
      </c>
      <c r="N50" s="27">
        <v>0</v>
      </c>
      <c r="O50" s="27">
        <v>58.392638668755389</v>
      </c>
      <c r="Q50" s="19">
        <v>2033</v>
      </c>
      <c r="R50" s="27">
        <v>-6.5978225713506617</v>
      </c>
      <c r="S50" s="27">
        <v>-2.7442700000001423</v>
      </c>
      <c r="T50" s="27">
        <v>23.560903099122971</v>
      </c>
      <c r="U50" s="27">
        <v>-0.77614242459943328</v>
      </c>
      <c r="V50" s="27">
        <v>0</v>
      </c>
      <c r="W50" s="27">
        <v>-4.0859778667807385</v>
      </c>
      <c r="X50" s="27">
        <v>0</v>
      </c>
      <c r="Y50" s="27">
        <v>9.3566902363919944</v>
      </c>
      <c r="AA50" s="19">
        <v>2033</v>
      </c>
      <c r="AB50" s="27">
        <v>24.762563133759045</v>
      </c>
      <c r="AC50" s="27">
        <v>3.6193375507100427</v>
      </c>
      <c r="AD50" s="27">
        <v>17.319792281610678</v>
      </c>
      <c r="AE50" s="27">
        <v>-1.4060302236530529</v>
      </c>
      <c r="AF50" s="27">
        <v>0</v>
      </c>
      <c r="AG50" s="27">
        <v>0</v>
      </c>
      <c r="AH50" s="27">
        <v>0</v>
      </c>
      <c r="AI50" s="27">
        <v>44.295662742426707</v>
      </c>
    </row>
    <row r="51" spans="1:35" ht="16.5" thickTop="1" thickBot="1" x14ac:dyDescent="0.3">
      <c r="A51" s="19">
        <v>2034</v>
      </c>
      <c r="B51" s="27">
        <v>8.957058752460016</v>
      </c>
      <c r="C51" s="27">
        <v>0.1095224539412581</v>
      </c>
      <c r="D51" s="27">
        <v>0</v>
      </c>
      <c r="E51" s="27">
        <v>9.0665812064012741</v>
      </c>
      <c r="G51" s="19">
        <v>2034</v>
      </c>
      <c r="H51" s="27">
        <v>6.1223542681400431</v>
      </c>
      <c r="I51" s="27">
        <v>1.6712966825298281</v>
      </c>
      <c r="J51" s="27">
        <v>18.544539218492417</v>
      </c>
      <c r="K51" s="27">
        <v>1.8451219865894881E-2</v>
      </c>
      <c r="L51" s="27">
        <v>0</v>
      </c>
      <c r="M51" s="27">
        <v>0</v>
      </c>
      <c r="N51" s="27">
        <v>0</v>
      </c>
      <c r="O51" s="27">
        <v>26.356641389028184</v>
      </c>
      <c r="Q51" s="19">
        <v>2034</v>
      </c>
      <c r="R51" s="27">
        <v>0.38284024567019515</v>
      </c>
      <c r="S51" s="27">
        <v>-1.1996799999997165</v>
      </c>
      <c r="T51" s="27">
        <v>30.677123673247927</v>
      </c>
      <c r="U51" s="27">
        <v>-5.6333683499076637</v>
      </c>
      <c r="V51" s="27">
        <v>0</v>
      </c>
      <c r="W51" s="27">
        <v>8.4041700823654342</v>
      </c>
      <c r="X51" s="27">
        <v>0</v>
      </c>
      <c r="Y51" s="27">
        <v>32.631085651376175</v>
      </c>
      <c r="AA51" s="19">
        <v>2034</v>
      </c>
      <c r="AB51" s="27">
        <v>14.438961265517037</v>
      </c>
      <c r="AC51" s="27">
        <v>0.9572053557799336</v>
      </c>
      <c r="AD51" s="27">
        <v>33.127957807950317</v>
      </c>
      <c r="AE51" s="27">
        <v>-0.98253503330593839</v>
      </c>
      <c r="AF51" s="27">
        <v>0</v>
      </c>
      <c r="AG51" s="27">
        <v>0</v>
      </c>
      <c r="AH51" s="27">
        <v>0</v>
      </c>
      <c r="AI51" s="27">
        <v>47.541589395941351</v>
      </c>
    </row>
    <row r="52" spans="1:35" ht="16.5" thickTop="1" thickBot="1" x14ac:dyDescent="0.3">
      <c r="A52" s="19" t="s">
        <v>44</v>
      </c>
      <c r="B52" s="27">
        <v>96.347934830026205</v>
      </c>
      <c r="C52" s="27">
        <v>1.1563490798359481</v>
      </c>
      <c r="D52" s="27">
        <v>0</v>
      </c>
      <c r="E52" s="27">
        <v>97.504283909862153</v>
      </c>
      <c r="G52" s="19" t="s">
        <v>45</v>
      </c>
      <c r="H52" s="27">
        <v>60.890536843801968</v>
      </c>
      <c r="I52" s="27">
        <v>16.62206199894127</v>
      </c>
      <c r="J52" s="27">
        <v>201.36114430408247</v>
      </c>
      <c r="K52" s="27">
        <v>0.20534772076527735</v>
      </c>
      <c r="L52" s="27">
        <v>0</v>
      </c>
      <c r="M52" s="27">
        <v>0</v>
      </c>
      <c r="N52" s="27">
        <v>0</v>
      </c>
      <c r="O52" s="27">
        <v>279.07909086759105</v>
      </c>
      <c r="Q52" s="19" t="s">
        <v>45</v>
      </c>
      <c r="R52" s="27">
        <v>3.8075790885837044</v>
      </c>
      <c r="S52" s="27">
        <v>-11.931547251503179</v>
      </c>
      <c r="T52" s="27">
        <v>333.09971490924079</v>
      </c>
      <c r="U52" s="27">
        <v>-62.695006579104877</v>
      </c>
      <c r="V52" s="27">
        <v>0</v>
      </c>
      <c r="W52" s="27">
        <v>90.445922866197918</v>
      </c>
      <c r="X52" s="27">
        <v>0</v>
      </c>
      <c r="Y52" s="27">
        <v>352.72666303341435</v>
      </c>
      <c r="AA52" s="19" t="s">
        <v>45</v>
      </c>
      <c r="AB52" s="27">
        <v>143.60425163558727</v>
      </c>
      <c r="AC52" s="27">
        <v>9.5199894404198524</v>
      </c>
      <c r="AD52" s="27">
        <v>359.71147161285649</v>
      </c>
      <c r="AE52" s="27">
        <v>-10.9348504395823</v>
      </c>
      <c r="AF52" s="27">
        <v>0</v>
      </c>
      <c r="AG52" s="27">
        <v>0</v>
      </c>
      <c r="AH52" s="27">
        <v>0</v>
      </c>
      <c r="AI52" s="27">
        <v>501.90086224928132</v>
      </c>
    </row>
    <row r="53" spans="1:35" ht="16.5" thickTop="1" thickBot="1" x14ac:dyDescent="0.3"/>
    <row r="54" spans="1:35" ht="16.5" thickTop="1" thickBot="1" x14ac:dyDescent="0.3">
      <c r="A54" s="1" t="str">
        <f>A5</f>
        <v>Low Discount rate</v>
      </c>
    </row>
    <row r="55" spans="1:35" ht="31.5" thickTop="1" thickBot="1" x14ac:dyDescent="0.3">
      <c r="G55" s="1" t="s">
        <v>29</v>
      </c>
      <c r="H55" s="1" t="s">
        <v>10</v>
      </c>
      <c r="Q55" s="1" t="s">
        <v>29</v>
      </c>
      <c r="R55" s="1" t="s">
        <v>30</v>
      </c>
      <c r="AA55" s="1" t="s">
        <v>29</v>
      </c>
      <c r="AB55" s="1" t="s">
        <v>31</v>
      </c>
    </row>
    <row r="56" spans="1:35" ht="51" customHeight="1" thickTop="1" thickBot="1" x14ac:dyDescent="0.3">
      <c r="A56" s="1" t="s">
        <v>32</v>
      </c>
      <c r="B56" s="25" t="s">
        <v>33</v>
      </c>
      <c r="C56" s="25" t="s">
        <v>15</v>
      </c>
      <c r="D56" s="25" t="s">
        <v>34</v>
      </c>
      <c r="E56" s="25" t="s">
        <v>35</v>
      </c>
      <c r="G56" s="1" t="s">
        <v>29</v>
      </c>
      <c r="H56" s="1" t="s">
        <v>36</v>
      </c>
      <c r="I56" s="1" t="s">
        <v>37</v>
      </c>
      <c r="J56" s="1" t="s">
        <v>38</v>
      </c>
      <c r="K56" s="1" t="s">
        <v>39</v>
      </c>
      <c r="L56" s="1" t="s">
        <v>40</v>
      </c>
      <c r="M56" s="1" t="s">
        <v>41</v>
      </c>
      <c r="N56" s="1" t="s">
        <v>42</v>
      </c>
      <c r="O56" s="1" t="s">
        <v>35</v>
      </c>
      <c r="Q56" s="1" t="s">
        <v>29</v>
      </c>
      <c r="R56" s="1" t="s">
        <v>36</v>
      </c>
      <c r="S56" s="1" t="s">
        <v>37</v>
      </c>
      <c r="T56" s="1" t="s">
        <v>38</v>
      </c>
      <c r="U56" s="1" t="s">
        <v>39</v>
      </c>
      <c r="V56" s="1" t="s">
        <v>40</v>
      </c>
      <c r="W56" s="1" t="s">
        <v>41</v>
      </c>
      <c r="X56" s="1" t="s">
        <v>42</v>
      </c>
      <c r="Y56" s="1" t="s">
        <v>35</v>
      </c>
      <c r="AA56" s="1" t="s">
        <v>29</v>
      </c>
      <c r="AB56" s="1" t="s">
        <v>36</v>
      </c>
      <c r="AC56" s="1" t="s">
        <v>37</v>
      </c>
      <c r="AD56" s="1" t="s">
        <v>38</v>
      </c>
      <c r="AE56" s="1" t="s">
        <v>39</v>
      </c>
      <c r="AF56" s="1" t="s">
        <v>40</v>
      </c>
      <c r="AG56" s="1" t="s">
        <v>41</v>
      </c>
      <c r="AH56" s="1" t="s">
        <v>42</v>
      </c>
      <c r="AI56" s="1" t="s">
        <v>35</v>
      </c>
    </row>
    <row r="57" spans="1:35" ht="16.5" thickTop="1" thickBot="1" x14ac:dyDescent="0.3">
      <c r="A57" s="19" t="s">
        <v>43</v>
      </c>
      <c r="B57" s="26">
        <f>NPV($B$5,B58:B73)</f>
        <v>93.389727099852081</v>
      </c>
      <c r="C57" s="26">
        <f t="shared" ref="C57:E57" si="9">NPV($B$5,C58:C73)</f>
        <v>1.1349756307828911</v>
      </c>
      <c r="D57" s="26">
        <f t="shared" si="9"/>
        <v>2.4419351058299625</v>
      </c>
      <c r="E57" s="26">
        <f t="shared" si="9"/>
        <v>96.96663783646494</v>
      </c>
      <c r="G57" s="19" t="s">
        <v>43</v>
      </c>
      <c r="H57" s="26">
        <f>NPV($B$5,H58:H73)</f>
        <v>117.17416442446569</v>
      </c>
      <c r="I57" s="26">
        <f t="shared" ref="I57:O57" si="10">NPV($B$5,I58:I73)</f>
        <v>29.698385456522281</v>
      </c>
      <c r="J57" s="26">
        <f t="shared" si="10"/>
        <v>403.57068095583253</v>
      </c>
      <c r="K57" s="26">
        <f t="shared" si="10"/>
        <v>-1.8307720785483832</v>
      </c>
      <c r="L57" s="26">
        <f t="shared" si="10"/>
        <v>14.560828442984196</v>
      </c>
      <c r="M57" s="26">
        <f t="shared" si="10"/>
        <v>2.8181877468263394</v>
      </c>
      <c r="N57" s="26">
        <f t="shared" si="10"/>
        <v>0</v>
      </c>
      <c r="O57" s="26">
        <f t="shared" si="10"/>
        <v>565.99147494808267</v>
      </c>
      <c r="Q57" s="19" t="s">
        <v>43</v>
      </c>
      <c r="R57" s="26">
        <f>NPV($B$5,R58:R73)</f>
        <v>2.372064084601941</v>
      </c>
      <c r="S57" s="26">
        <f t="shared" ref="S57:Y57" si="11">NPV($B$5,S58:S73)</f>
        <v>-20.769662895565357</v>
      </c>
      <c r="T57" s="26">
        <f t="shared" si="11"/>
        <v>488.07571784390331</v>
      </c>
      <c r="U57" s="26">
        <f t="shared" si="11"/>
        <v>-72.136216842448121</v>
      </c>
      <c r="V57" s="26">
        <f t="shared" si="11"/>
        <v>12.189167952573889</v>
      </c>
      <c r="W57" s="26">
        <f t="shared" si="11"/>
        <v>128.92196157760267</v>
      </c>
      <c r="X57" s="26">
        <f t="shared" si="11"/>
        <v>0</v>
      </c>
      <c r="Y57" s="26">
        <f t="shared" si="11"/>
        <v>538.65303172066831</v>
      </c>
      <c r="AA57" s="19" t="s">
        <v>43</v>
      </c>
      <c r="AB57" s="26">
        <f>NPV($B$5,AB58:AB73)</f>
        <v>228.07457694421797</v>
      </c>
      <c r="AC57" s="26">
        <f t="shared" ref="AC57:AI57" si="12">NPV($B$5,AC58:AC73)</f>
        <v>24.139485076483659</v>
      </c>
      <c r="AD57" s="26">
        <f t="shared" si="12"/>
        <v>577.09897245573404</v>
      </c>
      <c r="AE57" s="26">
        <f t="shared" si="12"/>
        <v>-19.391276355112733</v>
      </c>
      <c r="AF57" s="26">
        <f t="shared" si="12"/>
        <v>0</v>
      </c>
      <c r="AG57" s="26">
        <f t="shared" si="12"/>
        <v>0.20143718659487178</v>
      </c>
      <c r="AH57" s="26">
        <f t="shared" si="12"/>
        <v>0</v>
      </c>
      <c r="AI57" s="26">
        <f t="shared" si="12"/>
        <v>810.12319530791785</v>
      </c>
    </row>
    <row r="58" spans="1:35" ht="16.5" thickTop="1" thickBot="1" x14ac:dyDescent="0.3">
      <c r="A58" s="19">
        <v>2020</v>
      </c>
      <c r="B58" s="27">
        <v>0</v>
      </c>
      <c r="C58" s="27">
        <v>0</v>
      </c>
      <c r="D58" s="27">
        <v>0</v>
      </c>
      <c r="E58" s="27">
        <v>0</v>
      </c>
      <c r="G58" s="19">
        <v>2020</v>
      </c>
      <c r="H58" s="27">
        <v>0</v>
      </c>
      <c r="I58" s="27">
        <v>0</v>
      </c>
      <c r="J58" s="27">
        <v>0</v>
      </c>
      <c r="K58" s="27">
        <v>0</v>
      </c>
      <c r="L58" s="27">
        <v>0</v>
      </c>
      <c r="M58" s="27">
        <v>0</v>
      </c>
      <c r="N58" s="27">
        <v>0</v>
      </c>
      <c r="O58" s="27">
        <v>0</v>
      </c>
      <c r="Q58" s="19">
        <v>2020</v>
      </c>
      <c r="R58" s="27">
        <v>0</v>
      </c>
      <c r="S58" s="27">
        <v>0</v>
      </c>
      <c r="T58" s="27">
        <v>0</v>
      </c>
      <c r="U58" s="27">
        <v>0</v>
      </c>
      <c r="V58" s="27">
        <v>0</v>
      </c>
      <c r="W58" s="27">
        <v>0</v>
      </c>
      <c r="X58" s="27">
        <v>0</v>
      </c>
      <c r="Y58" s="27">
        <v>0</v>
      </c>
      <c r="AA58" s="19">
        <v>2020</v>
      </c>
      <c r="AB58" s="27">
        <v>0</v>
      </c>
      <c r="AC58" s="27">
        <v>0</v>
      </c>
      <c r="AD58" s="27">
        <v>0</v>
      </c>
      <c r="AE58" s="27">
        <v>0</v>
      </c>
      <c r="AF58" s="27">
        <v>0</v>
      </c>
      <c r="AG58" s="27">
        <v>0</v>
      </c>
      <c r="AH58" s="27">
        <v>0</v>
      </c>
      <c r="AI58" s="27">
        <v>0</v>
      </c>
    </row>
    <row r="59" spans="1:35" ht="16.5" thickTop="1" thickBot="1" x14ac:dyDescent="0.3">
      <c r="A59" s="19">
        <v>2021</v>
      </c>
      <c r="B59" s="27">
        <v>0</v>
      </c>
      <c r="C59" s="27">
        <v>0</v>
      </c>
      <c r="D59" s="27">
        <v>0</v>
      </c>
      <c r="E59" s="27">
        <v>0</v>
      </c>
      <c r="G59" s="19">
        <v>2021</v>
      </c>
      <c r="H59" s="27">
        <v>0</v>
      </c>
      <c r="I59" s="27">
        <v>0</v>
      </c>
      <c r="J59" s="27">
        <v>0</v>
      </c>
      <c r="K59" s="27">
        <v>0</v>
      </c>
      <c r="L59" s="27">
        <v>0</v>
      </c>
      <c r="M59" s="27">
        <v>0</v>
      </c>
      <c r="N59" s="27">
        <v>0</v>
      </c>
      <c r="O59" s="27">
        <v>0</v>
      </c>
      <c r="Q59" s="19">
        <v>2021</v>
      </c>
      <c r="R59" s="27">
        <v>0</v>
      </c>
      <c r="S59" s="27">
        <v>0</v>
      </c>
      <c r="T59" s="27">
        <v>0</v>
      </c>
      <c r="U59" s="27">
        <v>0</v>
      </c>
      <c r="V59" s="27">
        <v>0</v>
      </c>
      <c r="W59" s="27">
        <v>0</v>
      </c>
      <c r="X59" s="27">
        <v>0</v>
      </c>
      <c r="Y59" s="27">
        <v>0</v>
      </c>
      <c r="AA59" s="19">
        <v>2021</v>
      </c>
      <c r="AB59" s="27">
        <v>0</v>
      </c>
      <c r="AC59" s="27">
        <v>0</v>
      </c>
      <c r="AD59" s="27">
        <v>0</v>
      </c>
      <c r="AE59" s="27">
        <v>0</v>
      </c>
      <c r="AF59" s="27">
        <v>0</v>
      </c>
      <c r="AG59" s="27">
        <v>0</v>
      </c>
      <c r="AH59" s="27">
        <v>0</v>
      </c>
      <c r="AI59" s="27">
        <v>0</v>
      </c>
    </row>
    <row r="60" spans="1:35" ht="16.5" thickTop="1" thickBot="1" x14ac:dyDescent="0.3">
      <c r="A60" s="19">
        <v>2022</v>
      </c>
      <c r="B60" s="27">
        <v>0</v>
      </c>
      <c r="C60" s="27">
        <v>0</v>
      </c>
      <c r="D60" s="27">
        <v>2.656727471408562</v>
      </c>
      <c r="E60" s="27">
        <v>2.656727471408562</v>
      </c>
      <c r="G60" s="19">
        <v>2022</v>
      </c>
      <c r="H60" s="27">
        <v>0</v>
      </c>
      <c r="I60" s="27">
        <v>0</v>
      </c>
      <c r="J60" s="27">
        <v>0</v>
      </c>
      <c r="K60" s="27">
        <v>0</v>
      </c>
      <c r="L60" s="27">
        <v>0</v>
      </c>
      <c r="M60" s="27">
        <v>0</v>
      </c>
      <c r="N60" s="27">
        <v>0</v>
      </c>
      <c r="O60" s="27">
        <v>0</v>
      </c>
      <c r="Q60" s="19">
        <v>2022</v>
      </c>
      <c r="R60" s="27">
        <v>0</v>
      </c>
      <c r="S60" s="27">
        <v>0</v>
      </c>
      <c r="T60" s="27">
        <v>0</v>
      </c>
      <c r="U60" s="27">
        <v>0</v>
      </c>
      <c r="V60" s="27">
        <v>0</v>
      </c>
      <c r="W60" s="27">
        <v>0</v>
      </c>
      <c r="X60" s="27">
        <v>0</v>
      </c>
      <c r="Y60" s="27">
        <v>0</v>
      </c>
      <c r="AA60" s="19">
        <v>2022</v>
      </c>
      <c r="AB60" s="27">
        <v>0</v>
      </c>
      <c r="AC60" s="27">
        <v>0</v>
      </c>
      <c r="AD60" s="27">
        <v>0</v>
      </c>
      <c r="AE60" s="27">
        <v>0</v>
      </c>
      <c r="AF60" s="27">
        <v>0</v>
      </c>
      <c r="AG60" s="27">
        <v>0</v>
      </c>
      <c r="AH60" s="27">
        <v>0</v>
      </c>
      <c r="AI60" s="27">
        <v>0</v>
      </c>
    </row>
    <row r="61" spans="1:35" ht="16.5" thickTop="1" thickBot="1" x14ac:dyDescent="0.3">
      <c r="A61" s="19">
        <v>2023</v>
      </c>
      <c r="B61" s="27">
        <v>4.4492708675116148</v>
      </c>
      <c r="C61" s="27">
        <v>5.5324645736206171E-2</v>
      </c>
      <c r="D61" s="27">
        <v>0</v>
      </c>
      <c r="E61" s="27">
        <v>4.5045955132478213</v>
      </c>
      <c r="G61" s="19">
        <v>2023</v>
      </c>
      <c r="H61" s="27">
        <v>0</v>
      </c>
      <c r="I61" s="27">
        <v>0</v>
      </c>
      <c r="J61" s="27">
        <v>8.7387014306014628</v>
      </c>
      <c r="K61" s="27">
        <v>-0.75392508934392777</v>
      </c>
      <c r="L61" s="27">
        <v>1.8117350422079321</v>
      </c>
      <c r="M61" s="27">
        <v>1.1664970115746978</v>
      </c>
      <c r="N61" s="27">
        <v>0</v>
      </c>
      <c r="O61" s="27">
        <v>10.963008395040166</v>
      </c>
      <c r="Q61" s="19">
        <v>2023</v>
      </c>
      <c r="R61" s="27">
        <v>-14.427850000000007</v>
      </c>
      <c r="S61" s="27">
        <v>-4.5089600000001155</v>
      </c>
      <c r="T61" s="27">
        <v>35.807231355618441</v>
      </c>
      <c r="U61" s="27">
        <v>5.9572961100200992</v>
      </c>
      <c r="V61" s="27">
        <v>2.2840536807992078</v>
      </c>
      <c r="W61" s="27">
        <v>1.9282247860590145</v>
      </c>
      <c r="X61" s="27">
        <v>0</v>
      </c>
      <c r="Y61" s="27">
        <v>27.039995932496641</v>
      </c>
      <c r="AA61" s="19">
        <v>2023</v>
      </c>
      <c r="AB61" s="27">
        <v>12.450189382123991</v>
      </c>
      <c r="AC61" s="27">
        <v>0.83334486225976434</v>
      </c>
      <c r="AD61" s="27">
        <v>14.228711584083296</v>
      </c>
      <c r="AE61" s="27">
        <v>-8.5205104409607116E-2</v>
      </c>
      <c r="AF61" s="27">
        <v>0</v>
      </c>
      <c r="AG61" s="27">
        <v>0.56363680917405701</v>
      </c>
      <c r="AH61" s="27">
        <v>0</v>
      </c>
      <c r="AI61" s="27">
        <v>27.990677533231501</v>
      </c>
    </row>
    <row r="62" spans="1:35" ht="16.5" thickTop="1" thickBot="1" x14ac:dyDescent="0.3">
      <c r="A62" s="19">
        <v>2024</v>
      </c>
      <c r="B62" s="27">
        <v>4.4492708675116148</v>
      </c>
      <c r="C62" s="27">
        <v>5.5324645736206171E-2</v>
      </c>
      <c r="D62" s="27">
        <v>0</v>
      </c>
      <c r="E62" s="27">
        <v>4.5045955132478213</v>
      </c>
      <c r="G62" s="19">
        <v>2024</v>
      </c>
      <c r="H62" s="27">
        <v>0</v>
      </c>
      <c r="I62" s="27">
        <v>0</v>
      </c>
      <c r="J62" s="27">
        <v>7.5351588334574249</v>
      </c>
      <c r="K62" s="27">
        <v>0.75029841230268868</v>
      </c>
      <c r="L62" s="27">
        <v>6.0009305791589416</v>
      </c>
      <c r="M62" s="27">
        <v>0.77789185919596593</v>
      </c>
      <c r="N62" s="27">
        <v>0</v>
      </c>
      <c r="O62" s="27">
        <v>15.064279684115021</v>
      </c>
      <c r="Q62" s="19">
        <v>2024</v>
      </c>
      <c r="R62" s="27">
        <v>-1.0892799999999738</v>
      </c>
      <c r="S62" s="27">
        <v>-0.28193000000010215</v>
      </c>
      <c r="T62" s="27">
        <v>1.248520525017963</v>
      </c>
      <c r="U62" s="27">
        <v>-2.3277234237913974E-2</v>
      </c>
      <c r="V62" s="27">
        <v>2.9745766048381261</v>
      </c>
      <c r="W62" s="27">
        <v>-0.49338024595467489</v>
      </c>
      <c r="X62" s="27">
        <v>0</v>
      </c>
      <c r="Y62" s="27">
        <v>2.3352296496634239</v>
      </c>
      <c r="AA62" s="19">
        <v>2024</v>
      </c>
      <c r="AB62" s="27">
        <v>0.26788355407660447</v>
      </c>
      <c r="AC62" s="27">
        <v>9.6134217669714417E-2</v>
      </c>
      <c r="AD62" s="27">
        <v>7.7018317885113392</v>
      </c>
      <c r="AE62" s="27">
        <v>0.54924283675263352</v>
      </c>
      <c r="AF62" s="27">
        <v>0</v>
      </c>
      <c r="AG62" s="27">
        <v>-0.14462344572845745</v>
      </c>
      <c r="AH62" s="27">
        <v>0</v>
      </c>
      <c r="AI62" s="27">
        <v>8.4704689512818323</v>
      </c>
    </row>
    <row r="63" spans="1:35" ht="16.5" thickTop="1" thickBot="1" x14ac:dyDescent="0.3">
      <c r="A63" s="19">
        <v>2025</v>
      </c>
      <c r="B63" s="27">
        <v>4.4492708675116148</v>
      </c>
      <c r="C63" s="27">
        <v>5.5324645736206171E-2</v>
      </c>
      <c r="D63" s="27">
        <v>0</v>
      </c>
      <c r="E63" s="27">
        <v>4.5045955132478213</v>
      </c>
      <c r="G63" s="19">
        <v>2025</v>
      </c>
      <c r="H63" s="27">
        <v>0</v>
      </c>
      <c r="I63" s="27">
        <v>0</v>
      </c>
      <c r="J63" s="27">
        <v>12.293048628470505</v>
      </c>
      <c r="K63" s="27">
        <v>0.95822349479380331</v>
      </c>
      <c r="L63" s="27">
        <v>2.0243676442420533</v>
      </c>
      <c r="M63" s="27">
        <v>1.5534051003274199</v>
      </c>
      <c r="N63" s="27">
        <v>0</v>
      </c>
      <c r="O63" s="27">
        <v>16.82904486783378</v>
      </c>
      <c r="Q63" s="19">
        <v>2025</v>
      </c>
      <c r="R63" s="27">
        <v>-2.3426399999999603</v>
      </c>
      <c r="S63" s="27">
        <v>-0.37770000000000437</v>
      </c>
      <c r="T63" s="27">
        <v>11.561470615462504</v>
      </c>
      <c r="U63" s="27">
        <v>0.55731567252412451</v>
      </c>
      <c r="V63" s="27">
        <v>1.4560970354377119</v>
      </c>
      <c r="W63" s="27">
        <v>-0.48794383674983816</v>
      </c>
      <c r="X63" s="27">
        <v>0</v>
      </c>
      <c r="Y63" s="27">
        <v>10.366599486674536</v>
      </c>
      <c r="AA63" s="19">
        <v>2025</v>
      </c>
      <c r="AB63" s="27">
        <v>0.26788355408299935</v>
      </c>
      <c r="AC63" s="27">
        <v>9.5871555879966763E-2</v>
      </c>
      <c r="AD63" s="27">
        <v>10.464833426236122</v>
      </c>
      <c r="AE63" s="27">
        <v>0.38160942815975935</v>
      </c>
      <c r="AF63" s="27">
        <v>0</v>
      </c>
      <c r="AG63" s="27">
        <v>-4.6740635378449746E-2</v>
      </c>
      <c r="AH63" s="27">
        <v>0</v>
      </c>
      <c r="AI63" s="27">
        <v>11.163457328980398</v>
      </c>
    </row>
    <row r="64" spans="1:35" ht="16.5" thickTop="1" thickBot="1" x14ac:dyDescent="0.3">
      <c r="A64" s="19">
        <v>2026</v>
      </c>
      <c r="B64" s="27">
        <v>4.4492708675116148</v>
      </c>
      <c r="C64" s="27">
        <v>5.5324645736206171E-2</v>
      </c>
      <c r="D64" s="27">
        <v>0</v>
      </c>
      <c r="E64" s="27">
        <v>4.5045955132478213</v>
      </c>
      <c r="G64" s="19">
        <v>2026</v>
      </c>
      <c r="H64" s="27">
        <v>-1.3950969279790115E-3</v>
      </c>
      <c r="I64" s="27">
        <v>1.4004089498484973E-3</v>
      </c>
      <c r="J64" s="27">
        <v>9.2786792835673992</v>
      </c>
      <c r="K64" s="27">
        <v>0.51689881742970267</v>
      </c>
      <c r="L64" s="27">
        <v>7.2894534504397832</v>
      </c>
      <c r="M64" s="27">
        <v>-0.76537513233491161</v>
      </c>
      <c r="N64" s="27">
        <v>0</v>
      </c>
      <c r="O64" s="27">
        <v>16.319661731123844</v>
      </c>
      <c r="Q64" s="19">
        <v>2026</v>
      </c>
      <c r="R64" s="27">
        <v>-0.44297000000005937</v>
      </c>
      <c r="S64" s="27">
        <v>5.0119999999878928E-2</v>
      </c>
      <c r="T64" s="27">
        <v>6.2060441359466179</v>
      </c>
      <c r="U64" s="27">
        <v>0.56559327578948726</v>
      </c>
      <c r="V64" s="27">
        <v>7.3646415600636006</v>
      </c>
      <c r="W64" s="27">
        <v>0.36256336782509158</v>
      </c>
      <c r="X64" s="27">
        <v>0</v>
      </c>
      <c r="Y64" s="27">
        <v>14.105992339624615</v>
      </c>
      <c r="AA64" s="19">
        <v>2026</v>
      </c>
      <c r="AB64" s="27">
        <v>0.26788355408200459</v>
      </c>
      <c r="AC64" s="27">
        <v>9.5871555879966763E-2</v>
      </c>
      <c r="AD64" s="27">
        <v>13.203124878284843</v>
      </c>
      <c r="AE64" s="27">
        <v>0.15661043073504138</v>
      </c>
      <c r="AF64" s="27">
        <v>0</v>
      </c>
      <c r="AG64" s="27">
        <v>-0.16692924021846864</v>
      </c>
      <c r="AH64" s="27">
        <v>0</v>
      </c>
      <c r="AI64" s="27">
        <v>13.556561178763387</v>
      </c>
    </row>
    <row r="65" spans="1:35" ht="16.5" thickTop="1" thickBot="1" x14ac:dyDescent="0.3">
      <c r="A65" s="19">
        <v>2027</v>
      </c>
      <c r="B65" s="27">
        <v>4.4492708675116148</v>
      </c>
      <c r="C65" s="27">
        <v>5.5324645736206171E-2</v>
      </c>
      <c r="D65" s="27">
        <v>0</v>
      </c>
      <c r="E65" s="27">
        <v>4.5045955132478213</v>
      </c>
      <c r="G65" s="19">
        <v>2027</v>
      </c>
      <c r="H65" s="27">
        <v>5.075118029402006</v>
      </c>
      <c r="I65" s="27">
        <v>1.0935449024800619</v>
      </c>
      <c r="J65" s="27">
        <v>18.662461464097131</v>
      </c>
      <c r="K65" s="27">
        <v>-0.43229598494198729</v>
      </c>
      <c r="L65" s="27">
        <v>0</v>
      </c>
      <c r="M65" s="27">
        <v>0</v>
      </c>
      <c r="N65" s="27">
        <v>0</v>
      </c>
      <c r="O65" s="27">
        <v>24.398828411037211</v>
      </c>
      <c r="Q65" s="19">
        <v>2027</v>
      </c>
      <c r="R65" s="27">
        <v>1.8599400000000514</v>
      </c>
      <c r="S65" s="27">
        <v>0.64633999999978187</v>
      </c>
      <c r="T65" s="27">
        <v>24.155175234318019</v>
      </c>
      <c r="U65" s="27">
        <v>0.76821762826396889</v>
      </c>
      <c r="V65" s="27">
        <v>0</v>
      </c>
      <c r="W65" s="27">
        <v>0</v>
      </c>
      <c r="X65" s="27">
        <v>0</v>
      </c>
      <c r="Y65" s="27">
        <v>27.429672862581821</v>
      </c>
      <c r="AA65" s="19">
        <v>2027</v>
      </c>
      <c r="AB65" s="27">
        <v>0.18290367326500245</v>
      </c>
      <c r="AC65" s="27">
        <v>0.15926881142968341</v>
      </c>
      <c r="AD65" s="27">
        <v>26.130972638262701</v>
      </c>
      <c r="AE65" s="27">
        <v>-0.64019812317937697</v>
      </c>
      <c r="AF65" s="27">
        <v>0</v>
      </c>
      <c r="AG65" s="27">
        <v>0</v>
      </c>
      <c r="AH65" s="27">
        <v>0</v>
      </c>
      <c r="AI65" s="27">
        <v>25.832946999778009</v>
      </c>
    </row>
    <row r="66" spans="1:35" ht="16.5" thickTop="1" thickBot="1" x14ac:dyDescent="0.3">
      <c r="A66" s="19">
        <v>2028</v>
      </c>
      <c r="B66" s="27">
        <v>4.4492708675116148</v>
      </c>
      <c r="C66" s="27">
        <v>5.5324645736206171E-2</v>
      </c>
      <c r="D66" s="27">
        <v>0</v>
      </c>
      <c r="E66" s="27">
        <v>4.5045955132478213</v>
      </c>
      <c r="G66" s="19">
        <v>2028</v>
      </c>
      <c r="H66" s="27">
        <v>10.035512428024049</v>
      </c>
      <c r="I66" s="27">
        <v>2.2499836779797988</v>
      </c>
      <c r="J66" s="27">
        <v>15.888354539258849</v>
      </c>
      <c r="K66" s="27">
        <v>-0.96155363422115614</v>
      </c>
      <c r="L66" s="27">
        <v>0</v>
      </c>
      <c r="M66" s="27">
        <v>0</v>
      </c>
      <c r="N66" s="27">
        <v>0</v>
      </c>
      <c r="O66" s="27">
        <v>27.212297011041539</v>
      </c>
      <c r="Q66" s="19">
        <v>2028</v>
      </c>
      <c r="R66" s="27">
        <v>20.984051066249776</v>
      </c>
      <c r="S66" s="27">
        <v>1.6843199999998433</v>
      </c>
      <c r="T66" s="27">
        <v>3.2702217478886286</v>
      </c>
      <c r="U66" s="27">
        <v>-0.18051049541379882</v>
      </c>
      <c r="V66" s="27">
        <v>0</v>
      </c>
      <c r="W66" s="27">
        <v>0.29471755573827052</v>
      </c>
      <c r="X66" s="27">
        <v>0</v>
      </c>
      <c r="Y66" s="27">
        <v>26.052799874462718</v>
      </c>
      <c r="AA66" s="19">
        <v>2028</v>
      </c>
      <c r="AB66" s="27">
        <v>12.439042717415987</v>
      </c>
      <c r="AC66" s="27">
        <v>2.8324692475603115</v>
      </c>
      <c r="AD66" s="27">
        <v>16.845461546451915</v>
      </c>
      <c r="AE66" s="27">
        <v>-1.8282274697654071</v>
      </c>
      <c r="AF66" s="27">
        <v>0</v>
      </c>
      <c r="AG66" s="27">
        <v>0</v>
      </c>
      <c r="AH66" s="27">
        <v>0</v>
      </c>
      <c r="AI66" s="27">
        <v>30.288746041662804</v>
      </c>
    </row>
    <row r="67" spans="1:35" ht="16.5" thickTop="1" thickBot="1" x14ac:dyDescent="0.3">
      <c r="A67" s="19">
        <v>2029</v>
      </c>
      <c r="B67" s="27">
        <v>4.4492708675116148</v>
      </c>
      <c r="C67" s="27">
        <v>5.5324645736206171E-2</v>
      </c>
      <c r="D67" s="27">
        <v>0</v>
      </c>
      <c r="E67" s="27">
        <v>4.5045955132478213</v>
      </c>
      <c r="G67" s="19">
        <v>2029</v>
      </c>
      <c r="H67" s="27">
        <v>13.008471491989894</v>
      </c>
      <c r="I67" s="27">
        <v>2.7858491341703484</v>
      </c>
      <c r="J67" s="27">
        <v>16.675235433633098</v>
      </c>
      <c r="K67" s="27">
        <v>-1.4493633501449785</v>
      </c>
      <c r="L67" s="27">
        <v>0</v>
      </c>
      <c r="M67" s="27">
        <v>0</v>
      </c>
      <c r="N67" s="27">
        <v>0</v>
      </c>
      <c r="O67" s="27">
        <v>31.020192709648363</v>
      </c>
      <c r="Q67" s="19">
        <v>2029</v>
      </c>
      <c r="R67" s="27">
        <v>2.6504928898398248</v>
      </c>
      <c r="S67" s="27">
        <v>1.0213300000000345</v>
      </c>
      <c r="T67" s="27">
        <v>17.403978186376925</v>
      </c>
      <c r="U67" s="27">
        <v>0.69205570496993329</v>
      </c>
      <c r="V67" s="27">
        <v>0</v>
      </c>
      <c r="W67" s="27">
        <v>1.0383920539636855</v>
      </c>
      <c r="X67" s="27">
        <v>0</v>
      </c>
      <c r="Y67" s="27">
        <v>22.806248835150406</v>
      </c>
      <c r="AA67" s="19">
        <v>2029</v>
      </c>
      <c r="AB67" s="27">
        <v>12.439042717419964</v>
      </c>
      <c r="AC67" s="27">
        <v>2.8247302605500408</v>
      </c>
      <c r="AD67" s="27">
        <v>19.594595831890452</v>
      </c>
      <c r="AE67" s="27">
        <v>-1.4976366851022382</v>
      </c>
      <c r="AF67" s="27">
        <v>0</v>
      </c>
      <c r="AG67" s="27">
        <v>0</v>
      </c>
      <c r="AH67" s="27">
        <v>0</v>
      </c>
      <c r="AI67" s="27">
        <v>33.360732124758222</v>
      </c>
    </row>
    <row r="68" spans="1:35" ht="16.5" thickTop="1" thickBot="1" x14ac:dyDescent="0.3">
      <c r="A68" s="19">
        <v>2030</v>
      </c>
      <c r="B68" s="27">
        <v>4.4492708675116148</v>
      </c>
      <c r="C68" s="27">
        <v>5.5324645736206171E-2</v>
      </c>
      <c r="D68" s="27">
        <v>0</v>
      </c>
      <c r="E68" s="27">
        <v>4.5045955132478213</v>
      </c>
      <c r="G68" s="19">
        <v>2030</v>
      </c>
      <c r="H68" s="27">
        <v>15.177658022430023</v>
      </c>
      <c r="I68" s="27">
        <v>3.3302668250598799</v>
      </c>
      <c r="J68" s="27">
        <v>15.640205768725902</v>
      </c>
      <c r="K68" s="27">
        <v>-1.4568650377540355</v>
      </c>
      <c r="L68" s="27">
        <v>2.8369749659157444E-2</v>
      </c>
      <c r="M68" s="27">
        <v>0.34302978858610417</v>
      </c>
      <c r="N68" s="27">
        <v>0</v>
      </c>
      <c r="O68" s="27">
        <v>33.062665116707031</v>
      </c>
      <c r="Q68" s="19">
        <v>2030</v>
      </c>
      <c r="R68" s="27">
        <v>-2.5611748884198278</v>
      </c>
      <c r="S68" s="27">
        <v>-0.73806000000013228</v>
      </c>
      <c r="T68" s="27">
        <v>13.926543042469952</v>
      </c>
      <c r="U68" s="27">
        <v>2.3722618901944159</v>
      </c>
      <c r="V68" s="27">
        <v>0</v>
      </c>
      <c r="W68" s="27">
        <v>-0.78807453379844383</v>
      </c>
      <c r="X68" s="27">
        <v>0</v>
      </c>
      <c r="Y68" s="27">
        <v>12.211495510445964</v>
      </c>
      <c r="AA68" s="19">
        <v>2030</v>
      </c>
      <c r="AB68" s="27">
        <v>12.450019877442971</v>
      </c>
      <c r="AC68" s="27">
        <v>2.8272175174597578</v>
      </c>
      <c r="AD68" s="27">
        <v>27.857089989796542</v>
      </c>
      <c r="AE68" s="27">
        <v>-0.99772255776603702</v>
      </c>
      <c r="AF68" s="27">
        <v>0</v>
      </c>
      <c r="AG68" s="27">
        <v>0</v>
      </c>
      <c r="AH68" s="27">
        <v>0</v>
      </c>
      <c r="AI68" s="27">
        <v>42.13660482693323</v>
      </c>
    </row>
    <row r="69" spans="1:35" ht="16.5" thickTop="1" thickBot="1" x14ac:dyDescent="0.3">
      <c r="A69" s="19">
        <v>2031</v>
      </c>
      <c r="B69" s="27">
        <v>4.4492708675116148</v>
      </c>
      <c r="C69" s="27">
        <v>5.5324645736206171E-2</v>
      </c>
      <c r="D69" s="27">
        <v>0</v>
      </c>
      <c r="E69" s="27">
        <v>4.5045955132478213</v>
      </c>
      <c r="G69" s="19">
        <v>2031</v>
      </c>
      <c r="H69" s="27">
        <v>11.665195477350153</v>
      </c>
      <c r="I69" s="27">
        <v>2.9510362550099671</v>
      </c>
      <c r="J69" s="27">
        <v>23.149157530990237</v>
      </c>
      <c r="K69" s="27">
        <v>-0.42859517179407464</v>
      </c>
      <c r="L69" s="27">
        <v>1.1967601916525329E-2</v>
      </c>
      <c r="M69" s="27">
        <v>0.28083843770533301</v>
      </c>
      <c r="N69" s="27">
        <v>0</v>
      </c>
      <c r="O69" s="27">
        <v>37.629600131178144</v>
      </c>
      <c r="Q69" s="19">
        <v>2031</v>
      </c>
      <c r="R69" s="27">
        <v>1.173566795790066</v>
      </c>
      <c r="S69" s="27">
        <v>-2.7108399999997346</v>
      </c>
      <c r="T69" s="27">
        <v>5.0935741824172851</v>
      </c>
      <c r="U69" s="27">
        <v>-3.6684051663505883</v>
      </c>
      <c r="V69" s="27">
        <v>0</v>
      </c>
      <c r="W69" s="27">
        <v>23.174345303819912</v>
      </c>
      <c r="X69" s="27">
        <v>0</v>
      </c>
      <c r="Y69" s="27">
        <v>23.06224111567694</v>
      </c>
      <c r="AA69" s="19">
        <v>2031</v>
      </c>
      <c r="AB69" s="27">
        <v>12.450019877442971</v>
      </c>
      <c r="AC69" s="27">
        <v>2.8272175174602125</v>
      </c>
      <c r="AD69" s="27">
        <v>26.700570824069747</v>
      </c>
      <c r="AE69" s="27">
        <v>-1.8095413250638908</v>
      </c>
      <c r="AF69" s="27">
        <v>0</v>
      </c>
      <c r="AG69" s="27">
        <v>0</v>
      </c>
      <c r="AH69" s="27">
        <v>0</v>
      </c>
      <c r="AI69" s="27">
        <v>40.168266893909042</v>
      </c>
    </row>
    <row r="70" spans="1:35" ht="16.5" thickTop="1" thickBot="1" x14ac:dyDescent="0.3">
      <c r="A70" s="19">
        <v>2032</v>
      </c>
      <c r="B70" s="27">
        <v>4.4492708675116148</v>
      </c>
      <c r="C70" s="27">
        <v>5.5324645736206171E-2</v>
      </c>
      <c r="D70" s="27">
        <v>0</v>
      </c>
      <c r="E70" s="27">
        <v>4.5045955132478213</v>
      </c>
      <c r="G70" s="19">
        <v>2032</v>
      </c>
      <c r="H70" s="27">
        <v>8.7156591978798588</v>
      </c>
      <c r="I70" s="27">
        <v>2.1041826225900877</v>
      </c>
      <c r="J70" s="27">
        <v>49.494187562708916</v>
      </c>
      <c r="K70" s="27">
        <v>9.0554655827051023E-2</v>
      </c>
      <c r="L70" s="27">
        <v>0</v>
      </c>
      <c r="M70" s="27">
        <v>-5.2099914896665753E-2</v>
      </c>
      <c r="N70" s="27">
        <v>0</v>
      </c>
      <c r="O70" s="27">
        <v>60.352484124109246</v>
      </c>
      <c r="Q70" s="19">
        <v>2032</v>
      </c>
      <c r="R70" s="27">
        <v>0.27831605934989057</v>
      </c>
      <c r="S70" s="27">
        <v>-2.4697200000000521</v>
      </c>
      <c r="T70" s="27">
        <v>-21.198444710439325</v>
      </c>
      <c r="U70" s="27">
        <v>-4.1325465227644376</v>
      </c>
      <c r="V70" s="27">
        <v>0.40864934897508698</v>
      </c>
      <c r="W70" s="27">
        <v>12.229835260889047</v>
      </c>
      <c r="X70" s="27">
        <v>0</v>
      </c>
      <c r="Y70" s="27">
        <v>-14.88391056398979</v>
      </c>
      <c r="AA70" s="19">
        <v>2032</v>
      </c>
      <c r="AB70" s="27">
        <v>12.45001987743899</v>
      </c>
      <c r="AC70" s="27">
        <v>2.8349633188799999</v>
      </c>
      <c r="AD70" s="27">
        <v>24.195012307167154</v>
      </c>
      <c r="AE70" s="27">
        <v>-1.5995546136823726</v>
      </c>
      <c r="AF70" s="27">
        <v>0</v>
      </c>
      <c r="AG70" s="27">
        <v>0</v>
      </c>
      <c r="AH70" s="27">
        <v>0</v>
      </c>
      <c r="AI70" s="27">
        <v>37.880440889803772</v>
      </c>
    </row>
    <row r="71" spans="1:35" ht="16.5" thickTop="1" thickBot="1" x14ac:dyDescent="0.3">
      <c r="A71" s="19">
        <v>2033</v>
      </c>
      <c r="B71" s="27">
        <v>4.4492708675116148</v>
      </c>
      <c r="C71" s="27">
        <v>5.5324645736206171E-2</v>
      </c>
      <c r="D71" s="27">
        <v>0</v>
      </c>
      <c r="E71" s="27">
        <v>4.5045955132478213</v>
      </c>
      <c r="G71" s="19">
        <v>2033</v>
      </c>
      <c r="H71" s="27">
        <v>7.1445502861702153</v>
      </c>
      <c r="I71" s="27">
        <v>1.7364190779403543</v>
      </c>
      <c r="J71" s="27">
        <v>49.200878856738719</v>
      </c>
      <c r="K71" s="27">
        <v>0.31079044790609922</v>
      </c>
      <c r="L71" s="27">
        <v>0</v>
      </c>
      <c r="M71" s="27">
        <v>0</v>
      </c>
      <c r="N71" s="27">
        <v>0</v>
      </c>
      <c r="O71" s="27">
        <v>58.392638668755389</v>
      </c>
      <c r="Q71" s="19">
        <v>2033</v>
      </c>
      <c r="R71" s="27">
        <v>-6.5978225713506617</v>
      </c>
      <c r="S71" s="27">
        <v>-2.7442700000001423</v>
      </c>
      <c r="T71" s="27">
        <v>23.560903099122971</v>
      </c>
      <c r="U71" s="27">
        <v>-0.77614242459943328</v>
      </c>
      <c r="V71" s="27">
        <v>0</v>
      </c>
      <c r="W71" s="27">
        <v>-4.0859778667807385</v>
      </c>
      <c r="X71" s="27">
        <v>0</v>
      </c>
      <c r="Y71" s="27">
        <v>9.3566902363919944</v>
      </c>
      <c r="AA71" s="19">
        <v>2033</v>
      </c>
      <c r="AB71" s="27">
        <v>24.762563133759045</v>
      </c>
      <c r="AC71" s="27">
        <v>3.6193375507100427</v>
      </c>
      <c r="AD71" s="27">
        <v>17.319792281610678</v>
      </c>
      <c r="AE71" s="27">
        <v>-1.4060302236530529</v>
      </c>
      <c r="AF71" s="27">
        <v>0</v>
      </c>
      <c r="AG71" s="27">
        <v>0</v>
      </c>
      <c r="AH71" s="27">
        <v>0</v>
      </c>
      <c r="AI71" s="27">
        <v>44.295662742426707</v>
      </c>
    </row>
    <row r="72" spans="1:35" ht="16.5" thickTop="1" thickBot="1" x14ac:dyDescent="0.3">
      <c r="A72" s="19">
        <v>2034</v>
      </c>
      <c r="B72" s="27">
        <v>4.4492708675116148</v>
      </c>
      <c r="C72" s="27">
        <v>5.5324645736206171E-2</v>
      </c>
      <c r="D72" s="27">
        <v>0</v>
      </c>
      <c r="E72" s="27">
        <v>4.5045955132478213</v>
      </c>
      <c r="G72" s="19">
        <v>2034</v>
      </c>
      <c r="H72" s="27">
        <v>6.1223542681400431</v>
      </c>
      <c r="I72" s="27">
        <v>1.6712966825298281</v>
      </c>
      <c r="J72" s="27">
        <v>18.544539218492417</v>
      </c>
      <c r="K72" s="27">
        <v>1.8451219865894881E-2</v>
      </c>
      <c r="L72" s="27">
        <v>0</v>
      </c>
      <c r="M72" s="27">
        <v>0</v>
      </c>
      <c r="N72" s="27">
        <v>0</v>
      </c>
      <c r="O72" s="27">
        <v>26.356641389028184</v>
      </c>
      <c r="Q72" s="19">
        <v>2034</v>
      </c>
      <c r="R72" s="27">
        <v>0.38284024567019515</v>
      </c>
      <c r="S72" s="27">
        <v>-1.1996799999997165</v>
      </c>
      <c r="T72" s="27">
        <v>30.677123673247927</v>
      </c>
      <c r="U72" s="27">
        <v>-5.6333683499076637</v>
      </c>
      <c r="V72" s="27">
        <v>0</v>
      </c>
      <c r="W72" s="27">
        <v>8.4041700823654342</v>
      </c>
      <c r="X72" s="27">
        <v>0</v>
      </c>
      <c r="Y72" s="27">
        <v>32.631085651376175</v>
      </c>
      <c r="AA72" s="19">
        <v>2034</v>
      </c>
      <c r="AB72" s="27">
        <v>14.438961265517037</v>
      </c>
      <c r="AC72" s="27">
        <v>0.9572053557799336</v>
      </c>
      <c r="AD72" s="27">
        <v>33.127957807950317</v>
      </c>
      <c r="AE72" s="27">
        <v>-0.98253503330593839</v>
      </c>
      <c r="AF72" s="27">
        <v>0</v>
      </c>
      <c r="AG72" s="27">
        <v>0</v>
      </c>
      <c r="AH72" s="27">
        <v>0</v>
      </c>
      <c r="AI72" s="27">
        <v>47.541589395941351</v>
      </c>
    </row>
    <row r="73" spans="1:35" ht="16.5" thickTop="1" thickBot="1" x14ac:dyDescent="0.3">
      <c r="A73" s="19" t="s">
        <v>44</v>
      </c>
      <c r="B73" s="27">
        <v>82.015894075438695</v>
      </c>
      <c r="C73" s="27">
        <v>0.97862589853665893</v>
      </c>
      <c r="D73" s="27">
        <v>0</v>
      </c>
      <c r="E73" s="27">
        <v>82.994519973975358</v>
      </c>
      <c r="G73" s="19" t="s">
        <v>45</v>
      </c>
      <c r="H73" s="27">
        <v>95.87197727597021</v>
      </c>
      <c r="I73" s="27">
        <v>26.171389395534234</v>
      </c>
      <c r="J73" s="27">
        <v>350.6317738446088</v>
      </c>
      <c r="K73" s="27">
        <v>0.36666262383246734</v>
      </c>
      <c r="L73" s="27">
        <v>0</v>
      </c>
      <c r="M73" s="27">
        <v>0</v>
      </c>
      <c r="N73" s="27">
        <v>0</v>
      </c>
      <c r="O73" s="27">
        <v>473.04180313994567</v>
      </c>
      <c r="Q73" s="19" t="s">
        <v>45</v>
      </c>
      <c r="R73" s="27">
        <v>5.9950224579817215</v>
      </c>
      <c r="S73" s="27">
        <v>-18.786187251027908</v>
      </c>
      <c r="T73" s="27">
        <v>580.02920230421353</v>
      </c>
      <c r="U73" s="27">
        <v>-111.94629055447238</v>
      </c>
      <c r="V73" s="27">
        <v>0</v>
      </c>
      <c r="W73" s="27">
        <v>156.02427513949627</v>
      </c>
      <c r="X73" s="27">
        <v>0</v>
      </c>
      <c r="Y73" s="27">
        <v>611.3160220961912</v>
      </c>
      <c r="AA73" s="19" t="s">
        <v>45</v>
      </c>
      <c r="AB73" s="27">
        <v>226.10448623333392</v>
      </c>
      <c r="AC73" s="27">
        <v>14.989196328498323</v>
      </c>
      <c r="AD73" s="27">
        <v>626.36846746064793</v>
      </c>
      <c r="AE73" s="27">
        <v>-19.524935258355267</v>
      </c>
      <c r="AF73" s="27">
        <v>0</v>
      </c>
      <c r="AG73" s="27">
        <v>0</v>
      </c>
      <c r="AH73" s="27">
        <v>0</v>
      </c>
      <c r="AI73" s="27">
        <v>847.93721476412486</v>
      </c>
    </row>
    <row r="74" spans="1:35" ht="16.5" thickTop="1" thickBot="1" x14ac:dyDescent="0.3"/>
    <row r="75" spans="1:35" ht="16.5" thickTop="1" thickBot="1" x14ac:dyDescent="0.3">
      <c r="A75" s="1" t="str">
        <f>A6</f>
        <v>High Cost</v>
      </c>
    </row>
    <row r="76" spans="1:35" ht="31.5" thickTop="1" thickBot="1" x14ac:dyDescent="0.3">
      <c r="G76" s="1" t="s">
        <v>29</v>
      </c>
      <c r="H76" s="1" t="s">
        <v>10</v>
      </c>
      <c r="Q76" s="1" t="s">
        <v>29</v>
      </c>
      <c r="R76" s="1" t="s">
        <v>30</v>
      </c>
      <c r="AA76" s="1" t="s">
        <v>29</v>
      </c>
      <c r="AB76" s="1" t="s">
        <v>31</v>
      </c>
    </row>
    <row r="77" spans="1:35" ht="51" customHeight="1" thickTop="1" thickBot="1" x14ac:dyDescent="0.3">
      <c r="A77" s="1" t="s">
        <v>32</v>
      </c>
      <c r="B77" s="25" t="s">
        <v>33</v>
      </c>
      <c r="C77" s="25" t="s">
        <v>15</v>
      </c>
      <c r="D77" s="25" t="s">
        <v>34</v>
      </c>
      <c r="E77" s="25" t="s">
        <v>35</v>
      </c>
      <c r="G77" s="1" t="s">
        <v>29</v>
      </c>
      <c r="H77" s="1" t="s">
        <v>36</v>
      </c>
      <c r="I77" s="1" t="s">
        <v>37</v>
      </c>
      <c r="J77" s="1" t="s">
        <v>38</v>
      </c>
      <c r="K77" s="1" t="s">
        <v>39</v>
      </c>
      <c r="L77" s="1" t="s">
        <v>40</v>
      </c>
      <c r="M77" s="1" t="s">
        <v>41</v>
      </c>
      <c r="N77" s="1" t="s">
        <v>42</v>
      </c>
      <c r="O77" s="1" t="s">
        <v>35</v>
      </c>
      <c r="Q77" s="1" t="s">
        <v>29</v>
      </c>
      <c r="R77" s="1" t="s">
        <v>36</v>
      </c>
      <c r="S77" s="1" t="s">
        <v>37</v>
      </c>
      <c r="T77" s="1" t="s">
        <v>38</v>
      </c>
      <c r="U77" s="1" t="s">
        <v>39</v>
      </c>
      <c r="V77" s="1" t="s">
        <v>40</v>
      </c>
      <c r="W77" s="1" t="s">
        <v>41</v>
      </c>
      <c r="X77" s="1" t="s">
        <v>42</v>
      </c>
      <c r="Y77" s="1" t="s">
        <v>35</v>
      </c>
      <c r="AA77" s="1" t="s">
        <v>29</v>
      </c>
      <c r="AB77" s="1" t="s">
        <v>36</v>
      </c>
      <c r="AC77" s="1" t="s">
        <v>37</v>
      </c>
      <c r="AD77" s="1" t="s">
        <v>38</v>
      </c>
      <c r="AE77" s="1" t="s">
        <v>39</v>
      </c>
      <c r="AF77" s="1" t="s">
        <v>40</v>
      </c>
      <c r="AG77" s="1" t="s">
        <v>41</v>
      </c>
      <c r="AH77" s="1" t="s">
        <v>42</v>
      </c>
      <c r="AI77" s="1" t="s">
        <v>35</v>
      </c>
    </row>
    <row r="78" spans="1:35" ht="16.5" thickTop="1" thickBot="1" x14ac:dyDescent="0.3">
      <c r="A78" s="19" t="s">
        <v>43</v>
      </c>
      <c r="B78" s="26">
        <f>NPV($B$6,B79:B94)</f>
        <v>108.01294374086264</v>
      </c>
      <c r="C78" s="26">
        <f t="shared" ref="C78:E78" si="13">NPV($B$6,C79:C94)</f>
        <v>1.3126931918745988</v>
      </c>
      <c r="D78" s="26">
        <f t="shared" si="13"/>
        <v>2.2369646760647517</v>
      </c>
      <c r="E78" s="26">
        <f t="shared" si="13"/>
        <v>111.56260160880201</v>
      </c>
      <c r="G78" s="19" t="s">
        <v>43</v>
      </c>
      <c r="H78" s="26">
        <f>NPV($B$6,H79:H94)</f>
        <v>70.376731347357165</v>
      </c>
      <c r="I78" s="26">
        <f t="shared" ref="I78:O78" si="14">NPV($B$6,I79:I94)</f>
        <v>17.528278526551816</v>
      </c>
      <c r="J78" s="26">
        <f t="shared" si="14"/>
        <v>234.95786769084495</v>
      </c>
      <c r="K78" s="26">
        <f t="shared" si="14"/>
        <v>-1.3692179898632293</v>
      </c>
      <c r="L78" s="26">
        <f t="shared" si="14"/>
        <v>12.282307012269836</v>
      </c>
      <c r="M78" s="26">
        <f t="shared" si="14"/>
        <v>2.3994411847101733</v>
      </c>
      <c r="N78" s="26">
        <f t="shared" si="14"/>
        <v>0</v>
      </c>
      <c r="O78" s="26">
        <f t="shared" si="14"/>
        <v>336.17540777187077</v>
      </c>
      <c r="Q78" s="19" t="s">
        <v>43</v>
      </c>
      <c r="R78" s="26">
        <f>NPV($B$6,R79:R94)</f>
        <v>-0.61243422168176742</v>
      </c>
      <c r="S78" s="26">
        <f t="shared" ref="S78:Y78" si="15">NPV($B$6,S79:S94)</f>
        <v>-12.579846620898381</v>
      </c>
      <c r="T78" s="26">
        <f t="shared" si="15"/>
        <v>263.28139907652735</v>
      </c>
      <c r="U78" s="26">
        <f t="shared" si="15"/>
        <v>-31.558242038232006</v>
      </c>
      <c r="V78" s="26">
        <f t="shared" si="15"/>
        <v>10.205969797269749</v>
      </c>
      <c r="W78" s="26">
        <f t="shared" si="15"/>
        <v>66.83357344829588</v>
      </c>
      <c r="X78" s="26">
        <f t="shared" si="15"/>
        <v>0</v>
      </c>
      <c r="Y78" s="26">
        <f t="shared" si="15"/>
        <v>295.57041944128082</v>
      </c>
      <c r="AA78" s="19" t="s">
        <v>43</v>
      </c>
      <c r="AB78" s="26">
        <f>NPV($B$6,AB79:AB94)</f>
        <v>131.71565061938412</v>
      </c>
      <c r="AC78" s="26">
        <f t="shared" ref="AC78:AI78" si="16">NPV($B$6,AC79:AC94)</f>
        <v>15.23572866165331</v>
      </c>
      <c r="AD78" s="26">
        <f t="shared" si="16"/>
        <v>317.18866796965756</v>
      </c>
      <c r="AE78" s="26">
        <f t="shared" si="16"/>
        <v>-10.542246814768648</v>
      </c>
      <c r="AF78" s="26">
        <f t="shared" si="16"/>
        <v>0</v>
      </c>
      <c r="AG78" s="26">
        <f t="shared" si="16"/>
        <v>0.19466876835876984</v>
      </c>
      <c r="AH78" s="26">
        <f t="shared" si="16"/>
        <v>0</v>
      </c>
      <c r="AI78" s="26">
        <f t="shared" si="16"/>
        <v>453.79246920428506</v>
      </c>
    </row>
    <row r="79" spans="1:35" ht="16.5" thickTop="1" thickBot="1" x14ac:dyDescent="0.3">
      <c r="A79" s="19">
        <v>2020</v>
      </c>
      <c r="B79" s="27">
        <v>0</v>
      </c>
      <c r="C79" s="27">
        <v>0</v>
      </c>
      <c r="D79" s="27">
        <v>0</v>
      </c>
      <c r="E79" s="27">
        <v>0</v>
      </c>
      <c r="G79" s="19">
        <v>2020</v>
      </c>
      <c r="H79" s="27">
        <v>0</v>
      </c>
      <c r="I79" s="27">
        <v>0</v>
      </c>
      <c r="J79" s="27">
        <v>0</v>
      </c>
      <c r="K79" s="27">
        <v>0</v>
      </c>
      <c r="L79" s="27">
        <v>0</v>
      </c>
      <c r="M79" s="27">
        <v>0</v>
      </c>
      <c r="N79" s="27">
        <v>0</v>
      </c>
      <c r="O79" s="27">
        <v>0</v>
      </c>
      <c r="Q79" s="19">
        <v>2020</v>
      </c>
      <c r="R79" s="27">
        <v>0</v>
      </c>
      <c r="S79" s="27">
        <v>0</v>
      </c>
      <c r="T79" s="27">
        <v>0</v>
      </c>
      <c r="U79" s="27">
        <v>0</v>
      </c>
      <c r="V79" s="27">
        <v>0</v>
      </c>
      <c r="W79" s="27">
        <v>0</v>
      </c>
      <c r="X79" s="27">
        <v>0</v>
      </c>
      <c r="Y79" s="27">
        <v>0</v>
      </c>
      <c r="AA79" s="19">
        <v>2020</v>
      </c>
      <c r="AB79" s="27">
        <v>0</v>
      </c>
      <c r="AC79" s="27">
        <v>0</v>
      </c>
      <c r="AD79" s="27">
        <v>0</v>
      </c>
      <c r="AE79" s="27">
        <v>0</v>
      </c>
      <c r="AF79" s="27">
        <v>0</v>
      </c>
      <c r="AG79" s="27">
        <v>0</v>
      </c>
      <c r="AH79" s="27">
        <v>0</v>
      </c>
      <c r="AI79" s="27">
        <v>0</v>
      </c>
    </row>
    <row r="80" spans="1:35" ht="16.5" thickTop="1" thickBot="1" x14ac:dyDescent="0.3">
      <c r="A80" s="19">
        <v>2021</v>
      </c>
      <c r="B80" s="27">
        <v>0</v>
      </c>
      <c r="C80" s="27">
        <v>0</v>
      </c>
      <c r="D80" s="27">
        <v>0</v>
      </c>
      <c r="E80" s="27">
        <v>0</v>
      </c>
      <c r="G80" s="19">
        <v>2021</v>
      </c>
      <c r="H80" s="27">
        <v>0</v>
      </c>
      <c r="I80" s="27">
        <v>0</v>
      </c>
      <c r="J80" s="27">
        <v>0</v>
      </c>
      <c r="K80" s="27">
        <v>0</v>
      </c>
      <c r="L80" s="27">
        <v>0</v>
      </c>
      <c r="M80" s="27">
        <v>0</v>
      </c>
      <c r="N80" s="27">
        <v>0</v>
      </c>
      <c r="O80" s="27">
        <v>0</v>
      </c>
      <c r="Q80" s="19">
        <v>2021</v>
      </c>
      <c r="R80" s="27">
        <v>0</v>
      </c>
      <c r="S80" s="27">
        <v>0</v>
      </c>
      <c r="T80" s="27">
        <v>0</v>
      </c>
      <c r="U80" s="27">
        <v>0</v>
      </c>
      <c r="V80" s="27">
        <v>0</v>
      </c>
      <c r="W80" s="27">
        <v>0</v>
      </c>
      <c r="X80" s="27">
        <v>0</v>
      </c>
      <c r="Y80" s="27">
        <v>0</v>
      </c>
      <c r="AA80" s="19">
        <v>2021</v>
      </c>
      <c r="AB80" s="27">
        <v>0</v>
      </c>
      <c r="AC80" s="27">
        <v>0</v>
      </c>
      <c r="AD80" s="27">
        <v>0</v>
      </c>
      <c r="AE80" s="27">
        <v>0</v>
      </c>
      <c r="AF80" s="27">
        <v>0</v>
      </c>
      <c r="AG80" s="27">
        <v>0</v>
      </c>
      <c r="AH80" s="27">
        <v>0</v>
      </c>
      <c r="AI80" s="27">
        <v>0</v>
      </c>
    </row>
    <row r="81" spans="1:35" ht="16.5" thickTop="1" thickBot="1" x14ac:dyDescent="0.3">
      <c r="A81" s="19">
        <v>2022</v>
      </c>
      <c r="B81" s="27">
        <v>0</v>
      </c>
      <c r="C81" s="27">
        <v>0</v>
      </c>
      <c r="D81" s="27">
        <v>2.656727471408562</v>
      </c>
      <c r="E81" s="27">
        <v>2.656727471408562</v>
      </c>
      <c r="G81" s="19">
        <v>2022</v>
      </c>
      <c r="H81" s="27">
        <v>0</v>
      </c>
      <c r="I81" s="27">
        <v>0</v>
      </c>
      <c r="J81" s="27">
        <v>0</v>
      </c>
      <c r="K81" s="27">
        <v>0</v>
      </c>
      <c r="L81" s="27">
        <v>0</v>
      </c>
      <c r="M81" s="27">
        <v>0</v>
      </c>
      <c r="N81" s="27">
        <v>0</v>
      </c>
      <c r="O81" s="27">
        <v>0</v>
      </c>
      <c r="Q81" s="19">
        <v>2022</v>
      </c>
      <c r="R81" s="27">
        <v>0</v>
      </c>
      <c r="S81" s="27">
        <v>0</v>
      </c>
      <c r="T81" s="27">
        <v>0</v>
      </c>
      <c r="U81" s="27">
        <v>0</v>
      </c>
      <c r="V81" s="27">
        <v>0</v>
      </c>
      <c r="W81" s="27">
        <v>0</v>
      </c>
      <c r="X81" s="27">
        <v>0</v>
      </c>
      <c r="Y81" s="27">
        <v>0</v>
      </c>
      <c r="AA81" s="19">
        <v>2022</v>
      </c>
      <c r="AB81" s="27">
        <v>0</v>
      </c>
      <c r="AC81" s="27">
        <v>0</v>
      </c>
      <c r="AD81" s="27">
        <v>0</v>
      </c>
      <c r="AE81" s="27">
        <v>0</v>
      </c>
      <c r="AF81" s="27">
        <v>0</v>
      </c>
      <c r="AG81" s="27">
        <v>0</v>
      </c>
      <c r="AH81" s="27">
        <v>0</v>
      </c>
      <c r="AI81" s="27">
        <v>0</v>
      </c>
    </row>
    <row r="82" spans="1:35" ht="16.5" thickTop="1" thickBot="1" x14ac:dyDescent="0.3">
      <c r="A82" s="19">
        <v>2023</v>
      </c>
      <c r="B82" s="27">
        <v>8.5796191593005648</v>
      </c>
      <c r="C82" s="27">
        <v>0.10553283217725351</v>
      </c>
      <c r="D82" s="27">
        <v>0</v>
      </c>
      <c r="E82" s="27">
        <v>8.6851519914778184</v>
      </c>
      <c r="G82" s="19">
        <v>2023</v>
      </c>
      <c r="H82" s="27">
        <v>0</v>
      </c>
      <c r="I82" s="27">
        <v>0</v>
      </c>
      <c r="J82" s="27">
        <v>8.7387014306014628</v>
      </c>
      <c r="K82" s="27">
        <v>-0.75392508934392777</v>
      </c>
      <c r="L82" s="27">
        <v>1.8117350422079321</v>
      </c>
      <c r="M82" s="27">
        <v>1.1664970115746978</v>
      </c>
      <c r="N82" s="27">
        <v>0</v>
      </c>
      <c r="O82" s="27">
        <v>10.963008395040166</v>
      </c>
      <c r="Q82" s="19">
        <v>2023</v>
      </c>
      <c r="R82" s="27">
        <v>-14.427850000000007</v>
      </c>
      <c r="S82" s="27">
        <v>-4.5089600000001155</v>
      </c>
      <c r="T82" s="27">
        <v>35.807231355618441</v>
      </c>
      <c r="U82" s="27">
        <v>5.9572961100200992</v>
      </c>
      <c r="V82" s="27">
        <v>2.2840536807992078</v>
      </c>
      <c r="W82" s="27">
        <v>1.9282247860590145</v>
      </c>
      <c r="X82" s="27">
        <v>0</v>
      </c>
      <c r="Y82" s="27">
        <v>27.039995932496641</v>
      </c>
      <c r="AA82" s="19">
        <v>2023</v>
      </c>
      <c r="AB82" s="27">
        <v>12.450189382123991</v>
      </c>
      <c r="AC82" s="27">
        <v>0.83334486225976434</v>
      </c>
      <c r="AD82" s="27">
        <v>14.228711584083296</v>
      </c>
      <c r="AE82" s="27">
        <v>-8.5205104409607116E-2</v>
      </c>
      <c r="AF82" s="27">
        <v>0</v>
      </c>
      <c r="AG82" s="27">
        <v>0.56363680917405701</v>
      </c>
      <c r="AH82" s="27">
        <v>0</v>
      </c>
      <c r="AI82" s="27">
        <v>27.990677533231501</v>
      </c>
    </row>
    <row r="83" spans="1:35" ht="16.5" thickTop="1" thickBot="1" x14ac:dyDescent="0.3">
      <c r="A83" s="19">
        <v>2024</v>
      </c>
      <c r="B83" s="27">
        <v>8.5796191593005648</v>
      </c>
      <c r="C83" s="27">
        <v>0.10553283217725351</v>
      </c>
      <c r="D83" s="27">
        <v>0</v>
      </c>
      <c r="E83" s="27">
        <v>8.6851519914778184</v>
      </c>
      <c r="G83" s="19">
        <v>2024</v>
      </c>
      <c r="H83" s="27">
        <v>0</v>
      </c>
      <c r="I83" s="27">
        <v>0</v>
      </c>
      <c r="J83" s="27">
        <v>7.5351588334574249</v>
      </c>
      <c r="K83" s="27">
        <v>0.75029841230268868</v>
      </c>
      <c r="L83" s="27">
        <v>6.0009305791589416</v>
      </c>
      <c r="M83" s="27">
        <v>0.77789185919596593</v>
      </c>
      <c r="N83" s="27">
        <v>0</v>
      </c>
      <c r="O83" s="27">
        <v>15.064279684115021</v>
      </c>
      <c r="Q83" s="19">
        <v>2024</v>
      </c>
      <c r="R83" s="27">
        <v>-1.0892799999999738</v>
      </c>
      <c r="S83" s="27">
        <v>-0.28193000000010215</v>
      </c>
      <c r="T83" s="27">
        <v>1.248520525017963</v>
      </c>
      <c r="U83" s="27">
        <v>-2.3277234237913974E-2</v>
      </c>
      <c r="V83" s="27">
        <v>2.9745766048381261</v>
      </c>
      <c r="W83" s="27">
        <v>-0.49338024595467489</v>
      </c>
      <c r="X83" s="27">
        <v>0</v>
      </c>
      <c r="Y83" s="27">
        <v>2.3352296496634239</v>
      </c>
      <c r="AA83" s="19">
        <v>2024</v>
      </c>
      <c r="AB83" s="27">
        <v>0.26788355407660447</v>
      </c>
      <c r="AC83" s="27">
        <v>9.6134217669714417E-2</v>
      </c>
      <c r="AD83" s="27">
        <v>7.7018317885113392</v>
      </c>
      <c r="AE83" s="27">
        <v>0.54924283675263352</v>
      </c>
      <c r="AF83" s="27">
        <v>0</v>
      </c>
      <c r="AG83" s="27">
        <v>-0.14462344572845745</v>
      </c>
      <c r="AH83" s="27">
        <v>0</v>
      </c>
      <c r="AI83" s="27">
        <v>8.4704689512818323</v>
      </c>
    </row>
    <row r="84" spans="1:35" ht="16.5" thickTop="1" thickBot="1" x14ac:dyDescent="0.3">
      <c r="A84" s="19">
        <v>2025</v>
      </c>
      <c r="B84" s="27">
        <v>8.5796191593005648</v>
      </c>
      <c r="C84" s="27">
        <v>0.10553283217725351</v>
      </c>
      <c r="D84" s="27">
        <v>0</v>
      </c>
      <c r="E84" s="27">
        <v>8.6851519914778184</v>
      </c>
      <c r="G84" s="19">
        <v>2025</v>
      </c>
      <c r="H84" s="27">
        <v>0</v>
      </c>
      <c r="I84" s="27">
        <v>0</v>
      </c>
      <c r="J84" s="27">
        <v>12.293048628470505</v>
      </c>
      <c r="K84" s="27">
        <v>0.95822349479380331</v>
      </c>
      <c r="L84" s="27">
        <v>2.0243676442420533</v>
      </c>
      <c r="M84" s="27">
        <v>1.5534051003274199</v>
      </c>
      <c r="N84" s="27">
        <v>0</v>
      </c>
      <c r="O84" s="27">
        <v>16.82904486783378</v>
      </c>
      <c r="Q84" s="19">
        <v>2025</v>
      </c>
      <c r="R84" s="27">
        <v>-2.3426399999999603</v>
      </c>
      <c r="S84" s="27">
        <v>-0.37770000000000437</v>
      </c>
      <c r="T84" s="27">
        <v>11.561470615462504</v>
      </c>
      <c r="U84" s="27">
        <v>0.55731567252412451</v>
      </c>
      <c r="V84" s="27">
        <v>1.4560970354377119</v>
      </c>
      <c r="W84" s="27">
        <v>-0.48794383674983816</v>
      </c>
      <c r="X84" s="27">
        <v>0</v>
      </c>
      <c r="Y84" s="27">
        <v>10.366599486674536</v>
      </c>
      <c r="AA84" s="19">
        <v>2025</v>
      </c>
      <c r="AB84" s="27">
        <v>0.26788355408299935</v>
      </c>
      <c r="AC84" s="27">
        <v>9.5871555879966763E-2</v>
      </c>
      <c r="AD84" s="27">
        <v>10.464833426236122</v>
      </c>
      <c r="AE84" s="27">
        <v>0.38160942815975935</v>
      </c>
      <c r="AF84" s="27">
        <v>0</v>
      </c>
      <c r="AG84" s="27">
        <v>-4.6740635378449746E-2</v>
      </c>
      <c r="AH84" s="27">
        <v>0</v>
      </c>
      <c r="AI84" s="27">
        <v>11.163457328980398</v>
      </c>
    </row>
    <row r="85" spans="1:35" ht="16.5" thickTop="1" thickBot="1" x14ac:dyDescent="0.3">
      <c r="A85" s="19">
        <v>2026</v>
      </c>
      <c r="B85" s="27">
        <v>8.5796191593005648</v>
      </c>
      <c r="C85" s="27">
        <v>0.10553283217725351</v>
      </c>
      <c r="D85" s="27">
        <v>0</v>
      </c>
      <c r="E85" s="27">
        <v>8.6851519914778184</v>
      </c>
      <c r="G85" s="19">
        <v>2026</v>
      </c>
      <c r="H85" s="27">
        <v>-1.3950969279790115E-3</v>
      </c>
      <c r="I85" s="27">
        <v>1.4004089498484973E-3</v>
      </c>
      <c r="J85" s="27">
        <v>9.2786792835673992</v>
      </c>
      <c r="K85" s="27">
        <v>0.51689881742970267</v>
      </c>
      <c r="L85" s="27">
        <v>7.2894534504397832</v>
      </c>
      <c r="M85" s="27">
        <v>-0.76537513233491161</v>
      </c>
      <c r="N85" s="27">
        <v>0</v>
      </c>
      <c r="O85" s="27">
        <v>16.319661731123844</v>
      </c>
      <c r="Q85" s="19">
        <v>2026</v>
      </c>
      <c r="R85" s="27">
        <v>-0.44297000000005937</v>
      </c>
      <c r="S85" s="27">
        <v>5.0119999999878928E-2</v>
      </c>
      <c r="T85" s="27">
        <v>6.2060441359466179</v>
      </c>
      <c r="U85" s="27">
        <v>0.56559327578948726</v>
      </c>
      <c r="V85" s="27">
        <v>7.3646415600636006</v>
      </c>
      <c r="W85" s="27">
        <v>0.36256336782509158</v>
      </c>
      <c r="X85" s="27">
        <v>0</v>
      </c>
      <c r="Y85" s="27">
        <v>14.105992339624615</v>
      </c>
      <c r="AA85" s="19">
        <v>2026</v>
      </c>
      <c r="AB85" s="27">
        <v>0.26788355408200459</v>
      </c>
      <c r="AC85" s="27">
        <v>9.5871555879966763E-2</v>
      </c>
      <c r="AD85" s="27">
        <v>13.203124878284843</v>
      </c>
      <c r="AE85" s="27">
        <v>0.15661043073504138</v>
      </c>
      <c r="AF85" s="27">
        <v>0</v>
      </c>
      <c r="AG85" s="27">
        <v>-0.16692924021846864</v>
      </c>
      <c r="AH85" s="27">
        <v>0</v>
      </c>
      <c r="AI85" s="27">
        <v>13.556561178763387</v>
      </c>
    </row>
    <row r="86" spans="1:35" ht="16.5" thickTop="1" thickBot="1" x14ac:dyDescent="0.3">
      <c r="A86" s="19">
        <v>2027</v>
      </c>
      <c r="B86" s="27">
        <v>8.5796191593005648</v>
      </c>
      <c r="C86" s="27">
        <v>0.10553283217725351</v>
      </c>
      <c r="D86" s="27">
        <v>0</v>
      </c>
      <c r="E86" s="27">
        <v>8.6851519914778184</v>
      </c>
      <c r="G86" s="19">
        <v>2027</v>
      </c>
      <c r="H86" s="27">
        <v>5.075118029402006</v>
      </c>
      <c r="I86" s="27">
        <v>1.0935449024800619</v>
      </c>
      <c r="J86" s="27">
        <v>18.662461464097131</v>
      </c>
      <c r="K86" s="27">
        <v>-0.43229598494198729</v>
      </c>
      <c r="L86" s="27">
        <v>0</v>
      </c>
      <c r="M86" s="27">
        <v>0</v>
      </c>
      <c r="N86" s="27">
        <v>0</v>
      </c>
      <c r="O86" s="27">
        <v>24.398828411037211</v>
      </c>
      <c r="Q86" s="19">
        <v>2027</v>
      </c>
      <c r="R86" s="27">
        <v>1.8599400000000514</v>
      </c>
      <c r="S86" s="27">
        <v>0.64633999999978187</v>
      </c>
      <c r="T86" s="27">
        <v>24.155175234318019</v>
      </c>
      <c r="U86" s="27">
        <v>0.76821762826396889</v>
      </c>
      <c r="V86" s="27">
        <v>0</v>
      </c>
      <c r="W86" s="27">
        <v>0</v>
      </c>
      <c r="X86" s="27">
        <v>0</v>
      </c>
      <c r="Y86" s="27">
        <v>27.429672862581821</v>
      </c>
      <c r="AA86" s="19">
        <v>2027</v>
      </c>
      <c r="AB86" s="27">
        <v>0.18290367326500245</v>
      </c>
      <c r="AC86" s="27">
        <v>0.15926881142968341</v>
      </c>
      <c r="AD86" s="27">
        <v>26.130972638262701</v>
      </c>
      <c r="AE86" s="27">
        <v>-0.64019812317937697</v>
      </c>
      <c r="AF86" s="27">
        <v>0</v>
      </c>
      <c r="AG86" s="27">
        <v>0</v>
      </c>
      <c r="AH86" s="27">
        <v>0</v>
      </c>
      <c r="AI86" s="27">
        <v>25.832946999778009</v>
      </c>
    </row>
    <row r="87" spans="1:35" ht="16.5" thickTop="1" thickBot="1" x14ac:dyDescent="0.3">
      <c r="A87" s="19">
        <v>2028</v>
      </c>
      <c r="B87" s="27">
        <v>8.5796191593005648</v>
      </c>
      <c r="C87" s="27">
        <v>0.10553283217725351</v>
      </c>
      <c r="D87" s="27">
        <v>0</v>
      </c>
      <c r="E87" s="27">
        <v>8.6851519914778184</v>
      </c>
      <c r="G87" s="19">
        <v>2028</v>
      </c>
      <c r="H87" s="27">
        <v>10.035512428024049</v>
      </c>
      <c r="I87" s="27">
        <v>2.2499836779797988</v>
      </c>
      <c r="J87" s="27">
        <v>15.888354539258849</v>
      </c>
      <c r="K87" s="27">
        <v>-0.96155363422115614</v>
      </c>
      <c r="L87" s="27">
        <v>0</v>
      </c>
      <c r="M87" s="27">
        <v>0</v>
      </c>
      <c r="N87" s="27">
        <v>0</v>
      </c>
      <c r="O87" s="27">
        <v>27.212297011041539</v>
      </c>
      <c r="Q87" s="19">
        <v>2028</v>
      </c>
      <c r="R87" s="27">
        <v>20.984051066249776</v>
      </c>
      <c r="S87" s="27">
        <v>1.6843199999998433</v>
      </c>
      <c r="T87" s="27">
        <v>3.2702217478886286</v>
      </c>
      <c r="U87" s="27">
        <v>-0.18051049541379882</v>
      </c>
      <c r="V87" s="27">
        <v>0</v>
      </c>
      <c r="W87" s="27">
        <v>0.29471755573827052</v>
      </c>
      <c r="X87" s="27">
        <v>0</v>
      </c>
      <c r="Y87" s="27">
        <v>26.052799874462718</v>
      </c>
      <c r="AA87" s="19">
        <v>2028</v>
      </c>
      <c r="AB87" s="27">
        <v>12.439042717415987</v>
      </c>
      <c r="AC87" s="27">
        <v>2.8324692475603115</v>
      </c>
      <c r="AD87" s="27">
        <v>16.845461546451915</v>
      </c>
      <c r="AE87" s="27">
        <v>-1.8282274697654071</v>
      </c>
      <c r="AF87" s="27">
        <v>0</v>
      </c>
      <c r="AG87" s="27">
        <v>0</v>
      </c>
      <c r="AH87" s="27">
        <v>0</v>
      </c>
      <c r="AI87" s="27">
        <v>30.288746041662804</v>
      </c>
    </row>
    <row r="88" spans="1:35" ht="16.5" thickTop="1" thickBot="1" x14ac:dyDescent="0.3">
      <c r="A88" s="19">
        <v>2029</v>
      </c>
      <c r="B88" s="27">
        <v>8.5796191593005648</v>
      </c>
      <c r="C88" s="27">
        <v>0.10553283217725351</v>
      </c>
      <c r="D88" s="27">
        <v>0</v>
      </c>
      <c r="E88" s="27">
        <v>8.6851519914778184</v>
      </c>
      <c r="G88" s="19">
        <v>2029</v>
      </c>
      <c r="H88" s="27">
        <v>13.008471491989894</v>
      </c>
      <c r="I88" s="27">
        <v>2.7858491341703484</v>
      </c>
      <c r="J88" s="27">
        <v>16.675235433633098</v>
      </c>
      <c r="K88" s="27">
        <v>-1.4493633501449785</v>
      </c>
      <c r="L88" s="27">
        <v>0</v>
      </c>
      <c r="M88" s="27">
        <v>0</v>
      </c>
      <c r="N88" s="27">
        <v>0</v>
      </c>
      <c r="O88" s="27">
        <v>31.020192709648363</v>
      </c>
      <c r="Q88" s="19">
        <v>2029</v>
      </c>
      <c r="R88" s="27">
        <v>2.6504928898398248</v>
      </c>
      <c r="S88" s="27">
        <v>1.0213300000000345</v>
      </c>
      <c r="T88" s="27">
        <v>17.403978186376925</v>
      </c>
      <c r="U88" s="27">
        <v>0.69205570496993329</v>
      </c>
      <c r="V88" s="27">
        <v>0</v>
      </c>
      <c r="W88" s="27">
        <v>1.0383920539636855</v>
      </c>
      <c r="X88" s="27">
        <v>0</v>
      </c>
      <c r="Y88" s="27">
        <v>22.806248835150406</v>
      </c>
      <c r="AA88" s="19">
        <v>2029</v>
      </c>
      <c r="AB88" s="27">
        <v>12.439042717419964</v>
      </c>
      <c r="AC88" s="27">
        <v>2.8247302605500408</v>
      </c>
      <c r="AD88" s="27">
        <v>19.594595831890452</v>
      </c>
      <c r="AE88" s="27">
        <v>-1.4976366851022382</v>
      </c>
      <c r="AF88" s="27">
        <v>0</v>
      </c>
      <c r="AG88" s="27">
        <v>0</v>
      </c>
      <c r="AH88" s="27">
        <v>0</v>
      </c>
      <c r="AI88" s="27">
        <v>33.360732124758222</v>
      </c>
    </row>
    <row r="89" spans="1:35" ht="16.5" thickTop="1" thickBot="1" x14ac:dyDescent="0.3">
      <c r="A89" s="19">
        <v>2030</v>
      </c>
      <c r="B89" s="27">
        <v>8.5796191593005648</v>
      </c>
      <c r="C89" s="27">
        <v>0.10553283217725351</v>
      </c>
      <c r="D89" s="27">
        <v>0</v>
      </c>
      <c r="E89" s="27">
        <v>8.6851519914778184</v>
      </c>
      <c r="G89" s="19">
        <v>2030</v>
      </c>
      <c r="H89" s="27">
        <v>15.177658022430023</v>
      </c>
      <c r="I89" s="27">
        <v>3.3302668250598799</v>
      </c>
      <c r="J89" s="27">
        <v>15.640205768725902</v>
      </c>
      <c r="K89" s="27">
        <v>-1.4568650377540355</v>
      </c>
      <c r="L89" s="27">
        <v>2.8369749659157444E-2</v>
      </c>
      <c r="M89" s="27">
        <v>0.34302978858610417</v>
      </c>
      <c r="N89" s="27">
        <v>0</v>
      </c>
      <c r="O89" s="27">
        <v>33.062665116707031</v>
      </c>
      <c r="Q89" s="19">
        <v>2030</v>
      </c>
      <c r="R89" s="27">
        <v>-2.5611748884198278</v>
      </c>
      <c r="S89" s="27">
        <v>-0.73806000000013228</v>
      </c>
      <c r="T89" s="27">
        <v>13.926543042469952</v>
      </c>
      <c r="U89" s="27">
        <v>2.3722618901944159</v>
      </c>
      <c r="V89" s="27">
        <v>0</v>
      </c>
      <c r="W89" s="27">
        <v>-0.78807453379844383</v>
      </c>
      <c r="X89" s="27">
        <v>0</v>
      </c>
      <c r="Y89" s="27">
        <v>12.211495510445964</v>
      </c>
      <c r="AA89" s="19">
        <v>2030</v>
      </c>
      <c r="AB89" s="27">
        <v>12.450019877442971</v>
      </c>
      <c r="AC89" s="27">
        <v>2.8272175174597578</v>
      </c>
      <c r="AD89" s="27">
        <v>27.857089989796542</v>
      </c>
      <c r="AE89" s="27">
        <v>-0.99772255776603702</v>
      </c>
      <c r="AF89" s="27">
        <v>0</v>
      </c>
      <c r="AG89" s="27">
        <v>0</v>
      </c>
      <c r="AH89" s="27">
        <v>0</v>
      </c>
      <c r="AI89" s="27">
        <v>42.13660482693323</v>
      </c>
    </row>
    <row r="90" spans="1:35" ht="16.5" thickTop="1" thickBot="1" x14ac:dyDescent="0.3">
      <c r="A90" s="19">
        <v>2031</v>
      </c>
      <c r="B90" s="27">
        <v>8.5796191593005648</v>
      </c>
      <c r="C90" s="27">
        <v>0.10553283217725351</v>
      </c>
      <c r="D90" s="27">
        <v>0</v>
      </c>
      <c r="E90" s="27">
        <v>8.6851519914778184</v>
      </c>
      <c r="G90" s="19">
        <v>2031</v>
      </c>
      <c r="H90" s="27">
        <v>11.665195477350153</v>
      </c>
      <c r="I90" s="27">
        <v>2.9510362550099671</v>
      </c>
      <c r="J90" s="27">
        <v>23.149157530990237</v>
      </c>
      <c r="K90" s="27">
        <v>-0.42859517179407464</v>
      </c>
      <c r="L90" s="27">
        <v>1.1967601916525329E-2</v>
      </c>
      <c r="M90" s="27">
        <v>0.28083843770533301</v>
      </c>
      <c r="N90" s="27">
        <v>0</v>
      </c>
      <c r="O90" s="27">
        <v>37.629600131178144</v>
      </c>
      <c r="Q90" s="19">
        <v>2031</v>
      </c>
      <c r="R90" s="27">
        <v>1.173566795790066</v>
      </c>
      <c r="S90" s="27">
        <v>-2.7108399999997346</v>
      </c>
      <c r="T90" s="27">
        <v>5.0935741824172851</v>
      </c>
      <c r="U90" s="27">
        <v>-3.6684051663505883</v>
      </c>
      <c r="V90" s="27">
        <v>0</v>
      </c>
      <c r="W90" s="27">
        <v>23.174345303819912</v>
      </c>
      <c r="X90" s="27">
        <v>0</v>
      </c>
      <c r="Y90" s="27">
        <v>23.06224111567694</v>
      </c>
      <c r="AA90" s="19">
        <v>2031</v>
      </c>
      <c r="AB90" s="27">
        <v>12.450019877442971</v>
      </c>
      <c r="AC90" s="27">
        <v>2.8272175174602125</v>
      </c>
      <c r="AD90" s="27">
        <v>26.700570824069747</v>
      </c>
      <c r="AE90" s="27">
        <v>-1.8095413250638908</v>
      </c>
      <c r="AF90" s="27">
        <v>0</v>
      </c>
      <c r="AG90" s="27">
        <v>0</v>
      </c>
      <c r="AH90" s="27">
        <v>0</v>
      </c>
      <c r="AI90" s="27">
        <v>40.168266893909042</v>
      </c>
    </row>
    <row r="91" spans="1:35" ht="16.5" thickTop="1" thickBot="1" x14ac:dyDescent="0.3">
      <c r="A91" s="19">
        <v>2032</v>
      </c>
      <c r="B91" s="27">
        <v>8.5796191593005648</v>
      </c>
      <c r="C91" s="27">
        <v>0.10553283217725351</v>
      </c>
      <c r="D91" s="27">
        <v>0</v>
      </c>
      <c r="E91" s="27">
        <v>8.6851519914778184</v>
      </c>
      <c r="G91" s="19">
        <v>2032</v>
      </c>
      <c r="H91" s="27">
        <v>8.7156591978798588</v>
      </c>
      <c r="I91" s="27">
        <v>2.1041826225900877</v>
      </c>
      <c r="J91" s="27">
        <v>49.494187562708916</v>
      </c>
      <c r="K91" s="27">
        <v>9.0554655827051023E-2</v>
      </c>
      <c r="L91" s="27">
        <v>0</v>
      </c>
      <c r="M91" s="27">
        <v>-5.2099914896665753E-2</v>
      </c>
      <c r="N91" s="27">
        <v>0</v>
      </c>
      <c r="O91" s="27">
        <v>60.352484124109246</v>
      </c>
      <c r="Q91" s="19">
        <v>2032</v>
      </c>
      <c r="R91" s="27">
        <v>0.27831605934989057</v>
      </c>
      <c r="S91" s="27">
        <v>-2.4697200000000521</v>
      </c>
      <c r="T91" s="27">
        <v>-21.198444710439325</v>
      </c>
      <c r="U91" s="27">
        <v>-4.1325465227644376</v>
      </c>
      <c r="V91" s="27">
        <v>0.40864934897508698</v>
      </c>
      <c r="W91" s="27">
        <v>12.229835260889047</v>
      </c>
      <c r="X91" s="27">
        <v>0</v>
      </c>
      <c r="Y91" s="27">
        <v>-14.88391056398979</v>
      </c>
      <c r="AA91" s="19">
        <v>2032</v>
      </c>
      <c r="AB91" s="27">
        <v>12.45001987743899</v>
      </c>
      <c r="AC91" s="27">
        <v>2.8349633188799999</v>
      </c>
      <c r="AD91" s="27">
        <v>24.195012307167154</v>
      </c>
      <c r="AE91" s="27">
        <v>-1.5995546136823726</v>
      </c>
      <c r="AF91" s="27">
        <v>0</v>
      </c>
      <c r="AG91" s="27">
        <v>0</v>
      </c>
      <c r="AH91" s="27">
        <v>0</v>
      </c>
      <c r="AI91" s="27">
        <v>37.880440889803772</v>
      </c>
    </row>
    <row r="92" spans="1:35" ht="16.5" thickTop="1" thickBot="1" x14ac:dyDescent="0.3">
      <c r="A92" s="19">
        <v>2033</v>
      </c>
      <c r="B92" s="27">
        <v>8.5796191593005648</v>
      </c>
      <c r="C92" s="27">
        <v>0.10553283217725351</v>
      </c>
      <c r="D92" s="27">
        <v>0</v>
      </c>
      <c r="E92" s="27">
        <v>8.6851519914778184</v>
      </c>
      <c r="G92" s="19">
        <v>2033</v>
      </c>
      <c r="H92" s="27">
        <v>7.1445502861702153</v>
      </c>
      <c r="I92" s="27">
        <v>1.7364190779403543</v>
      </c>
      <c r="J92" s="27">
        <v>49.200878856738719</v>
      </c>
      <c r="K92" s="27">
        <v>0.31079044790609922</v>
      </c>
      <c r="L92" s="27">
        <v>0</v>
      </c>
      <c r="M92" s="27">
        <v>0</v>
      </c>
      <c r="N92" s="27">
        <v>0</v>
      </c>
      <c r="O92" s="27">
        <v>58.392638668755389</v>
      </c>
      <c r="Q92" s="19">
        <v>2033</v>
      </c>
      <c r="R92" s="27">
        <v>-6.5978225713506617</v>
      </c>
      <c r="S92" s="27">
        <v>-2.7442700000001423</v>
      </c>
      <c r="T92" s="27">
        <v>23.560903099122971</v>
      </c>
      <c r="U92" s="27">
        <v>-0.77614242459943328</v>
      </c>
      <c r="V92" s="27">
        <v>0</v>
      </c>
      <c r="W92" s="27">
        <v>-4.0859778667807385</v>
      </c>
      <c r="X92" s="27">
        <v>0</v>
      </c>
      <c r="Y92" s="27">
        <v>9.3566902363919944</v>
      </c>
      <c r="AA92" s="19">
        <v>2033</v>
      </c>
      <c r="AB92" s="27">
        <v>24.762563133759045</v>
      </c>
      <c r="AC92" s="27">
        <v>3.6193375507100427</v>
      </c>
      <c r="AD92" s="27">
        <v>17.319792281610678</v>
      </c>
      <c r="AE92" s="27">
        <v>-1.4060302236530529</v>
      </c>
      <c r="AF92" s="27">
        <v>0</v>
      </c>
      <c r="AG92" s="27">
        <v>0</v>
      </c>
      <c r="AH92" s="27">
        <v>0</v>
      </c>
      <c r="AI92" s="27">
        <v>44.295662742426707</v>
      </c>
    </row>
    <row r="93" spans="1:35" ht="16.5" thickTop="1" thickBot="1" x14ac:dyDescent="0.3">
      <c r="A93" s="19">
        <v>2034</v>
      </c>
      <c r="B93" s="27">
        <v>8.5796191593005648</v>
      </c>
      <c r="C93" s="27">
        <v>0.10553283217725351</v>
      </c>
      <c r="D93" s="27">
        <v>0</v>
      </c>
      <c r="E93" s="27">
        <v>8.6851519914778184</v>
      </c>
      <c r="G93" s="19">
        <v>2034</v>
      </c>
      <c r="H93" s="27">
        <v>6.1223542681400431</v>
      </c>
      <c r="I93" s="27">
        <v>1.6712966825298281</v>
      </c>
      <c r="J93" s="27">
        <v>18.544539218492417</v>
      </c>
      <c r="K93" s="27">
        <v>1.8451219865894881E-2</v>
      </c>
      <c r="L93" s="27">
        <v>0</v>
      </c>
      <c r="M93" s="27">
        <v>0</v>
      </c>
      <c r="N93" s="27">
        <v>0</v>
      </c>
      <c r="O93" s="27">
        <v>26.356641389028184</v>
      </c>
      <c r="Q93" s="19">
        <v>2034</v>
      </c>
      <c r="R93" s="27">
        <v>0.38284024567019515</v>
      </c>
      <c r="S93" s="27">
        <v>-1.1996799999997165</v>
      </c>
      <c r="T93" s="27">
        <v>30.677123673247927</v>
      </c>
      <c r="U93" s="27">
        <v>-5.6333683499076637</v>
      </c>
      <c r="V93" s="27">
        <v>0</v>
      </c>
      <c r="W93" s="27">
        <v>8.4041700823654342</v>
      </c>
      <c r="X93" s="27">
        <v>0</v>
      </c>
      <c r="Y93" s="27">
        <v>32.631085651376175</v>
      </c>
      <c r="AA93" s="19">
        <v>2034</v>
      </c>
      <c r="AB93" s="27">
        <v>14.438961265517037</v>
      </c>
      <c r="AC93" s="27">
        <v>0.9572053557799336</v>
      </c>
      <c r="AD93" s="27">
        <v>33.127957807950317</v>
      </c>
      <c r="AE93" s="27">
        <v>-0.98253503330593839</v>
      </c>
      <c r="AF93" s="27">
        <v>0</v>
      </c>
      <c r="AG93" s="27">
        <v>0</v>
      </c>
      <c r="AH93" s="27">
        <v>0</v>
      </c>
      <c r="AI93" s="27">
        <v>47.541589395941351</v>
      </c>
    </row>
    <row r="94" spans="1:35" ht="16.5" thickTop="1" thickBot="1" x14ac:dyDescent="0.3">
      <c r="A94" s="19" t="s">
        <v>44</v>
      </c>
      <c r="B94" s="27">
        <v>117.89301937661097</v>
      </c>
      <c r="C94" s="27">
        <v>1.4103205151486145</v>
      </c>
      <c r="D94" s="27">
        <v>0</v>
      </c>
      <c r="E94" s="27">
        <v>119.30333989175958</v>
      </c>
      <c r="G94" s="19" t="s">
        <v>45</v>
      </c>
      <c r="H94" s="27">
        <v>75.003152048527312</v>
      </c>
      <c r="I94" s="27">
        <v>20.474561534327183</v>
      </c>
      <c r="J94" s="27">
        <v>258.7159686310589</v>
      </c>
      <c r="K94" s="27">
        <v>0.2667294263630921</v>
      </c>
      <c r="L94" s="27">
        <v>0</v>
      </c>
      <c r="M94" s="27">
        <v>0</v>
      </c>
      <c r="N94" s="27">
        <v>0</v>
      </c>
      <c r="O94" s="27">
        <v>354.4604116402765</v>
      </c>
      <c r="Q94" s="19" t="s">
        <v>45</v>
      </c>
      <c r="R94" s="27">
        <v>4.6900626619603489</v>
      </c>
      <c r="S94" s="27">
        <v>-14.696924991387608</v>
      </c>
      <c r="T94" s="27">
        <v>427.9783753281273</v>
      </c>
      <c r="U94" s="27">
        <v>-81.435542982187243</v>
      </c>
      <c r="V94" s="27">
        <v>0</v>
      </c>
      <c r="W94" s="27">
        <v>115.74053126216207</v>
      </c>
      <c r="X94" s="27">
        <v>0</v>
      </c>
      <c r="Y94" s="27">
        <v>452.27650127867486</v>
      </c>
      <c r="AA94" s="19" t="s">
        <v>45</v>
      </c>
      <c r="AB94" s="27">
        <v>176.88744554623327</v>
      </c>
      <c r="AC94" s="27">
        <v>11.726439813329801</v>
      </c>
      <c r="AD94" s="27">
        <v>462.17010798014724</v>
      </c>
      <c r="AE94" s="27">
        <v>-14.203451463918922</v>
      </c>
      <c r="AF94" s="27">
        <v>0</v>
      </c>
      <c r="AG94" s="27">
        <v>0</v>
      </c>
      <c r="AH94" s="27">
        <v>0</v>
      </c>
      <c r="AI94" s="27">
        <v>636.58054187579137</v>
      </c>
    </row>
    <row r="95" spans="1:35" ht="16.5" thickTop="1" thickBot="1" x14ac:dyDescent="0.3">
      <c r="E95" s="12"/>
    </row>
    <row r="96" spans="1:35" ht="16.5" thickTop="1" thickBot="1" x14ac:dyDescent="0.3">
      <c r="A96" s="1" t="str">
        <f>A7</f>
        <v>Low Cost</v>
      </c>
    </row>
    <row r="97" spans="1:35" ht="31.5" thickTop="1" thickBot="1" x14ac:dyDescent="0.3">
      <c r="G97" s="1" t="s">
        <v>29</v>
      </c>
      <c r="H97" s="1" t="s">
        <v>10</v>
      </c>
      <c r="Q97" s="1" t="s">
        <v>29</v>
      </c>
      <c r="R97" s="1" t="s">
        <v>30</v>
      </c>
      <c r="AA97" s="1" t="s">
        <v>29</v>
      </c>
      <c r="AB97" s="1" t="s">
        <v>31</v>
      </c>
    </row>
    <row r="98" spans="1:35" ht="51" customHeight="1" thickTop="1" thickBot="1" x14ac:dyDescent="0.3">
      <c r="A98" s="1" t="s">
        <v>32</v>
      </c>
      <c r="B98" s="25" t="s">
        <v>33</v>
      </c>
      <c r="C98" s="25" t="s">
        <v>15</v>
      </c>
      <c r="D98" s="25" t="s">
        <v>34</v>
      </c>
      <c r="E98" s="25" t="s">
        <v>35</v>
      </c>
      <c r="G98" s="1" t="s">
        <v>29</v>
      </c>
      <c r="H98" s="1" t="s">
        <v>36</v>
      </c>
      <c r="I98" s="1" t="s">
        <v>37</v>
      </c>
      <c r="J98" s="1" t="s">
        <v>38</v>
      </c>
      <c r="K98" s="1" t="s">
        <v>39</v>
      </c>
      <c r="L98" s="1" t="s">
        <v>40</v>
      </c>
      <c r="M98" s="1" t="s">
        <v>41</v>
      </c>
      <c r="N98" s="1" t="s">
        <v>42</v>
      </c>
      <c r="O98" s="1" t="s">
        <v>35</v>
      </c>
      <c r="Q98" s="1" t="s">
        <v>29</v>
      </c>
      <c r="R98" s="1" t="s">
        <v>36</v>
      </c>
      <c r="S98" s="1" t="s">
        <v>37</v>
      </c>
      <c r="T98" s="1" t="s">
        <v>38</v>
      </c>
      <c r="U98" s="1" t="s">
        <v>39</v>
      </c>
      <c r="V98" s="1" t="s">
        <v>40</v>
      </c>
      <c r="W98" s="1" t="s">
        <v>41</v>
      </c>
      <c r="X98" s="1" t="s">
        <v>42</v>
      </c>
      <c r="Y98" s="1" t="s">
        <v>35</v>
      </c>
      <c r="AA98" s="1" t="s">
        <v>29</v>
      </c>
      <c r="AB98" s="1" t="s">
        <v>36</v>
      </c>
      <c r="AC98" s="1" t="s">
        <v>37</v>
      </c>
      <c r="AD98" s="1" t="s">
        <v>38</v>
      </c>
      <c r="AE98" s="1" t="s">
        <v>39</v>
      </c>
      <c r="AF98" s="1" t="s">
        <v>40</v>
      </c>
      <c r="AG98" s="1" t="s">
        <v>41</v>
      </c>
      <c r="AH98" s="1" t="s">
        <v>42</v>
      </c>
      <c r="AI98" s="1" t="s">
        <v>35</v>
      </c>
    </row>
    <row r="99" spans="1:35" ht="16.5" thickTop="1" thickBot="1" x14ac:dyDescent="0.3">
      <c r="A99" s="19" t="s">
        <v>43</v>
      </c>
      <c r="B99" s="26">
        <f>NPV($B$7,B100:B115)</f>
        <v>58.160815860464503</v>
      </c>
      <c r="C99" s="26">
        <f t="shared" ref="C99:E99" si="17">NPV($B$7,C100:C115)</f>
        <v>0.70683479562478402</v>
      </c>
      <c r="D99" s="26">
        <f t="shared" si="17"/>
        <v>2.2369646760647517</v>
      </c>
      <c r="E99" s="26">
        <f t="shared" si="17"/>
        <v>61.104615332154033</v>
      </c>
      <c r="G99" s="19" t="s">
        <v>43</v>
      </c>
      <c r="H99" s="26">
        <f>NPV($B$7,H100:H115)</f>
        <v>70.376731347357165</v>
      </c>
      <c r="I99" s="26">
        <f t="shared" ref="I99:O99" si="18">NPV($B$7,I100:I115)</f>
        <v>17.528278526551816</v>
      </c>
      <c r="J99" s="26">
        <f t="shared" si="18"/>
        <v>234.95786769084495</v>
      </c>
      <c r="K99" s="26">
        <f t="shared" si="18"/>
        <v>-1.3692179898632293</v>
      </c>
      <c r="L99" s="26">
        <f t="shared" si="18"/>
        <v>12.282307012269836</v>
      </c>
      <c r="M99" s="26">
        <f t="shared" si="18"/>
        <v>2.3994411847101733</v>
      </c>
      <c r="N99" s="26">
        <f t="shared" si="18"/>
        <v>0</v>
      </c>
      <c r="O99" s="26">
        <f t="shared" si="18"/>
        <v>336.17540777187077</v>
      </c>
      <c r="Q99" s="19" t="s">
        <v>43</v>
      </c>
      <c r="R99" s="26">
        <f>NPV($B$7,R100:R115)</f>
        <v>-0.61243422168176742</v>
      </c>
      <c r="S99" s="26">
        <f t="shared" ref="S99:Y99" si="19">NPV($B$7,S100:S115)</f>
        <v>-12.579846620898381</v>
      </c>
      <c r="T99" s="26">
        <f t="shared" si="19"/>
        <v>263.28139907652735</v>
      </c>
      <c r="U99" s="26">
        <f t="shared" si="19"/>
        <v>-31.558242038232006</v>
      </c>
      <c r="V99" s="26">
        <f t="shared" si="19"/>
        <v>10.205969797269749</v>
      </c>
      <c r="W99" s="26">
        <f t="shared" si="19"/>
        <v>66.83357344829588</v>
      </c>
      <c r="X99" s="26">
        <f t="shared" si="19"/>
        <v>0</v>
      </c>
      <c r="Y99" s="26">
        <f t="shared" si="19"/>
        <v>295.57041944128082</v>
      </c>
      <c r="AA99" s="19" t="s">
        <v>43</v>
      </c>
      <c r="AB99" s="26">
        <f>NPV($B$7,AB100:AB115)</f>
        <v>131.71565061938412</v>
      </c>
      <c r="AC99" s="26">
        <f t="shared" ref="AC99:AI99" si="20">NPV($B$7,AC100:AC115)</f>
        <v>15.23572866165331</v>
      </c>
      <c r="AD99" s="26">
        <f t="shared" si="20"/>
        <v>317.18866796965756</v>
      </c>
      <c r="AE99" s="26">
        <f t="shared" si="20"/>
        <v>-10.542246814768648</v>
      </c>
      <c r="AF99" s="26">
        <f t="shared" si="20"/>
        <v>0</v>
      </c>
      <c r="AG99" s="26">
        <f t="shared" si="20"/>
        <v>0.19466876835876984</v>
      </c>
      <c r="AH99" s="26">
        <f t="shared" si="20"/>
        <v>0</v>
      </c>
      <c r="AI99" s="26">
        <f t="shared" si="20"/>
        <v>453.79246920428506</v>
      </c>
    </row>
    <row r="100" spans="1:35" ht="16.5" thickTop="1" thickBot="1" x14ac:dyDescent="0.3">
      <c r="A100" s="19">
        <v>2020</v>
      </c>
      <c r="B100" s="27">
        <v>0</v>
      </c>
      <c r="C100" s="27">
        <v>0</v>
      </c>
      <c r="D100" s="27">
        <v>0</v>
      </c>
      <c r="E100" s="27">
        <v>0</v>
      </c>
      <c r="G100" s="19">
        <v>2020</v>
      </c>
      <c r="H100" s="27">
        <v>0</v>
      </c>
      <c r="I100" s="27">
        <v>0</v>
      </c>
      <c r="J100" s="27">
        <v>0</v>
      </c>
      <c r="K100" s="27">
        <v>0</v>
      </c>
      <c r="L100" s="27">
        <v>0</v>
      </c>
      <c r="M100" s="27">
        <v>0</v>
      </c>
      <c r="N100" s="27">
        <v>0</v>
      </c>
      <c r="O100" s="27">
        <v>0</v>
      </c>
      <c r="Q100" s="19">
        <v>2020</v>
      </c>
      <c r="R100" s="27">
        <v>0</v>
      </c>
      <c r="S100" s="27">
        <v>0</v>
      </c>
      <c r="T100" s="27">
        <v>0</v>
      </c>
      <c r="U100" s="27">
        <v>0</v>
      </c>
      <c r="V100" s="27">
        <v>0</v>
      </c>
      <c r="W100" s="27">
        <v>0</v>
      </c>
      <c r="X100" s="27">
        <v>0</v>
      </c>
      <c r="Y100" s="27">
        <v>0</v>
      </c>
      <c r="AA100" s="19">
        <v>2020</v>
      </c>
      <c r="AB100" s="27">
        <v>0</v>
      </c>
      <c r="AC100" s="27">
        <v>0</v>
      </c>
      <c r="AD100" s="27">
        <v>0</v>
      </c>
      <c r="AE100" s="27">
        <v>0</v>
      </c>
      <c r="AF100" s="27">
        <v>0</v>
      </c>
      <c r="AG100" s="27">
        <v>0</v>
      </c>
      <c r="AH100" s="27">
        <v>0</v>
      </c>
      <c r="AI100" s="27">
        <v>0</v>
      </c>
    </row>
    <row r="101" spans="1:35" ht="16.5" thickTop="1" thickBot="1" x14ac:dyDescent="0.3">
      <c r="A101" s="19">
        <v>2021</v>
      </c>
      <c r="B101" s="27">
        <v>0</v>
      </c>
      <c r="C101" s="27">
        <v>0</v>
      </c>
      <c r="D101" s="27">
        <v>0</v>
      </c>
      <c r="E101" s="27">
        <v>0</v>
      </c>
      <c r="G101" s="19">
        <v>2021</v>
      </c>
      <c r="H101" s="27">
        <v>0</v>
      </c>
      <c r="I101" s="27">
        <v>0</v>
      </c>
      <c r="J101" s="27">
        <v>0</v>
      </c>
      <c r="K101" s="27">
        <v>0</v>
      </c>
      <c r="L101" s="27">
        <v>0</v>
      </c>
      <c r="M101" s="27">
        <v>0</v>
      </c>
      <c r="N101" s="27">
        <v>0</v>
      </c>
      <c r="O101" s="27">
        <v>0</v>
      </c>
      <c r="Q101" s="19">
        <v>2021</v>
      </c>
      <c r="R101" s="27">
        <v>0</v>
      </c>
      <c r="S101" s="27">
        <v>0</v>
      </c>
      <c r="T101" s="27">
        <v>0</v>
      </c>
      <c r="U101" s="27">
        <v>0</v>
      </c>
      <c r="V101" s="27">
        <v>0</v>
      </c>
      <c r="W101" s="27">
        <v>0</v>
      </c>
      <c r="X101" s="27">
        <v>0</v>
      </c>
      <c r="Y101" s="27">
        <v>0</v>
      </c>
      <c r="AA101" s="19">
        <v>2021</v>
      </c>
      <c r="AB101" s="27">
        <v>0</v>
      </c>
      <c r="AC101" s="27">
        <v>0</v>
      </c>
      <c r="AD101" s="27">
        <v>0</v>
      </c>
      <c r="AE101" s="27">
        <v>0</v>
      </c>
      <c r="AF101" s="27">
        <v>0</v>
      </c>
      <c r="AG101" s="27">
        <v>0</v>
      </c>
      <c r="AH101" s="27">
        <v>0</v>
      </c>
      <c r="AI101" s="27">
        <v>0</v>
      </c>
    </row>
    <row r="102" spans="1:35" ht="16.5" thickTop="1" thickBot="1" x14ac:dyDescent="0.3">
      <c r="A102" s="19">
        <v>2022</v>
      </c>
      <c r="B102" s="27">
        <v>0</v>
      </c>
      <c r="C102" s="27">
        <v>0</v>
      </c>
      <c r="D102" s="27">
        <v>2.656727471408562</v>
      </c>
      <c r="E102" s="27">
        <v>2.656727471408562</v>
      </c>
      <c r="G102" s="19">
        <v>2022</v>
      </c>
      <c r="H102" s="27">
        <v>0</v>
      </c>
      <c r="I102" s="27">
        <v>0</v>
      </c>
      <c r="J102" s="27">
        <v>0</v>
      </c>
      <c r="K102" s="27">
        <v>0</v>
      </c>
      <c r="L102" s="27">
        <v>0</v>
      </c>
      <c r="M102" s="27">
        <v>0</v>
      </c>
      <c r="N102" s="27">
        <v>0</v>
      </c>
      <c r="O102" s="27">
        <v>0</v>
      </c>
      <c r="Q102" s="19">
        <v>2022</v>
      </c>
      <c r="R102" s="27">
        <v>0</v>
      </c>
      <c r="S102" s="27">
        <v>0</v>
      </c>
      <c r="T102" s="27">
        <v>0</v>
      </c>
      <c r="U102" s="27">
        <v>0</v>
      </c>
      <c r="V102" s="27">
        <v>0</v>
      </c>
      <c r="W102" s="27">
        <v>0</v>
      </c>
      <c r="X102" s="27">
        <v>0</v>
      </c>
      <c r="Y102" s="27">
        <v>0</v>
      </c>
      <c r="AA102" s="19">
        <v>2022</v>
      </c>
      <c r="AB102" s="27">
        <v>0</v>
      </c>
      <c r="AC102" s="27">
        <v>0</v>
      </c>
      <c r="AD102" s="27">
        <v>0</v>
      </c>
      <c r="AE102" s="27">
        <v>0</v>
      </c>
      <c r="AF102" s="27">
        <v>0</v>
      </c>
      <c r="AG102" s="27">
        <v>0</v>
      </c>
      <c r="AH102" s="27">
        <v>0</v>
      </c>
      <c r="AI102" s="27">
        <v>0</v>
      </c>
    </row>
    <row r="103" spans="1:35" ht="16.5" thickTop="1" thickBot="1" x14ac:dyDescent="0.3">
      <c r="A103" s="19">
        <v>2023</v>
      </c>
      <c r="B103" s="27">
        <v>4.6197949319310734</v>
      </c>
      <c r="C103" s="27">
        <v>5.6825371172367273E-2</v>
      </c>
      <c r="D103" s="27">
        <v>0</v>
      </c>
      <c r="E103" s="27">
        <v>4.6766203031034408</v>
      </c>
      <c r="G103" s="19">
        <v>2023</v>
      </c>
      <c r="H103" s="27">
        <v>0</v>
      </c>
      <c r="I103" s="27">
        <v>0</v>
      </c>
      <c r="J103" s="27">
        <v>8.7387014306014628</v>
      </c>
      <c r="K103" s="27">
        <v>-0.75392508934392777</v>
      </c>
      <c r="L103" s="27">
        <v>1.8117350422079321</v>
      </c>
      <c r="M103" s="27">
        <v>1.1664970115746978</v>
      </c>
      <c r="N103" s="27">
        <v>0</v>
      </c>
      <c r="O103" s="27">
        <v>10.963008395040166</v>
      </c>
      <c r="Q103" s="19">
        <v>2023</v>
      </c>
      <c r="R103" s="27">
        <v>-14.427850000000007</v>
      </c>
      <c r="S103" s="27">
        <v>-4.5089600000001155</v>
      </c>
      <c r="T103" s="27">
        <v>35.807231355618441</v>
      </c>
      <c r="U103" s="27">
        <v>5.9572961100200992</v>
      </c>
      <c r="V103" s="27">
        <v>2.2840536807992078</v>
      </c>
      <c r="W103" s="27">
        <v>1.9282247860590145</v>
      </c>
      <c r="X103" s="27">
        <v>0</v>
      </c>
      <c r="Y103" s="27">
        <v>27.039995932496641</v>
      </c>
      <c r="AA103" s="19">
        <v>2023</v>
      </c>
      <c r="AB103" s="27">
        <v>12.450189382123991</v>
      </c>
      <c r="AC103" s="27">
        <v>0.83334486225976434</v>
      </c>
      <c r="AD103" s="27">
        <v>14.228711584083296</v>
      </c>
      <c r="AE103" s="27">
        <v>-8.5205104409607116E-2</v>
      </c>
      <c r="AF103" s="27">
        <v>0</v>
      </c>
      <c r="AG103" s="27">
        <v>0.56363680917405701</v>
      </c>
      <c r="AH103" s="27">
        <v>0</v>
      </c>
      <c r="AI103" s="27">
        <v>27.990677533231501</v>
      </c>
    </row>
    <row r="104" spans="1:35" ht="16.5" thickTop="1" thickBot="1" x14ac:dyDescent="0.3">
      <c r="A104" s="19">
        <v>2024</v>
      </c>
      <c r="B104" s="27">
        <v>4.6197949319310734</v>
      </c>
      <c r="C104" s="27">
        <v>5.6825371172367273E-2</v>
      </c>
      <c r="D104" s="27">
        <v>0</v>
      </c>
      <c r="E104" s="27">
        <v>4.6766203031034408</v>
      </c>
      <c r="G104" s="19">
        <v>2024</v>
      </c>
      <c r="H104" s="27">
        <v>0</v>
      </c>
      <c r="I104" s="27">
        <v>0</v>
      </c>
      <c r="J104" s="27">
        <v>7.5351588334574249</v>
      </c>
      <c r="K104" s="27">
        <v>0.75029841230268868</v>
      </c>
      <c r="L104" s="27">
        <v>6.0009305791589416</v>
      </c>
      <c r="M104" s="27">
        <v>0.77789185919596593</v>
      </c>
      <c r="N104" s="27">
        <v>0</v>
      </c>
      <c r="O104" s="27">
        <v>15.064279684115021</v>
      </c>
      <c r="Q104" s="19">
        <v>2024</v>
      </c>
      <c r="R104" s="27">
        <v>-1.0892799999999738</v>
      </c>
      <c r="S104" s="27">
        <v>-0.28193000000010215</v>
      </c>
      <c r="T104" s="27">
        <v>1.248520525017963</v>
      </c>
      <c r="U104" s="27">
        <v>-2.3277234237913974E-2</v>
      </c>
      <c r="V104" s="27">
        <v>2.9745766048381261</v>
      </c>
      <c r="W104" s="27">
        <v>-0.49338024595467489</v>
      </c>
      <c r="X104" s="27">
        <v>0</v>
      </c>
      <c r="Y104" s="27">
        <v>2.3352296496634239</v>
      </c>
      <c r="AA104" s="19">
        <v>2024</v>
      </c>
      <c r="AB104" s="27">
        <v>0.26788355407660447</v>
      </c>
      <c r="AC104" s="27">
        <v>9.6134217669714417E-2</v>
      </c>
      <c r="AD104" s="27">
        <v>7.7018317885113392</v>
      </c>
      <c r="AE104" s="27">
        <v>0.54924283675263352</v>
      </c>
      <c r="AF104" s="27">
        <v>0</v>
      </c>
      <c r="AG104" s="27">
        <v>-0.14462344572845745</v>
      </c>
      <c r="AH104" s="27">
        <v>0</v>
      </c>
      <c r="AI104" s="27">
        <v>8.4704689512818323</v>
      </c>
    </row>
    <row r="105" spans="1:35" ht="16.5" thickTop="1" thickBot="1" x14ac:dyDescent="0.3">
      <c r="A105" s="19">
        <v>2025</v>
      </c>
      <c r="B105" s="27">
        <v>4.6197949319310734</v>
      </c>
      <c r="C105" s="27">
        <v>5.6825371172367273E-2</v>
      </c>
      <c r="D105" s="27">
        <v>0</v>
      </c>
      <c r="E105" s="27">
        <v>4.6766203031034408</v>
      </c>
      <c r="G105" s="19">
        <v>2025</v>
      </c>
      <c r="H105" s="27">
        <v>0</v>
      </c>
      <c r="I105" s="27">
        <v>0</v>
      </c>
      <c r="J105" s="27">
        <v>12.293048628470505</v>
      </c>
      <c r="K105" s="27">
        <v>0.95822349479380331</v>
      </c>
      <c r="L105" s="27">
        <v>2.0243676442420533</v>
      </c>
      <c r="M105" s="27">
        <v>1.5534051003274199</v>
      </c>
      <c r="N105" s="27">
        <v>0</v>
      </c>
      <c r="O105" s="27">
        <v>16.82904486783378</v>
      </c>
      <c r="Q105" s="19">
        <v>2025</v>
      </c>
      <c r="R105" s="27">
        <v>-2.3426399999999603</v>
      </c>
      <c r="S105" s="27">
        <v>-0.37770000000000437</v>
      </c>
      <c r="T105" s="27">
        <v>11.561470615462504</v>
      </c>
      <c r="U105" s="27">
        <v>0.55731567252412451</v>
      </c>
      <c r="V105" s="27">
        <v>1.4560970354377119</v>
      </c>
      <c r="W105" s="27">
        <v>-0.48794383674983816</v>
      </c>
      <c r="X105" s="27">
        <v>0</v>
      </c>
      <c r="Y105" s="27">
        <v>10.366599486674536</v>
      </c>
      <c r="AA105" s="19">
        <v>2025</v>
      </c>
      <c r="AB105" s="27">
        <v>0.26788355408299935</v>
      </c>
      <c r="AC105" s="27">
        <v>9.5871555879966763E-2</v>
      </c>
      <c r="AD105" s="27">
        <v>10.464833426236122</v>
      </c>
      <c r="AE105" s="27">
        <v>0.38160942815975935</v>
      </c>
      <c r="AF105" s="27">
        <v>0</v>
      </c>
      <c r="AG105" s="27">
        <v>-4.6740635378449746E-2</v>
      </c>
      <c r="AH105" s="27">
        <v>0</v>
      </c>
      <c r="AI105" s="27">
        <v>11.163457328980398</v>
      </c>
    </row>
    <row r="106" spans="1:35" ht="16.5" thickTop="1" thickBot="1" x14ac:dyDescent="0.3">
      <c r="A106" s="19">
        <v>2026</v>
      </c>
      <c r="B106" s="27">
        <v>4.6197949319310734</v>
      </c>
      <c r="C106" s="27">
        <v>5.6825371172367273E-2</v>
      </c>
      <c r="D106" s="27">
        <v>0</v>
      </c>
      <c r="E106" s="27">
        <v>4.6766203031034408</v>
      </c>
      <c r="G106" s="19">
        <v>2026</v>
      </c>
      <c r="H106" s="27">
        <v>-1.3950969279790115E-3</v>
      </c>
      <c r="I106" s="27">
        <v>1.4004089498484973E-3</v>
      </c>
      <c r="J106" s="27">
        <v>9.2786792835673992</v>
      </c>
      <c r="K106" s="27">
        <v>0.51689881742970267</v>
      </c>
      <c r="L106" s="27">
        <v>7.2894534504397832</v>
      </c>
      <c r="M106" s="27">
        <v>-0.76537513233491161</v>
      </c>
      <c r="N106" s="27">
        <v>0</v>
      </c>
      <c r="O106" s="27">
        <v>16.319661731123844</v>
      </c>
      <c r="Q106" s="19">
        <v>2026</v>
      </c>
      <c r="R106" s="27">
        <v>-0.44297000000005937</v>
      </c>
      <c r="S106" s="27">
        <v>5.0119999999878928E-2</v>
      </c>
      <c r="T106" s="27">
        <v>6.2060441359466179</v>
      </c>
      <c r="U106" s="27">
        <v>0.56559327578948726</v>
      </c>
      <c r="V106" s="27">
        <v>7.3646415600636006</v>
      </c>
      <c r="W106" s="27">
        <v>0.36256336782509158</v>
      </c>
      <c r="X106" s="27">
        <v>0</v>
      </c>
      <c r="Y106" s="27">
        <v>14.105992339624615</v>
      </c>
      <c r="AA106" s="19">
        <v>2026</v>
      </c>
      <c r="AB106" s="27">
        <v>0.26788355408200459</v>
      </c>
      <c r="AC106" s="27">
        <v>9.5871555879966763E-2</v>
      </c>
      <c r="AD106" s="27">
        <v>13.203124878284843</v>
      </c>
      <c r="AE106" s="27">
        <v>0.15661043073504138</v>
      </c>
      <c r="AF106" s="27">
        <v>0</v>
      </c>
      <c r="AG106" s="27">
        <v>-0.16692924021846864</v>
      </c>
      <c r="AH106" s="27">
        <v>0</v>
      </c>
      <c r="AI106" s="27">
        <v>13.556561178763387</v>
      </c>
    </row>
    <row r="107" spans="1:35" ht="16.5" thickTop="1" thickBot="1" x14ac:dyDescent="0.3">
      <c r="A107" s="19">
        <v>2027</v>
      </c>
      <c r="B107" s="27">
        <v>4.6197949319310734</v>
      </c>
      <c r="C107" s="27">
        <v>5.6825371172367273E-2</v>
      </c>
      <c r="D107" s="27">
        <v>0</v>
      </c>
      <c r="E107" s="27">
        <v>4.6766203031034408</v>
      </c>
      <c r="G107" s="19">
        <v>2027</v>
      </c>
      <c r="H107" s="27">
        <v>5.075118029402006</v>
      </c>
      <c r="I107" s="27">
        <v>1.0935449024800619</v>
      </c>
      <c r="J107" s="27">
        <v>18.662461464097131</v>
      </c>
      <c r="K107" s="27">
        <v>-0.43229598494198729</v>
      </c>
      <c r="L107" s="27">
        <v>0</v>
      </c>
      <c r="M107" s="27">
        <v>0</v>
      </c>
      <c r="N107" s="27">
        <v>0</v>
      </c>
      <c r="O107" s="27">
        <v>24.398828411037211</v>
      </c>
      <c r="Q107" s="19">
        <v>2027</v>
      </c>
      <c r="R107" s="27">
        <v>1.8599400000000514</v>
      </c>
      <c r="S107" s="27">
        <v>0.64633999999978187</v>
      </c>
      <c r="T107" s="27">
        <v>24.155175234318019</v>
      </c>
      <c r="U107" s="27">
        <v>0.76821762826396889</v>
      </c>
      <c r="V107" s="27">
        <v>0</v>
      </c>
      <c r="W107" s="27">
        <v>0</v>
      </c>
      <c r="X107" s="27">
        <v>0</v>
      </c>
      <c r="Y107" s="27">
        <v>27.429672862581821</v>
      </c>
      <c r="AA107" s="19">
        <v>2027</v>
      </c>
      <c r="AB107" s="27">
        <v>0.18290367326500245</v>
      </c>
      <c r="AC107" s="27">
        <v>0.15926881142968341</v>
      </c>
      <c r="AD107" s="27">
        <v>26.130972638262701</v>
      </c>
      <c r="AE107" s="27">
        <v>-0.64019812317937697</v>
      </c>
      <c r="AF107" s="27">
        <v>0</v>
      </c>
      <c r="AG107" s="27">
        <v>0</v>
      </c>
      <c r="AH107" s="27">
        <v>0</v>
      </c>
      <c r="AI107" s="27">
        <v>25.832946999778009</v>
      </c>
    </row>
    <row r="108" spans="1:35" ht="16.5" thickTop="1" thickBot="1" x14ac:dyDescent="0.3">
      <c r="A108" s="19">
        <v>2028</v>
      </c>
      <c r="B108" s="27">
        <v>4.6197949319310734</v>
      </c>
      <c r="C108" s="27">
        <v>5.6825371172367273E-2</v>
      </c>
      <c r="D108" s="27">
        <v>0</v>
      </c>
      <c r="E108" s="27">
        <v>4.6766203031034408</v>
      </c>
      <c r="G108" s="19">
        <v>2028</v>
      </c>
      <c r="H108" s="27">
        <v>10.035512428024049</v>
      </c>
      <c r="I108" s="27">
        <v>2.2499836779797988</v>
      </c>
      <c r="J108" s="27">
        <v>15.888354539258849</v>
      </c>
      <c r="K108" s="27">
        <v>-0.96155363422115614</v>
      </c>
      <c r="L108" s="27">
        <v>0</v>
      </c>
      <c r="M108" s="27">
        <v>0</v>
      </c>
      <c r="N108" s="27">
        <v>0</v>
      </c>
      <c r="O108" s="27">
        <v>27.212297011041539</v>
      </c>
      <c r="Q108" s="19">
        <v>2028</v>
      </c>
      <c r="R108" s="27">
        <v>20.984051066249776</v>
      </c>
      <c r="S108" s="27">
        <v>1.6843199999998433</v>
      </c>
      <c r="T108" s="27">
        <v>3.2702217478886286</v>
      </c>
      <c r="U108" s="27">
        <v>-0.18051049541379882</v>
      </c>
      <c r="V108" s="27">
        <v>0</v>
      </c>
      <c r="W108" s="27">
        <v>0.29471755573827052</v>
      </c>
      <c r="X108" s="27">
        <v>0</v>
      </c>
      <c r="Y108" s="27">
        <v>26.052799874462718</v>
      </c>
      <c r="AA108" s="19">
        <v>2028</v>
      </c>
      <c r="AB108" s="27">
        <v>12.439042717415987</v>
      </c>
      <c r="AC108" s="27">
        <v>2.8324692475603115</v>
      </c>
      <c r="AD108" s="27">
        <v>16.845461546451915</v>
      </c>
      <c r="AE108" s="27">
        <v>-1.8282274697654071</v>
      </c>
      <c r="AF108" s="27">
        <v>0</v>
      </c>
      <c r="AG108" s="27">
        <v>0</v>
      </c>
      <c r="AH108" s="27">
        <v>0</v>
      </c>
      <c r="AI108" s="27">
        <v>30.288746041662804</v>
      </c>
    </row>
    <row r="109" spans="1:35" ht="16.5" thickTop="1" thickBot="1" x14ac:dyDescent="0.3">
      <c r="A109" s="19">
        <v>2029</v>
      </c>
      <c r="B109" s="27">
        <v>4.6197949319310734</v>
      </c>
      <c r="C109" s="27">
        <v>5.6825371172367273E-2</v>
      </c>
      <c r="D109" s="27">
        <v>0</v>
      </c>
      <c r="E109" s="27">
        <v>4.6766203031034408</v>
      </c>
      <c r="G109" s="19">
        <v>2029</v>
      </c>
      <c r="H109" s="27">
        <v>13.008471491989894</v>
      </c>
      <c r="I109" s="27">
        <v>2.7858491341703484</v>
      </c>
      <c r="J109" s="27">
        <v>16.675235433633098</v>
      </c>
      <c r="K109" s="27">
        <v>-1.4493633501449785</v>
      </c>
      <c r="L109" s="27">
        <v>0</v>
      </c>
      <c r="M109" s="27">
        <v>0</v>
      </c>
      <c r="N109" s="27">
        <v>0</v>
      </c>
      <c r="O109" s="27">
        <v>31.020192709648363</v>
      </c>
      <c r="Q109" s="19">
        <v>2029</v>
      </c>
      <c r="R109" s="27">
        <v>2.6504928898398248</v>
      </c>
      <c r="S109" s="27">
        <v>1.0213300000000345</v>
      </c>
      <c r="T109" s="27">
        <v>17.403978186376925</v>
      </c>
      <c r="U109" s="27">
        <v>0.69205570496993329</v>
      </c>
      <c r="V109" s="27">
        <v>0</v>
      </c>
      <c r="W109" s="27">
        <v>1.0383920539636855</v>
      </c>
      <c r="X109" s="27">
        <v>0</v>
      </c>
      <c r="Y109" s="27">
        <v>22.806248835150406</v>
      </c>
      <c r="AA109" s="19">
        <v>2029</v>
      </c>
      <c r="AB109" s="27">
        <v>12.439042717419964</v>
      </c>
      <c r="AC109" s="27">
        <v>2.8247302605500408</v>
      </c>
      <c r="AD109" s="27">
        <v>19.594595831890452</v>
      </c>
      <c r="AE109" s="27">
        <v>-1.4976366851022382</v>
      </c>
      <c r="AF109" s="27">
        <v>0</v>
      </c>
      <c r="AG109" s="27">
        <v>0</v>
      </c>
      <c r="AH109" s="27">
        <v>0</v>
      </c>
      <c r="AI109" s="27">
        <v>33.360732124758222</v>
      </c>
    </row>
    <row r="110" spans="1:35" ht="16.5" thickTop="1" thickBot="1" x14ac:dyDescent="0.3">
      <c r="A110" s="19">
        <v>2030</v>
      </c>
      <c r="B110" s="27">
        <v>4.6197949319310734</v>
      </c>
      <c r="C110" s="27">
        <v>5.6825371172367273E-2</v>
      </c>
      <c r="D110" s="27">
        <v>0</v>
      </c>
      <c r="E110" s="27">
        <v>4.6766203031034408</v>
      </c>
      <c r="G110" s="19">
        <v>2030</v>
      </c>
      <c r="H110" s="27">
        <v>15.177658022430023</v>
      </c>
      <c r="I110" s="27">
        <v>3.3302668250598799</v>
      </c>
      <c r="J110" s="27">
        <v>15.640205768725902</v>
      </c>
      <c r="K110" s="27">
        <v>-1.4568650377540355</v>
      </c>
      <c r="L110" s="27">
        <v>2.8369749659157444E-2</v>
      </c>
      <c r="M110" s="27">
        <v>0.34302978858610417</v>
      </c>
      <c r="N110" s="27">
        <v>0</v>
      </c>
      <c r="O110" s="27">
        <v>33.062665116707031</v>
      </c>
      <c r="Q110" s="19">
        <v>2030</v>
      </c>
      <c r="R110" s="27">
        <v>-2.5611748884198278</v>
      </c>
      <c r="S110" s="27">
        <v>-0.73806000000013228</v>
      </c>
      <c r="T110" s="27">
        <v>13.926543042469952</v>
      </c>
      <c r="U110" s="27">
        <v>2.3722618901944159</v>
      </c>
      <c r="V110" s="27">
        <v>0</v>
      </c>
      <c r="W110" s="27">
        <v>-0.78807453379844383</v>
      </c>
      <c r="X110" s="27">
        <v>0</v>
      </c>
      <c r="Y110" s="27">
        <v>12.211495510445964</v>
      </c>
      <c r="AA110" s="19">
        <v>2030</v>
      </c>
      <c r="AB110" s="27">
        <v>12.450019877442971</v>
      </c>
      <c r="AC110" s="27">
        <v>2.8272175174597578</v>
      </c>
      <c r="AD110" s="27">
        <v>27.857089989796542</v>
      </c>
      <c r="AE110" s="27">
        <v>-0.99772255776603702</v>
      </c>
      <c r="AF110" s="27">
        <v>0</v>
      </c>
      <c r="AG110" s="27">
        <v>0</v>
      </c>
      <c r="AH110" s="27">
        <v>0</v>
      </c>
      <c r="AI110" s="27">
        <v>42.13660482693323</v>
      </c>
    </row>
    <row r="111" spans="1:35" ht="16.5" thickTop="1" thickBot="1" x14ac:dyDescent="0.3">
      <c r="A111" s="19">
        <v>2031</v>
      </c>
      <c r="B111" s="27">
        <v>4.6197949319310734</v>
      </c>
      <c r="C111" s="27">
        <v>5.6825371172367273E-2</v>
      </c>
      <c r="D111" s="27">
        <v>0</v>
      </c>
      <c r="E111" s="27">
        <v>4.6766203031034408</v>
      </c>
      <c r="G111" s="19">
        <v>2031</v>
      </c>
      <c r="H111" s="27">
        <v>11.665195477350153</v>
      </c>
      <c r="I111" s="27">
        <v>2.9510362550099671</v>
      </c>
      <c r="J111" s="27">
        <v>23.149157530990237</v>
      </c>
      <c r="K111" s="27">
        <v>-0.42859517179407464</v>
      </c>
      <c r="L111" s="27">
        <v>1.1967601916525329E-2</v>
      </c>
      <c r="M111" s="27">
        <v>0.28083843770533301</v>
      </c>
      <c r="N111" s="27">
        <v>0</v>
      </c>
      <c r="O111" s="27">
        <v>37.629600131178144</v>
      </c>
      <c r="Q111" s="19">
        <v>2031</v>
      </c>
      <c r="R111" s="27">
        <v>1.173566795790066</v>
      </c>
      <c r="S111" s="27">
        <v>-2.7108399999997346</v>
      </c>
      <c r="T111" s="27">
        <v>5.0935741824172851</v>
      </c>
      <c r="U111" s="27">
        <v>-3.6684051663505883</v>
      </c>
      <c r="V111" s="27">
        <v>0</v>
      </c>
      <c r="W111" s="27">
        <v>23.174345303819912</v>
      </c>
      <c r="X111" s="27">
        <v>0</v>
      </c>
      <c r="Y111" s="27">
        <v>23.06224111567694</v>
      </c>
      <c r="AA111" s="19">
        <v>2031</v>
      </c>
      <c r="AB111" s="27">
        <v>12.450019877442971</v>
      </c>
      <c r="AC111" s="27">
        <v>2.8272175174602125</v>
      </c>
      <c r="AD111" s="27">
        <v>26.700570824069747</v>
      </c>
      <c r="AE111" s="27">
        <v>-1.8095413250638908</v>
      </c>
      <c r="AF111" s="27">
        <v>0</v>
      </c>
      <c r="AG111" s="27">
        <v>0</v>
      </c>
      <c r="AH111" s="27">
        <v>0</v>
      </c>
      <c r="AI111" s="27">
        <v>40.168266893909042</v>
      </c>
    </row>
    <row r="112" spans="1:35" ht="16.5" thickTop="1" thickBot="1" x14ac:dyDescent="0.3">
      <c r="A112" s="19">
        <v>2032</v>
      </c>
      <c r="B112" s="27">
        <v>4.6197949319310734</v>
      </c>
      <c r="C112" s="27">
        <v>5.6825371172367273E-2</v>
      </c>
      <c r="D112" s="27">
        <v>0</v>
      </c>
      <c r="E112" s="27">
        <v>4.6766203031034408</v>
      </c>
      <c r="G112" s="19">
        <v>2032</v>
      </c>
      <c r="H112" s="27">
        <v>8.7156591978798588</v>
      </c>
      <c r="I112" s="27">
        <v>2.1041826225900877</v>
      </c>
      <c r="J112" s="27">
        <v>49.494187562708916</v>
      </c>
      <c r="K112" s="27">
        <v>9.0554655827051023E-2</v>
      </c>
      <c r="L112" s="27">
        <v>0</v>
      </c>
      <c r="M112" s="27">
        <v>-5.2099914896665753E-2</v>
      </c>
      <c r="N112" s="27">
        <v>0</v>
      </c>
      <c r="O112" s="27">
        <v>60.352484124109246</v>
      </c>
      <c r="Q112" s="19">
        <v>2032</v>
      </c>
      <c r="R112" s="27">
        <v>0.27831605934989057</v>
      </c>
      <c r="S112" s="27">
        <v>-2.4697200000000521</v>
      </c>
      <c r="T112" s="27">
        <v>-21.198444710439325</v>
      </c>
      <c r="U112" s="27">
        <v>-4.1325465227644376</v>
      </c>
      <c r="V112" s="27">
        <v>0.40864934897508698</v>
      </c>
      <c r="W112" s="27">
        <v>12.229835260889047</v>
      </c>
      <c r="X112" s="27">
        <v>0</v>
      </c>
      <c r="Y112" s="27">
        <v>-14.88391056398979</v>
      </c>
      <c r="AA112" s="19">
        <v>2032</v>
      </c>
      <c r="AB112" s="27">
        <v>12.45001987743899</v>
      </c>
      <c r="AC112" s="27">
        <v>2.8349633188799999</v>
      </c>
      <c r="AD112" s="27">
        <v>24.195012307167154</v>
      </c>
      <c r="AE112" s="27">
        <v>-1.5995546136823726</v>
      </c>
      <c r="AF112" s="27">
        <v>0</v>
      </c>
      <c r="AG112" s="27">
        <v>0</v>
      </c>
      <c r="AH112" s="27">
        <v>0</v>
      </c>
      <c r="AI112" s="27">
        <v>37.880440889803772</v>
      </c>
    </row>
    <row r="113" spans="1:35" ht="16.5" thickTop="1" thickBot="1" x14ac:dyDescent="0.3">
      <c r="A113" s="19">
        <v>2033</v>
      </c>
      <c r="B113" s="27">
        <v>4.6197949319310734</v>
      </c>
      <c r="C113" s="27">
        <v>5.6825371172367273E-2</v>
      </c>
      <c r="D113" s="27">
        <v>0</v>
      </c>
      <c r="E113" s="27">
        <v>4.6766203031034408</v>
      </c>
      <c r="G113" s="19">
        <v>2033</v>
      </c>
      <c r="H113" s="27">
        <v>7.1445502861702153</v>
      </c>
      <c r="I113" s="27">
        <v>1.7364190779403543</v>
      </c>
      <c r="J113" s="27">
        <v>49.200878856738719</v>
      </c>
      <c r="K113" s="27">
        <v>0.31079044790609922</v>
      </c>
      <c r="L113" s="27">
        <v>0</v>
      </c>
      <c r="M113" s="27">
        <v>0</v>
      </c>
      <c r="N113" s="27">
        <v>0</v>
      </c>
      <c r="O113" s="27">
        <v>58.392638668755389</v>
      </c>
      <c r="Q113" s="19">
        <v>2033</v>
      </c>
      <c r="R113" s="27">
        <v>-6.5978225713506617</v>
      </c>
      <c r="S113" s="27">
        <v>-2.7442700000001423</v>
      </c>
      <c r="T113" s="27">
        <v>23.560903099122971</v>
      </c>
      <c r="U113" s="27">
        <v>-0.77614242459943328</v>
      </c>
      <c r="V113" s="27">
        <v>0</v>
      </c>
      <c r="W113" s="27">
        <v>-4.0859778667807385</v>
      </c>
      <c r="X113" s="27">
        <v>0</v>
      </c>
      <c r="Y113" s="27">
        <v>9.3566902363919944</v>
      </c>
      <c r="AA113" s="19">
        <v>2033</v>
      </c>
      <c r="AB113" s="27">
        <v>24.762563133759045</v>
      </c>
      <c r="AC113" s="27">
        <v>3.6193375507100427</v>
      </c>
      <c r="AD113" s="27">
        <v>17.319792281610678</v>
      </c>
      <c r="AE113" s="27">
        <v>-1.4060302236530529</v>
      </c>
      <c r="AF113" s="27">
        <v>0</v>
      </c>
      <c r="AG113" s="27">
        <v>0</v>
      </c>
      <c r="AH113" s="27">
        <v>0</v>
      </c>
      <c r="AI113" s="27">
        <v>44.295662742426707</v>
      </c>
    </row>
    <row r="114" spans="1:35" ht="16.5" thickTop="1" thickBot="1" x14ac:dyDescent="0.3">
      <c r="A114" s="19">
        <v>2034</v>
      </c>
      <c r="B114" s="27">
        <v>4.6197949319310734</v>
      </c>
      <c r="C114" s="27">
        <v>5.6825371172367273E-2</v>
      </c>
      <c r="D114" s="27">
        <v>0</v>
      </c>
      <c r="E114" s="27">
        <v>4.6766203031034408</v>
      </c>
      <c r="G114" s="19">
        <v>2034</v>
      </c>
      <c r="H114" s="27">
        <v>6.1223542681400431</v>
      </c>
      <c r="I114" s="27">
        <v>1.6712966825298281</v>
      </c>
      <c r="J114" s="27">
        <v>18.544539218492417</v>
      </c>
      <c r="K114" s="27">
        <v>1.8451219865894881E-2</v>
      </c>
      <c r="L114" s="27">
        <v>0</v>
      </c>
      <c r="M114" s="27">
        <v>0</v>
      </c>
      <c r="N114" s="27">
        <v>0</v>
      </c>
      <c r="O114" s="27">
        <v>26.356641389028184</v>
      </c>
      <c r="Q114" s="19">
        <v>2034</v>
      </c>
      <c r="R114" s="27">
        <v>0.38284024567019515</v>
      </c>
      <c r="S114" s="27">
        <v>-1.1996799999997165</v>
      </c>
      <c r="T114" s="27">
        <v>30.677123673247927</v>
      </c>
      <c r="U114" s="27">
        <v>-5.6333683499076637</v>
      </c>
      <c r="V114" s="27">
        <v>0</v>
      </c>
      <c r="W114" s="27">
        <v>8.4041700823654342</v>
      </c>
      <c r="X114" s="27">
        <v>0</v>
      </c>
      <c r="Y114" s="27">
        <v>32.631085651376175</v>
      </c>
      <c r="AA114" s="19">
        <v>2034</v>
      </c>
      <c r="AB114" s="27">
        <v>14.438961265517037</v>
      </c>
      <c r="AC114" s="27">
        <v>0.9572053557799336</v>
      </c>
      <c r="AD114" s="27">
        <v>33.127957807950317</v>
      </c>
      <c r="AE114" s="27">
        <v>-0.98253503330593839</v>
      </c>
      <c r="AF114" s="27">
        <v>0</v>
      </c>
      <c r="AG114" s="27">
        <v>0</v>
      </c>
      <c r="AH114" s="27">
        <v>0</v>
      </c>
      <c r="AI114" s="27">
        <v>47.541589395941351</v>
      </c>
    </row>
    <row r="115" spans="1:35" ht="16.5" thickTop="1" thickBot="1" x14ac:dyDescent="0.3">
      <c r="A115" s="19" t="s">
        <v>44</v>
      </c>
      <c r="B115" s="27">
        <v>63.48085658740591</v>
      </c>
      <c r="C115" s="27">
        <v>0.75940335431079231</v>
      </c>
      <c r="D115" s="27">
        <v>0</v>
      </c>
      <c r="E115" s="27">
        <v>64.240259941716701</v>
      </c>
      <c r="G115" s="19" t="s">
        <v>45</v>
      </c>
      <c r="H115" s="27">
        <v>75.003152048527312</v>
      </c>
      <c r="I115" s="27">
        <v>20.474561534327183</v>
      </c>
      <c r="J115" s="27">
        <v>258.7159686310589</v>
      </c>
      <c r="K115" s="27">
        <v>0.2667294263630921</v>
      </c>
      <c r="L115" s="27">
        <v>0</v>
      </c>
      <c r="M115" s="27">
        <v>0</v>
      </c>
      <c r="N115" s="27">
        <v>0</v>
      </c>
      <c r="O115" s="27">
        <v>354.4604116402765</v>
      </c>
      <c r="Q115" s="19" t="s">
        <v>45</v>
      </c>
      <c r="R115" s="27">
        <v>4.6900626619603489</v>
      </c>
      <c r="S115" s="27">
        <v>-14.696924991387608</v>
      </c>
      <c r="T115" s="27">
        <v>427.9783753281273</v>
      </c>
      <c r="U115" s="27">
        <v>-81.435542982187243</v>
      </c>
      <c r="V115" s="27">
        <v>0</v>
      </c>
      <c r="W115" s="27">
        <v>115.74053126216207</v>
      </c>
      <c r="X115" s="27">
        <v>0</v>
      </c>
      <c r="Y115" s="27">
        <v>452.27650127867486</v>
      </c>
      <c r="AA115" s="19" t="s">
        <v>45</v>
      </c>
      <c r="AB115" s="27">
        <v>176.88744554623327</v>
      </c>
      <c r="AC115" s="27">
        <v>11.726439813329801</v>
      </c>
      <c r="AD115" s="27">
        <v>462.17010798014724</v>
      </c>
      <c r="AE115" s="27">
        <v>-14.203451463918922</v>
      </c>
      <c r="AF115" s="27">
        <v>0</v>
      </c>
      <c r="AG115" s="27">
        <v>0</v>
      </c>
      <c r="AH115" s="27">
        <v>0</v>
      </c>
      <c r="AI115" s="27">
        <v>636.58054187579137</v>
      </c>
    </row>
    <row r="116" spans="1:35" ht="16.5" thickTop="1" thickBot="1" x14ac:dyDescent="0.3"/>
    <row r="117" spans="1:35" ht="16.5" thickTop="1" thickBot="1" x14ac:dyDescent="0.3">
      <c r="A117" s="28" t="str">
        <f>A8</f>
        <v>High Cost and High Discount rate</v>
      </c>
    </row>
    <row r="118" spans="1:35" ht="31.5" thickTop="1" thickBot="1" x14ac:dyDescent="0.3">
      <c r="G118" s="1" t="s">
        <v>29</v>
      </c>
      <c r="H118" s="1" t="s">
        <v>10</v>
      </c>
      <c r="Q118" s="1" t="s">
        <v>29</v>
      </c>
      <c r="R118" s="1" t="s">
        <v>30</v>
      </c>
      <c r="AA118" s="1" t="s">
        <v>29</v>
      </c>
      <c r="AB118" s="1" t="s">
        <v>31</v>
      </c>
    </row>
    <row r="119" spans="1:35" ht="51" customHeight="1" thickTop="1" thickBot="1" x14ac:dyDescent="0.3">
      <c r="A119" s="1" t="s">
        <v>32</v>
      </c>
      <c r="B119" s="25" t="s">
        <v>33</v>
      </c>
      <c r="C119" s="25" t="s">
        <v>15</v>
      </c>
      <c r="D119" s="25" t="s">
        <v>34</v>
      </c>
      <c r="E119" s="25" t="s">
        <v>35</v>
      </c>
      <c r="G119" s="1" t="s">
        <v>29</v>
      </c>
      <c r="H119" s="1" t="s">
        <v>36</v>
      </c>
      <c r="I119" s="1" t="s">
        <v>37</v>
      </c>
      <c r="J119" s="1" t="s">
        <v>38</v>
      </c>
      <c r="K119" s="1" t="s">
        <v>39</v>
      </c>
      <c r="L119" s="1" t="s">
        <v>40</v>
      </c>
      <c r="M119" s="1" t="s">
        <v>41</v>
      </c>
      <c r="N119" s="1" t="s">
        <v>42</v>
      </c>
      <c r="O119" s="1" t="s">
        <v>35</v>
      </c>
      <c r="Q119" s="1" t="s">
        <v>29</v>
      </c>
      <c r="R119" s="1" t="s">
        <v>36</v>
      </c>
      <c r="S119" s="1" t="s">
        <v>37</v>
      </c>
      <c r="T119" s="1" t="s">
        <v>38</v>
      </c>
      <c r="U119" s="1" t="s">
        <v>39</v>
      </c>
      <c r="V119" s="1" t="s">
        <v>40</v>
      </c>
      <c r="W119" s="1" t="s">
        <v>41</v>
      </c>
      <c r="X119" s="1" t="s">
        <v>42</v>
      </c>
      <c r="Y119" s="1" t="s">
        <v>35</v>
      </c>
      <c r="AA119" s="1" t="s">
        <v>29</v>
      </c>
      <c r="AB119" s="1" t="s">
        <v>36</v>
      </c>
      <c r="AC119" s="1" t="s">
        <v>37</v>
      </c>
      <c r="AD119" s="1" t="s">
        <v>38</v>
      </c>
      <c r="AE119" s="1" t="s">
        <v>39</v>
      </c>
      <c r="AF119" s="1" t="s">
        <v>40</v>
      </c>
      <c r="AG119" s="1" t="s">
        <v>41</v>
      </c>
      <c r="AH119" s="1" t="s">
        <v>42</v>
      </c>
      <c r="AI119" s="1" t="s">
        <v>35</v>
      </c>
    </row>
    <row r="120" spans="1:35" ht="16.5" thickTop="1" thickBot="1" x14ac:dyDescent="0.3">
      <c r="A120" s="19" t="s">
        <v>43</v>
      </c>
      <c r="B120" s="26">
        <f>NPV($B$8,B121:B136)</f>
        <v>96.416353974090924</v>
      </c>
      <c r="C120" s="26">
        <f t="shared" ref="C120:E120" si="21">NPV($B$8,C121:C136)</f>
        <v>1.1717585602592868</v>
      </c>
      <c r="D120" s="26">
        <f t="shared" si="21"/>
        <v>2.0543067955429746</v>
      </c>
      <c r="E120" s="26">
        <f t="shared" si="21"/>
        <v>99.642419329893187</v>
      </c>
      <c r="G120" s="19" t="s">
        <v>43</v>
      </c>
      <c r="H120" s="26">
        <f>NPV($B$8,H121:H136)</f>
        <v>44.95099202071443</v>
      </c>
      <c r="I120" s="26">
        <f t="shared" ref="I120:O120" si="22">NPV($B$8,I121:I136)</f>
        <v>11.018989305476795</v>
      </c>
      <c r="J120" s="26">
        <f t="shared" si="22"/>
        <v>149.01825129697022</v>
      </c>
      <c r="K120" s="26">
        <f t="shared" si="22"/>
        <v>-1.0072105780703866</v>
      </c>
      <c r="L120" s="26">
        <f t="shared" si="22"/>
        <v>10.421115735811018</v>
      </c>
      <c r="M120" s="26">
        <f t="shared" si="22"/>
        <v>2.0603077177418885</v>
      </c>
      <c r="N120" s="26">
        <f t="shared" si="22"/>
        <v>0</v>
      </c>
      <c r="O120" s="26">
        <f t="shared" si="22"/>
        <v>216.46244549864397</v>
      </c>
      <c r="Q120" s="19" t="s">
        <v>43</v>
      </c>
      <c r="R120" s="26">
        <f>NPV($B$8,R121:R136)</f>
        <v>-2.2318411060644747</v>
      </c>
      <c r="S120" s="26">
        <f t="shared" ref="S120:Y120" si="23">NPV($B$8,S121:S136)</f>
        <v>-8.2968735848903599</v>
      </c>
      <c r="T120" s="26">
        <f t="shared" si="23"/>
        <v>157.9913102635233</v>
      </c>
      <c r="U120" s="26">
        <f t="shared" si="23"/>
        <v>-13.988125707516154</v>
      </c>
      <c r="V120" s="26">
        <f t="shared" si="23"/>
        <v>8.6051422664664265</v>
      </c>
      <c r="W120" s="26">
        <f t="shared" si="23"/>
        <v>37.563089256568333</v>
      </c>
      <c r="X120" s="26">
        <f t="shared" si="23"/>
        <v>0</v>
      </c>
      <c r="Y120" s="26">
        <f t="shared" si="23"/>
        <v>179.64270138808706</v>
      </c>
      <c r="AA120" s="19" t="s">
        <v>43</v>
      </c>
      <c r="AB120" s="26">
        <f>NPV($B$8,AB121:AB136)</f>
        <v>81.710214635183718</v>
      </c>
      <c r="AC120" s="26">
        <f t="shared" ref="AC120:AI120" si="24">NPV($B$8,AC121:AC136)</f>
        <v>10.164726813940042</v>
      </c>
      <c r="AD120" s="26">
        <f t="shared" si="24"/>
        <v>191.86085568916278</v>
      </c>
      <c r="AE120" s="26">
        <f t="shared" si="24"/>
        <v>-6.22171288579107</v>
      </c>
      <c r="AF120" s="26">
        <f t="shared" si="24"/>
        <v>0</v>
      </c>
      <c r="AG120" s="26">
        <f t="shared" si="24"/>
        <v>0.18626030845018085</v>
      </c>
      <c r="AH120" s="26">
        <f t="shared" si="24"/>
        <v>0</v>
      </c>
      <c r="AI120" s="26">
        <f t="shared" si="24"/>
        <v>277.70034456094567</v>
      </c>
    </row>
    <row r="121" spans="1:35" ht="16.5" thickTop="1" thickBot="1" x14ac:dyDescent="0.3">
      <c r="A121" s="19">
        <v>2020</v>
      </c>
      <c r="B121" s="27">
        <v>0</v>
      </c>
      <c r="C121" s="27">
        <v>0</v>
      </c>
      <c r="D121" s="27">
        <v>0</v>
      </c>
      <c r="E121" s="27">
        <v>0</v>
      </c>
      <c r="G121" s="19">
        <v>2020</v>
      </c>
      <c r="H121" s="27">
        <v>0</v>
      </c>
      <c r="I121" s="27">
        <v>0</v>
      </c>
      <c r="J121" s="27">
        <v>0</v>
      </c>
      <c r="K121" s="27">
        <v>0</v>
      </c>
      <c r="L121" s="27">
        <v>0</v>
      </c>
      <c r="M121" s="27">
        <v>0</v>
      </c>
      <c r="N121" s="27">
        <v>0</v>
      </c>
      <c r="O121" s="27">
        <v>0</v>
      </c>
      <c r="Q121" s="19">
        <v>2020</v>
      </c>
      <c r="R121" s="27">
        <v>0</v>
      </c>
      <c r="S121" s="27">
        <v>0</v>
      </c>
      <c r="T121" s="27">
        <v>0</v>
      </c>
      <c r="U121" s="27">
        <v>0</v>
      </c>
      <c r="V121" s="27">
        <v>0</v>
      </c>
      <c r="W121" s="27">
        <v>0</v>
      </c>
      <c r="X121" s="27">
        <v>0</v>
      </c>
      <c r="Y121" s="27">
        <v>0</v>
      </c>
      <c r="AA121" s="19">
        <v>2020</v>
      </c>
      <c r="AB121" s="27">
        <v>0</v>
      </c>
      <c r="AC121" s="27">
        <v>0</v>
      </c>
      <c r="AD121" s="27">
        <v>0</v>
      </c>
      <c r="AE121" s="27">
        <v>0</v>
      </c>
      <c r="AF121" s="27">
        <v>0</v>
      </c>
      <c r="AG121" s="27">
        <v>0</v>
      </c>
      <c r="AH121" s="27">
        <v>0</v>
      </c>
      <c r="AI121" s="27">
        <v>0</v>
      </c>
    </row>
    <row r="122" spans="1:35" ht="16.5" thickTop="1" thickBot="1" x14ac:dyDescent="0.3">
      <c r="A122" s="19">
        <v>2021</v>
      </c>
      <c r="B122" s="27">
        <v>0</v>
      </c>
      <c r="C122" s="27">
        <v>0</v>
      </c>
      <c r="D122" s="27">
        <v>0</v>
      </c>
      <c r="E122" s="27">
        <v>0</v>
      </c>
      <c r="G122" s="19">
        <v>2021</v>
      </c>
      <c r="H122" s="27">
        <v>0</v>
      </c>
      <c r="I122" s="27">
        <v>0</v>
      </c>
      <c r="J122" s="27">
        <v>0</v>
      </c>
      <c r="K122" s="27">
        <v>0</v>
      </c>
      <c r="L122" s="27">
        <v>0</v>
      </c>
      <c r="M122" s="27">
        <v>0</v>
      </c>
      <c r="N122" s="27">
        <v>0</v>
      </c>
      <c r="O122" s="27">
        <v>0</v>
      </c>
      <c r="Q122" s="19">
        <v>2021</v>
      </c>
      <c r="R122" s="27">
        <v>0</v>
      </c>
      <c r="S122" s="27">
        <v>0</v>
      </c>
      <c r="T122" s="27">
        <v>0</v>
      </c>
      <c r="U122" s="27">
        <v>0</v>
      </c>
      <c r="V122" s="27">
        <v>0</v>
      </c>
      <c r="W122" s="27">
        <v>0</v>
      </c>
      <c r="X122" s="27">
        <v>0</v>
      </c>
      <c r="Y122" s="27">
        <v>0</v>
      </c>
      <c r="AA122" s="19">
        <v>2021</v>
      </c>
      <c r="AB122" s="27">
        <v>0</v>
      </c>
      <c r="AC122" s="27">
        <v>0</v>
      </c>
      <c r="AD122" s="27">
        <v>0</v>
      </c>
      <c r="AE122" s="27">
        <v>0</v>
      </c>
      <c r="AF122" s="27">
        <v>0</v>
      </c>
      <c r="AG122" s="27">
        <v>0</v>
      </c>
      <c r="AH122" s="27">
        <v>0</v>
      </c>
      <c r="AI122" s="27">
        <v>0</v>
      </c>
    </row>
    <row r="123" spans="1:35" ht="16.5" thickTop="1" thickBot="1" x14ac:dyDescent="0.3">
      <c r="A123" s="19">
        <v>2022</v>
      </c>
      <c r="B123" s="27">
        <v>0</v>
      </c>
      <c r="C123" s="27">
        <v>0</v>
      </c>
      <c r="D123" s="27">
        <v>2.656727471408562</v>
      </c>
      <c r="E123" s="27">
        <v>2.656727471408562</v>
      </c>
      <c r="G123" s="19">
        <v>2022</v>
      </c>
      <c r="H123" s="27">
        <v>0</v>
      </c>
      <c r="I123" s="27">
        <v>0</v>
      </c>
      <c r="J123" s="27">
        <v>0</v>
      </c>
      <c r="K123" s="27">
        <v>0</v>
      </c>
      <c r="L123" s="27">
        <v>0</v>
      </c>
      <c r="M123" s="27">
        <v>0</v>
      </c>
      <c r="N123" s="27">
        <v>0</v>
      </c>
      <c r="O123" s="27">
        <v>0</v>
      </c>
      <c r="Q123" s="19">
        <v>2022</v>
      </c>
      <c r="R123" s="27">
        <v>0</v>
      </c>
      <c r="S123" s="27">
        <v>0</v>
      </c>
      <c r="T123" s="27">
        <v>0</v>
      </c>
      <c r="U123" s="27">
        <v>0</v>
      </c>
      <c r="V123" s="27">
        <v>0</v>
      </c>
      <c r="W123" s="27">
        <v>0</v>
      </c>
      <c r="X123" s="27">
        <v>0</v>
      </c>
      <c r="Y123" s="27">
        <v>0</v>
      </c>
      <c r="AA123" s="19">
        <v>2022</v>
      </c>
      <c r="AB123" s="27">
        <v>0</v>
      </c>
      <c r="AC123" s="27">
        <v>0</v>
      </c>
      <c r="AD123" s="27">
        <v>0</v>
      </c>
      <c r="AE123" s="27">
        <v>0</v>
      </c>
      <c r="AF123" s="27">
        <v>0</v>
      </c>
      <c r="AG123" s="27">
        <v>0</v>
      </c>
      <c r="AH123" s="27">
        <v>0</v>
      </c>
      <c r="AI123" s="27">
        <v>0</v>
      </c>
    </row>
    <row r="124" spans="1:35" ht="16.5" thickTop="1" thickBot="1" x14ac:dyDescent="0.3">
      <c r="A124" s="19">
        <v>2023</v>
      </c>
      <c r="B124" s="27">
        <v>11.644176378198019</v>
      </c>
      <c r="C124" s="27">
        <v>0.14237919012363554</v>
      </c>
      <c r="D124" s="27">
        <v>0</v>
      </c>
      <c r="E124" s="27">
        <v>11.786555568321655</v>
      </c>
      <c r="G124" s="19">
        <v>2023</v>
      </c>
      <c r="H124" s="27">
        <v>0</v>
      </c>
      <c r="I124" s="27">
        <v>0</v>
      </c>
      <c r="J124" s="27">
        <v>8.7387014306014628</v>
      </c>
      <c r="K124" s="27">
        <v>-0.75392508934392777</v>
      </c>
      <c r="L124" s="27">
        <v>1.8117350422079321</v>
      </c>
      <c r="M124" s="27">
        <v>1.1664970115746978</v>
      </c>
      <c r="N124" s="27">
        <v>0</v>
      </c>
      <c r="O124" s="27">
        <v>10.963008395040166</v>
      </c>
      <c r="Q124" s="19">
        <v>2023</v>
      </c>
      <c r="R124" s="27">
        <v>-14.427850000000007</v>
      </c>
      <c r="S124" s="27">
        <v>-4.5089600000001155</v>
      </c>
      <c r="T124" s="27">
        <v>35.807231355618441</v>
      </c>
      <c r="U124" s="27">
        <v>5.9572961100200992</v>
      </c>
      <c r="V124" s="27">
        <v>2.2840536807992078</v>
      </c>
      <c r="W124" s="27">
        <v>1.9282247860590145</v>
      </c>
      <c r="X124" s="27">
        <v>0</v>
      </c>
      <c r="Y124" s="27">
        <v>27.039995932496641</v>
      </c>
      <c r="AA124" s="19">
        <v>2023</v>
      </c>
      <c r="AB124" s="27">
        <v>12.450189382123991</v>
      </c>
      <c r="AC124" s="27">
        <v>0.83334486225976434</v>
      </c>
      <c r="AD124" s="27">
        <v>14.228711584083296</v>
      </c>
      <c r="AE124" s="27">
        <v>-8.5205104409607116E-2</v>
      </c>
      <c r="AF124" s="27">
        <v>0</v>
      </c>
      <c r="AG124" s="27">
        <v>0.56363680917405701</v>
      </c>
      <c r="AH124" s="27">
        <v>0</v>
      </c>
      <c r="AI124" s="27">
        <v>27.990677533231501</v>
      </c>
    </row>
    <row r="125" spans="1:35" ht="16.5" thickTop="1" thickBot="1" x14ac:dyDescent="0.3">
      <c r="A125" s="19">
        <v>2024</v>
      </c>
      <c r="B125" s="27">
        <v>11.644176378198019</v>
      </c>
      <c r="C125" s="27">
        <v>0.14237919012363554</v>
      </c>
      <c r="D125" s="27">
        <v>0</v>
      </c>
      <c r="E125" s="27">
        <v>11.786555568321655</v>
      </c>
      <c r="G125" s="19">
        <v>2024</v>
      </c>
      <c r="H125" s="27">
        <v>0</v>
      </c>
      <c r="I125" s="27">
        <v>0</v>
      </c>
      <c r="J125" s="27">
        <v>7.5351588334574249</v>
      </c>
      <c r="K125" s="27">
        <v>0.75029841230268868</v>
      </c>
      <c r="L125" s="27">
        <v>6.0009305791589416</v>
      </c>
      <c r="M125" s="27">
        <v>0.77789185919596593</v>
      </c>
      <c r="N125" s="27">
        <v>0</v>
      </c>
      <c r="O125" s="27">
        <v>15.064279684115021</v>
      </c>
      <c r="Q125" s="19">
        <v>2024</v>
      </c>
      <c r="R125" s="27">
        <v>-1.0892799999999738</v>
      </c>
      <c r="S125" s="27">
        <v>-0.28193000000010215</v>
      </c>
      <c r="T125" s="27">
        <v>1.248520525017963</v>
      </c>
      <c r="U125" s="27">
        <v>-2.3277234237913974E-2</v>
      </c>
      <c r="V125" s="27">
        <v>2.9745766048381261</v>
      </c>
      <c r="W125" s="27">
        <v>-0.49338024595467489</v>
      </c>
      <c r="X125" s="27">
        <v>0</v>
      </c>
      <c r="Y125" s="27">
        <v>2.3352296496634239</v>
      </c>
      <c r="AA125" s="19">
        <v>2024</v>
      </c>
      <c r="AB125" s="27">
        <v>0.26788355407660447</v>
      </c>
      <c r="AC125" s="27">
        <v>9.6134217669714417E-2</v>
      </c>
      <c r="AD125" s="27">
        <v>7.7018317885113392</v>
      </c>
      <c r="AE125" s="27">
        <v>0.54924283675263352</v>
      </c>
      <c r="AF125" s="27">
        <v>0</v>
      </c>
      <c r="AG125" s="27">
        <v>-0.14462344572845745</v>
      </c>
      <c r="AH125" s="27">
        <v>0</v>
      </c>
      <c r="AI125" s="27">
        <v>8.4704689512818323</v>
      </c>
    </row>
    <row r="126" spans="1:35" ht="16.5" thickTop="1" thickBot="1" x14ac:dyDescent="0.3">
      <c r="A126" s="19">
        <v>2025</v>
      </c>
      <c r="B126" s="27">
        <v>11.644176378198019</v>
      </c>
      <c r="C126" s="27">
        <v>0.14237919012363554</v>
      </c>
      <c r="D126" s="27">
        <v>0</v>
      </c>
      <c r="E126" s="27">
        <v>11.786555568321655</v>
      </c>
      <c r="G126" s="19">
        <v>2025</v>
      </c>
      <c r="H126" s="27">
        <v>0</v>
      </c>
      <c r="I126" s="27">
        <v>0</v>
      </c>
      <c r="J126" s="27">
        <v>12.293048628470505</v>
      </c>
      <c r="K126" s="27">
        <v>0.95822349479380331</v>
      </c>
      <c r="L126" s="27">
        <v>2.0243676442420533</v>
      </c>
      <c r="M126" s="27">
        <v>1.5534051003274199</v>
      </c>
      <c r="N126" s="27">
        <v>0</v>
      </c>
      <c r="O126" s="27">
        <v>16.82904486783378</v>
      </c>
      <c r="Q126" s="19">
        <v>2025</v>
      </c>
      <c r="R126" s="27">
        <v>-2.3426399999999603</v>
      </c>
      <c r="S126" s="27">
        <v>-0.37770000000000437</v>
      </c>
      <c r="T126" s="27">
        <v>11.561470615462504</v>
      </c>
      <c r="U126" s="27">
        <v>0.55731567252412451</v>
      </c>
      <c r="V126" s="27">
        <v>1.4560970354377119</v>
      </c>
      <c r="W126" s="27">
        <v>-0.48794383674983816</v>
      </c>
      <c r="X126" s="27">
        <v>0</v>
      </c>
      <c r="Y126" s="27">
        <v>10.366599486674536</v>
      </c>
      <c r="AA126" s="19">
        <v>2025</v>
      </c>
      <c r="AB126" s="27">
        <v>0.26788355408299935</v>
      </c>
      <c r="AC126" s="27">
        <v>9.5871555879966763E-2</v>
      </c>
      <c r="AD126" s="27">
        <v>10.464833426236122</v>
      </c>
      <c r="AE126" s="27">
        <v>0.38160942815975935</v>
      </c>
      <c r="AF126" s="27">
        <v>0</v>
      </c>
      <c r="AG126" s="27">
        <v>-4.6740635378449746E-2</v>
      </c>
      <c r="AH126" s="27">
        <v>0</v>
      </c>
      <c r="AI126" s="27">
        <v>11.163457328980398</v>
      </c>
    </row>
    <row r="127" spans="1:35" ht="16.5" thickTop="1" thickBot="1" x14ac:dyDescent="0.3">
      <c r="A127" s="19">
        <v>2026</v>
      </c>
      <c r="B127" s="27">
        <v>11.644176378198019</v>
      </c>
      <c r="C127" s="27">
        <v>0.14237919012363554</v>
      </c>
      <c r="D127" s="27">
        <v>0</v>
      </c>
      <c r="E127" s="27">
        <v>11.786555568321655</v>
      </c>
      <c r="G127" s="19">
        <v>2026</v>
      </c>
      <c r="H127" s="27">
        <v>-1.3950969279790115E-3</v>
      </c>
      <c r="I127" s="27">
        <v>1.4004089498484973E-3</v>
      </c>
      <c r="J127" s="27">
        <v>9.2786792835673992</v>
      </c>
      <c r="K127" s="27">
        <v>0.51689881742970267</v>
      </c>
      <c r="L127" s="27">
        <v>7.2894534504397832</v>
      </c>
      <c r="M127" s="27">
        <v>-0.76537513233491161</v>
      </c>
      <c r="N127" s="27">
        <v>0</v>
      </c>
      <c r="O127" s="27">
        <v>16.319661731123844</v>
      </c>
      <c r="Q127" s="19">
        <v>2026</v>
      </c>
      <c r="R127" s="27">
        <v>-0.44297000000005937</v>
      </c>
      <c r="S127" s="27">
        <v>5.0119999999878928E-2</v>
      </c>
      <c r="T127" s="27">
        <v>6.2060441359466179</v>
      </c>
      <c r="U127" s="27">
        <v>0.56559327578948726</v>
      </c>
      <c r="V127" s="27">
        <v>7.3646415600636006</v>
      </c>
      <c r="W127" s="27">
        <v>0.36256336782509158</v>
      </c>
      <c r="X127" s="27">
        <v>0</v>
      </c>
      <c r="Y127" s="27">
        <v>14.105992339624615</v>
      </c>
      <c r="AA127" s="19">
        <v>2026</v>
      </c>
      <c r="AB127" s="27">
        <v>0.26788355408200459</v>
      </c>
      <c r="AC127" s="27">
        <v>9.5871555879966763E-2</v>
      </c>
      <c r="AD127" s="27">
        <v>13.203124878284843</v>
      </c>
      <c r="AE127" s="27">
        <v>0.15661043073504138</v>
      </c>
      <c r="AF127" s="27">
        <v>0</v>
      </c>
      <c r="AG127" s="27">
        <v>-0.16692924021846864</v>
      </c>
      <c r="AH127" s="27">
        <v>0</v>
      </c>
      <c r="AI127" s="27">
        <v>13.556561178763387</v>
      </c>
    </row>
    <row r="128" spans="1:35" ht="16.5" thickTop="1" thickBot="1" x14ac:dyDescent="0.3">
      <c r="A128" s="19">
        <v>2027</v>
      </c>
      <c r="B128" s="27">
        <v>11.644176378198019</v>
      </c>
      <c r="C128" s="27">
        <v>0.14237919012363554</v>
      </c>
      <c r="D128" s="27">
        <v>0</v>
      </c>
      <c r="E128" s="27">
        <v>11.786555568321655</v>
      </c>
      <c r="G128" s="19">
        <v>2027</v>
      </c>
      <c r="H128" s="27">
        <v>5.075118029402006</v>
      </c>
      <c r="I128" s="27">
        <v>1.0935449024800619</v>
      </c>
      <c r="J128" s="27">
        <v>18.662461464097131</v>
      </c>
      <c r="K128" s="27">
        <v>-0.43229598494198729</v>
      </c>
      <c r="L128" s="27">
        <v>0</v>
      </c>
      <c r="M128" s="27">
        <v>0</v>
      </c>
      <c r="N128" s="27">
        <v>0</v>
      </c>
      <c r="O128" s="27">
        <v>24.398828411037211</v>
      </c>
      <c r="Q128" s="19">
        <v>2027</v>
      </c>
      <c r="R128" s="27">
        <v>1.8599400000000514</v>
      </c>
      <c r="S128" s="27">
        <v>0.64633999999978187</v>
      </c>
      <c r="T128" s="27">
        <v>24.155175234318019</v>
      </c>
      <c r="U128" s="27">
        <v>0.76821762826396889</v>
      </c>
      <c r="V128" s="27">
        <v>0</v>
      </c>
      <c r="W128" s="27">
        <v>0</v>
      </c>
      <c r="X128" s="27">
        <v>0</v>
      </c>
      <c r="Y128" s="27">
        <v>27.429672862581821</v>
      </c>
      <c r="AA128" s="19">
        <v>2027</v>
      </c>
      <c r="AB128" s="27">
        <v>0.18290367326500245</v>
      </c>
      <c r="AC128" s="27">
        <v>0.15926881142968341</v>
      </c>
      <c r="AD128" s="27">
        <v>26.130972638262701</v>
      </c>
      <c r="AE128" s="27">
        <v>-0.64019812317937697</v>
      </c>
      <c r="AF128" s="27">
        <v>0</v>
      </c>
      <c r="AG128" s="27">
        <v>0</v>
      </c>
      <c r="AH128" s="27">
        <v>0</v>
      </c>
      <c r="AI128" s="27">
        <v>25.832946999778009</v>
      </c>
    </row>
    <row r="129" spans="1:35" ht="16.5" thickTop="1" thickBot="1" x14ac:dyDescent="0.3">
      <c r="A129" s="19">
        <v>2028</v>
      </c>
      <c r="B129" s="27">
        <v>11.644176378198019</v>
      </c>
      <c r="C129" s="27">
        <v>0.14237919012363554</v>
      </c>
      <c r="D129" s="27">
        <v>0</v>
      </c>
      <c r="E129" s="27">
        <v>11.786555568321655</v>
      </c>
      <c r="G129" s="19">
        <v>2028</v>
      </c>
      <c r="H129" s="27">
        <v>10.035512428024049</v>
      </c>
      <c r="I129" s="27">
        <v>2.2499836779797988</v>
      </c>
      <c r="J129" s="27">
        <v>15.888354539258849</v>
      </c>
      <c r="K129" s="27">
        <v>-0.96155363422115614</v>
      </c>
      <c r="L129" s="27">
        <v>0</v>
      </c>
      <c r="M129" s="27">
        <v>0</v>
      </c>
      <c r="N129" s="27">
        <v>0</v>
      </c>
      <c r="O129" s="27">
        <v>27.212297011041539</v>
      </c>
      <c r="Q129" s="19">
        <v>2028</v>
      </c>
      <c r="R129" s="27">
        <v>20.984051066249776</v>
      </c>
      <c r="S129" s="27">
        <v>1.6843199999998433</v>
      </c>
      <c r="T129" s="27">
        <v>3.2702217478886286</v>
      </c>
      <c r="U129" s="27">
        <v>-0.18051049541379882</v>
      </c>
      <c r="V129" s="27">
        <v>0</v>
      </c>
      <c r="W129" s="27">
        <v>0.29471755573827052</v>
      </c>
      <c r="X129" s="27">
        <v>0</v>
      </c>
      <c r="Y129" s="27">
        <v>26.052799874462718</v>
      </c>
      <c r="AA129" s="19">
        <v>2028</v>
      </c>
      <c r="AB129" s="27">
        <v>12.439042717415987</v>
      </c>
      <c r="AC129" s="27">
        <v>2.8324692475603115</v>
      </c>
      <c r="AD129" s="27">
        <v>16.845461546451915</v>
      </c>
      <c r="AE129" s="27">
        <v>-1.8282274697654071</v>
      </c>
      <c r="AF129" s="27">
        <v>0</v>
      </c>
      <c r="AG129" s="27">
        <v>0</v>
      </c>
      <c r="AH129" s="27">
        <v>0</v>
      </c>
      <c r="AI129" s="27">
        <v>30.288746041662804</v>
      </c>
    </row>
    <row r="130" spans="1:35" ht="16.5" thickTop="1" thickBot="1" x14ac:dyDescent="0.3">
      <c r="A130" s="19">
        <v>2029</v>
      </c>
      <c r="B130" s="27">
        <v>11.644176378198019</v>
      </c>
      <c r="C130" s="27">
        <v>0.14237919012363554</v>
      </c>
      <c r="D130" s="27">
        <v>0</v>
      </c>
      <c r="E130" s="27">
        <v>11.786555568321655</v>
      </c>
      <c r="G130" s="19">
        <v>2029</v>
      </c>
      <c r="H130" s="27">
        <v>13.008471491989894</v>
      </c>
      <c r="I130" s="27">
        <v>2.7858491341703484</v>
      </c>
      <c r="J130" s="27">
        <v>16.675235433633098</v>
      </c>
      <c r="K130" s="27">
        <v>-1.4493633501449785</v>
      </c>
      <c r="L130" s="27">
        <v>0</v>
      </c>
      <c r="M130" s="27">
        <v>0</v>
      </c>
      <c r="N130" s="27">
        <v>0</v>
      </c>
      <c r="O130" s="27">
        <v>31.020192709648363</v>
      </c>
      <c r="Q130" s="19">
        <v>2029</v>
      </c>
      <c r="R130" s="27">
        <v>2.6504928898398248</v>
      </c>
      <c r="S130" s="27">
        <v>1.0213300000000345</v>
      </c>
      <c r="T130" s="27">
        <v>17.403978186376925</v>
      </c>
      <c r="U130" s="27">
        <v>0.69205570496993329</v>
      </c>
      <c r="V130" s="27">
        <v>0</v>
      </c>
      <c r="W130" s="27">
        <v>1.0383920539636855</v>
      </c>
      <c r="X130" s="27">
        <v>0</v>
      </c>
      <c r="Y130" s="27">
        <v>22.806248835150406</v>
      </c>
      <c r="AA130" s="19">
        <v>2029</v>
      </c>
      <c r="AB130" s="27">
        <v>12.439042717419964</v>
      </c>
      <c r="AC130" s="27">
        <v>2.8247302605500408</v>
      </c>
      <c r="AD130" s="27">
        <v>19.594595831890452</v>
      </c>
      <c r="AE130" s="27">
        <v>-1.4976366851022382</v>
      </c>
      <c r="AF130" s="27">
        <v>0</v>
      </c>
      <c r="AG130" s="27">
        <v>0</v>
      </c>
      <c r="AH130" s="27">
        <v>0</v>
      </c>
      <c r="AI130" s="27">
        <v>33.360732124758222</v>
      </c>
    </row>
    <row r="131" spans="1:35" ht="16.5" thickTop="1" thickBot="1" x14ac:dyDescent="0.3">
      <c r="A131" s="19">
        <v>2030</v>
      </c>
      <c r="B131" s="27">
        <v>11.644176378198019</v>
      </c>
      <c r="C131" s="27">
        <v>0.14237919012363554</v>
      </c>
      <c r="D131" s="27">
        <v>0</v>
      </c>
      <c r="E131" s="27">
        <v>11.786555568321655</v>
      </c>
      <c r="G131" s="19">
        <v>2030</v>
      </c>
      <c r="H131" s="27">
        <v>15.177658022430023</v>
      </c>
      <c r="I131" s="27">
        <v>3.3302668250598799</v>
      </c>
      <c r="J131" s="27">
        <v>15.640205768725902</v>
      </c>
      <c r="K131" s="27">
        <v>-1.4568650377540355</v>
      </c>
      <c r="L131" s="27">
        <v>2.8369749659157444E-2</v>
      </c>
      <c r="M131" s="27">
        <v>0.34302978858610417</v>
      </c>
      <c r="N131" s="27">
        <v>0</v>
      </c>
      <c r="O131" s="27">
        <v>33.062665116707031</v>
      </c>
      <c r="Q131" s="19">
        <v>2030</v>
      </c>
      <c r="R131" s="27">
        <v>-2.5611748884198278</v>
      </c>
      <c r="S131" s="27">
        <v>-0.73806000000013228</v>
      </c>
      <c r="T131" s="27">
        <v>13.926543042469952</v>
      </c>
      <c r="U131" s="27">
        <v>2.3722618901944159</v>
      </c>
      <c r="V131" s="27">
        <v>0</v>
      </c>
      <c r="W131" s="27">
        <v>-0.78807453379844383</v>
      </c>
      <c r="X131" s="27">
        <v>0</v>
      </c>
      <c r="Y131" s="27">
        <v>12.211495510445964</v>
      </c>
      <c r="AA131" s="19">
        <v>2030</v>
      </c>
      <c r="AB131" s="27">
        <v>12.450019877442971</v>
      </c>
      <c r="AC131" s="27">
        <v>2.8272175174597578</v>
      </c>
      <c r="AD131" s="27">
        <v>27.857089989796542</v>
      </c>
      <c r="AE131" s="27">
        <v>-0.99772255776603702</v>
      </c>
      <c r="AF131" s="27">
        <v>0</v>
      </c>
      <c r="AG131" s="27">
        <v>0</v>
      </c>
      <c r="AH131" s="27">
        <v>0</v>
      </c>
      <c r="AI131" s="27">
        <v>42.13660482693323</v>
      </c>
    </row>
    <row r="132" spans="1:35" ht="16.5" thickTop="1" thickBot="1" x14ac:dyDescent="0.3">
      <c r="A132" s="19">
        <v>2031</v>
      </c>
      <c r="B132" s="27">
        <v>11.644176378198019</v>
      </c>
      <c r="C132" s="27">
        <v>0.14237919012363554</v>
      </c>
      <c r="D132" s="27">
        <v>0</v>
      </c>
      <c r="E132" s="27">
        <v>11.786555568321655</v>
      </c>
      <c r="G132" s="19">
        <v>2031</v>
      </c>
      <c r="H132" s="27">
        <v>11.665195477350153</v>
      </c>
      <c r="I132" s="27">
        <v>2.9510362550099671</v>
      </c>
      <c r="J132" s="27">
        <v>23.149157530990237</v>
      </c>
      <c r="K132" s="27">
        <v>-0.42859517179407464</v>
      </c>
      <c r="L132" s="27">
        <v>1.1967601916525329E-2</v>
      </c>
      <c r="M132" s="27">
        <v>0.28083843770533301</v>
      </c>
      <c r="N132" s="27">
        <v>0</v>
      </c>
      <c r="O132" s="27">
        <v>37.629600131178144</v>
      </c>
      <c r="Q132" s="19">
        <v>2031</v>
      </c>
      <c r="R132" s="27">
        <v>1.173566795790066</v>
      </c>
      <c r="S132" s="27">
        <v>-2.7108399999997346</v>
      </c>
      <c r="T132" s="27">
        <v>5.0935741824172851</v>
      </c>
      <c r="U132" s="27">
        <v>-3.6684051663505883</v>
      </c>
      <c r="V132" s="27">
        <v>0</v>
      </c>
      <c r="W132" s="27">
        <v>23.174345303819912</v>
      </c>
      <c r="X132" s="27">
        <v>0</v>
      </c>
      <c r="Y132" s="27">
        <v>23.06224111567694</v>
      </c>
      <c r="AA132" s="19">
        <v>2031</v>
      </c>
      <c r="AB132" s="27">
        <v>12.450019877442971</v>
      </c>
      <c r="AC132" s="27">
        <v>2.8272175174602125</v>
      </c>
      <c r="AD132" s="27">
        <v>26.700570824069747</v>
      </c>
      <c r="AE132" s="27">
        <v>-1.8095413250638908</v>
      </c>
      <c r="AF132" s="27">
        <v>0</v>
      </c>
      <c r="AG132" s="27">
        <v>0</v>
      </c>
      <c r="AH132" s="27">
        <v>0</v>
      </c>
      <c r="AI132" s="27">
        <v>40.168266893909042</v>
      </c>
    </row>
    <row r="133" spans="1:35" ht="16.5" thickTop="1" thickBot="1" x14ac:dyDescent="0.3">
      <c r="A133" s="19">
        <v>2032</v>
      </c>
      <c r="B133" s="27">
        <v>11.644176378198019</v>
      </c>
      <c r="C133" s="27">
        <v>0.14237919012363554</v>
      </c>
      <c r="D133" s="27">
        <v>0</v>
      </c>
      <c r="E133" s="27">
        <v>11.786555568321655</v>
      </c>
      <c r="G133" s="19">
        <v>2032</v>
      </c>
      <c r="H133" s="27">
        <v>8.7156591978798588</v>
      </c>
      <c r="I133" s="27">
        <v>2.1041826225900877</v>
      </c>
      <c r="J133" s="27">
        <v>49.494187562708916</v>
      </c>
      <c r="K133" s="27">
        <v>9.0554655827051023E-2</v>
      </c>
      <c r="L133" s="27">
        <v>0</v>
      </c>
      <c r="M133" s="27">
        <v>-5.2099914896665753E-2</v>
      </c>
      <c r="N133" s="27">
        <v>0</v>
      </c>
      <c r="O133" s="27">
        <v>60.352484124109246</v>
      </c>
      <c r="Q133" s="19">
        <v>2032</v>
      </c>
      <c r="R133" s="27">
        <v>0.27831605934989057</v>
      </c>
      <c r="S133" s="27">
        <v>-2.4697200000000521</v>
      </c>
      <c r="T133" s="27">
        <v>-21.198444710439325</v>
      </c>
      <c r="U133" s="27">
        <v>-4.1325465227644376</v>
      </c>
      <c r="V133" s="27">
        <v>0.40864934897508698</v>
      </c>
      <c r="W133" s="27">
        <v>12.229835260889047</v>
      </c>
      <c r="X133" s="27">
        <v>0</v>
      </c>
      <c r="Y133" s="27">
        <v>-14.88391056398979</v>
      </c>
      <c r="AA133" s="19">
        <v>2032</v>
      </c>
      <c r="AB133" s="27">
        <v>12.45001987743899</v>
      </c>
      <c r="AC133" s="27">
        <v>2.8349633188799999</v>
      </c>
      <c r="AD133" s="27">
        <v>24.195012307167154</v>
      </c>
      <c r="AE133" s="27">
        <v>-1.5995546136823726</v>
      </c>
      <c r="AF133" s="27">
        <v>0</v>
      </c>
      <c r="AG133" s="27">
        <v>0</v>
      </c>
      <c r="AH133" s="27">
        <v>0</v>
      </c>
      <c r="AI133" s="27">
        <v>37.880440889803772</v>
      </c>
    </row>
    <row r="134" spans="1:35" ht="16.5" thickTop="1" thickBot="1" x14ac:dyDescent="0.3">
      <c r="A134" s="19">
        <v>2033</v>
      </c>
      <c r="B134" s="27">
        <v>11.644176378198019</v>
      </c>
      <c r="C134" s="27">
        <v>0.14237919012363554</v>
      </c>
      <c r="D134" s="27">
        <v>0</v>
      </c>
      <c r="E134" s="27">
        <v>11.786555568321655</v>
      </c>
      <c r="G134" s="19">
        <v>2033</v>
      </c>
      <c r="H134" s="27">
        <v>7.1445502861702153</v>
      </c>
      <c r="I134" s="27">
        <v>1.7364190779403543</v>
      </c>
      <c r="J134" s="27">
        <v>49.200878856738719</v>
      </c>
      <c r="K134" s="27">
        <v>0.31079044790609922</v>
      </c>
      <c r="L134" s="27">
        <v>0</v>
      </c>
      <c r="M134" s="27">
        <v>0</v>
      </c>
      <c r="N134" s="27">
        <v>0</v>
      </c>
      <c r="O134" s="27">
        <v>58.392638668755389</v>
      </c>
      <c r="Q134" s="19">
        <v>2033</v>
      </c>
      <c r="R134" s="27">
        <v>-6.5978225713506617</v>
      </c>
      <c r="S134" s="27">
        <v>-2.7442700000001423</v>
      </c>
      <c r="T134" s="27">
        <v>23.560903099122971</v>
      </c>
      <c r="U134" s="27">
        <v>-0.77614242459943328</v>
      </c>
      <c r="V134" s="27">
        <v>0</v>
      </c>
      <c r="W134" s="27">
        <v>-4.0859778667807385</v>
      </c>
      <c r="X134" s="27">
        <v>0</v>
      </c>
      <c r="Y134" s="27">
        <v>9.3566902363919944</v>
      </c>
      <c r="AA134" s="19">
        <v>2033</v>
      </c>
      <c r="AB134" s="27">
        <v>24.762563133759045</v>
      </c>
      <c r="AC134" s="27">
        <v>3.6193375507100427</v>
      </c>
      <c r="AD134" s="27">
        <v>17.319792281610678</v>
      </c>
      <c r="AE134" s="27">
        <v>-1.4060302236530529</v>
      </c>
      <c r="AF134" s="27">
        <v>0</v>
      </c>
      <c r="AG134" s="27">
        <v>0</v>
      </c>
      <c r="AH134" s="27">
        <v>0</v>
      </c>
      <c r="AI134" s="27">
        <v>44.295662742426707</v>
      </c>
    </row>
    <row r="135" spans="1:35" ht="16.5" thickTop="1" thickBot="1" x14ac:dyDescent="0.3">
      <c r="A135" s="19">
        <v>2034</v>
      </c>
      <c r="B135" s="27">
        <v>11.644176378198019</v>
      </c>
      <c r="C135" s="27">
        <v>0.14237919012363554</v>
      </c>
      <c r="D135" s="27">
        <v>0</v>
      </c>
      <c r="E135" s="27">
        <v>11.786555568321655</v>
      </c>
      <c r="G135" s="19">
        <v>2034</v>
      </c>
      <c r="H135" s="27">
        <v>6.1223542681400431</v>
      </c>
      <c r="I135" s="27">
        <v>1.6712966825298281</v>
      </c>
      <c r="J135" s="27">
        <v>18.544539218492417</v>
      </c>
      <c r="K135" s="27">
        <v>1.8451219865894881E-2</v>
      </c>
      <c r="L135" s="27">
        <v>0</v>
      </c>
      <c r="M135" s="27">
        <v>0</v>
      </c>
      <c r="N135" s="27">
        <v>0</v>
      </c>
      <c r="O135" s="27">
        <v>26.356641389028184</v>
      </c>
      <c r="Q135" s="19">
        <v>2034</v>
      </c>
      <c r="R135" s="27">
        <v>0.38284024567019515</v>
      </c>
      <c r="S135" s="27">
        <v>-1.1996799999997165</v>
      </c>
      <c r="T135" s="27">
        <v>30.677123673247927</v>
      </c>
      <c r="U135" s="27">
        <v>-5.6333683499076637</v>
      </c>
      <c r="V135" s="27">
        <v>0</v>
      </c>
      <c r="W135" s="27">
        <v>8.4041700823654342</v>
      </c>
      <c r="X135" s="27">
        <v>0</v>
      </c>
      <c r="Y135" s="27">
        <v>32.631085651376175</v>
      </c>
      <c r="AA135" s="19">
        <v>2034</v>
      </c>
      <c r="AB135" s="27">
        <v>14.438961265517037</v>
      </c>
      <c r="AC135" s="27">
        <v>0.9572053557799336</v>
      </c>
      <c r="AD135" s="27">
        <v>33.127957807950317</v>
      </c>
      <c r="AE135" s="27">
        <v>-0.98253503330593839</v>
      </c>
      <c r="AF135" s="27">
        <v>0</v>
      </c>
      <c r="AG135" s="27">
        <v>0</v>
      </c>
      <c r="AH135" s="27">
        <v>0</v>
      </c>
      <c r="AI135" s="27">
        <v>47.541589395941351</v>
      </c>
    </row>
    <row r="136" spans="1:35" ht="16.5" thickTop="1" thickBot="1" x14ac:dyDescent="0.3">
      <c r="A136" s="19" t="s">
        <v>44</v>
      </c>
      <c r="B136" s="27">
        <v>125.25231527903406</v>
      </c>
      <c r="C136" s="27">
        <v>1.5032538037867327</v>
      </c>
      <c r="D136" s="27">
        <v>0</v>
      </c>
      <c r="E136" s="27">
        <v>126.7555690828208</v>
      </c>
      <c r="G136" s="19" t="s">
        <v>45</v>
      </c>
      <c r="H136" s="27">
        <v>60.890536843801968</v>
      </c>
      <c r="I136" s="27">
        <v>16.62206199894127</v>
      </c>
      <c r="J136" s="27">
        <v>201.36114430408247</v>
      </c>
      <c r="K136" s="27">
        <v>0.20534772076527735</v>
      </c>
      <c r="L136" s="27">
        <v>0</v>
      </c>
      <c r="M136" s="27">
        <v>0</v>
      </c>
      <c r="N136" s="27">
        <v>0</v>
      </c>
      <c r="O136" s="27">
        <v>279.07909086759105</v>
      </c>
      <c r="Q136" s="19" t="s">
        <v>45</v>
      </c>
      <c r="R136" s="27">
        <v>3.8075790885837044</v>
      </c>
      <c r="S136" s="27">
        <v>-11.931547251503179</v>
      </c>
      <c r="T136" s="27">
        <v>333.09971490924079</v>
      </c>
      <c r="U136" s="27">
        <v>-62.695006579104877</v>
      </c>
      <c r="V136" s="27">
        <v>0</v>
      </c>
      <c r="W136" s="27">
        <v>90.445922866197918</v>
      </c>
      <c r="X136" s="27">
        <v>0</v>
      </c>
      <c r="Y136" s="27">
        <v>352.72666303341435</v>
      </c>
      <c r="AA136" s="19" t="s">
        <v>45</v>
      </c>
      <c r="AB136" s="27">
        <v>143.60425163558727</v>
      </c>
      <c r="AC136" s="27">
        <v>9.5199894404198524</v>
      </c>
      <c r="AD136" s="27">
        <v>359.71147161285649</v>
      </c>
      <c r="AE136" s="27">
        <v>-10.9348504395823</v>
      </c>
      <c r="AF136" s="27">
        <v>0</v>
      </c>
      <c r="AG136" s="27">
        <v>0</v>
      </c>
      <c r="AH136" s="27">
        <v>0</v>
      </c>
      <c r="AI136" s="27">
        <v>501.90086224928132</v>
      </c>
    </row>
    <row r="137" spans="1:35" ht="15.75" thickTop="1" x14ac:dyDescent="0.25"/>
  </sheetData>
  <pageMargins left="0.7" right="0.7" top="0.75" bottom="0.75" header="0.3" footer="0.3"/>
  <pageSetup paperSize="9" orientation="portrait" verticalDpi="9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Sheet12"/>
  <dimension ref="A1:AR137"/>
  <sheetViews>
    <sheetView zoomScale="85" zoomScaleNormal="85" workbookViewId="0"/>
  </sheetViews>
  <sheetFormatPr defaultRowHeight="15" x14ac:dyDescent="0.25"/>
  <cols>
    <col min="1" max="1" width="23.5703125" customWidth="1"/>
    <col min="2" max="2" width="10.28515625" customWidth="1"/>
    <col min="3" max="3" width="12.5703125" customWidth="1"/>
    <col min="4" max="4" width="13.140625" bestFit="1" customWidth="1"/>
    <col min="5" max="5" width="11" bestFit="1" customWidth="1"/>
    <col min="6" max="11" width="10.28515625" customWidth="1"/>
    <col min="12" max="12" width="9.85546875" bestFit="1" customWidth="1"/>
    <col min="13" max="13" width="9.7109375" customWidth="1"/>
    <col min="14" max="14" width="9.85546875" bestFit="1" customWidth="1"/>
    <col min="15" max="16" width="9.7109375" bestFit="1" customWidth="1"/>
    <col min="17" max="17" width="11.5703125" customWidth="1"/>
    <col min="18" max="20" width="9.7109375" bestFit="1" customWidth="1"/>
    <col min="22" max="22" width="13.85546875" customWidth="1"/>
    <col min="23" max="23" width="12.7109375" customWidth="1"/>
    <col min="25" max="25" width="11" bestFit="1" customWidth="1"/>
    <col min="27" max="27" width="9.7109375" customWidth="1"/>
    <col min="37" max="38" width="10.5703125" bestFit="1" customWidth="1"/>
  </cols>
  <sheetData>
    <row r="1" spans="1:44" ht="46.5" thickTop="1" thickBot="1" x14ac:dyDescent="0.3">
      <c r="A1" s="13" t="s">
        <v>52</v>
      </c>
      <c r="D1" s="18" t="s">
        <v>50</v>
      </c>
      <c r="E1" s="18" t="s">
        <v>59</v>
      </c>
      <c r="F1" s="18" t="s">
        <v>49</v>
      </c>
      <c r="G1" s="18" t="s">
        <v>49</v>
      </c>
      <c r="H1" s="18" t="s">
        <v>49</v>
      </c>
      <c r="I1" s="18" t="s">
        <v>49</v>
      </c>
      <c r="J1" s="18" t="s">
        <v>49</v>
      </c>
      <c r="K1" s="18" t="s">
        <v>49</v>
      </c>
      <c r="L1" s="18" t="s">
        <v>49</v>
      </c>
      <c r="N1" s="18" t="s">
        <v>48</v>
      </c>
      <c r="O1" s="18" t="s">
        <v>48</v>
      </c>
      <c r="P1" s="18" t="s">
        <v>48</v>
      </c>
      <c r="Q1" s="18" t="s">
        <v>48</v>
      </c>
      <c r="R1" s="18" t="s">
        <v>48</v>
      </c>
      <c r="S1" s="18" t="s">
        <v>48</v>
      </c>
      <c r="T1" s="18" t="s">
        <v>48</v>
      </c>
    </row>
    <row r="2" spans="1:44" ht="46.5" thickTop="1" thickBot="1" x14ac:dyDescent="0.3">
      <c r="A2" s="18" t="s">
        <v>23</v>
      </c>
      <c r="B2" s="18" t="s">
        <v>0</v>
      </c>
      <c r="C2" s="18" t="s">
        <v>4</v>
      </c>
      <c r="D2" s="18" t="s">
        <v>51</v>
      </c>
      <c r="E2" s="18" t="s">
        <v>60</v>
      </c>
      <c r="F2" s="18" t="s">
        <v>10</v>
      </c>
      <c r="G2" s="18" t="s">
        <v>11</v>
      </c>
      <c r="H2" s="18" t="s">
        <v>12</v>
      </c>
      <c r="I2" s="18" t="s">
        <v>7</v>
      </c>
      <c r="J2" s="18" t="s">
        <v>8</v>
      </c>
      <c r="K2" s="18" t="s">
        <v>9</v>
      </c>
      <c r="L2" s="18" t="s">
        <v>47</v>
      </c>
      <c r="M2" s="16"/>
      <c r="N2" s="18" t="s">
        <v>10</v>
      </c>
      <c r="O2" s="18" t="s">
        <v>11</v>
      </c>
      <c r="P2" s="18" t="s">
        <v>12</v>
      </c>
      <c r="Q2" s="18" t="s">
        <v>7</v>
      </c>
      <c r="R2" s="18" t="s">
        <v>8</v>
      </c>
      <c r="S2" s="18" t="s">
        <v>9</v>
      </c>
      <c r="T2" s="18" t="s">
        <v>47</v>
      </c>
    </row>
    <row r="3" spans="1:44" ht="31.5" customHeight="1" thickTop="1" thickBot="1" x14ac:dyDescent="0.3">
      <c r="A3" s="19" t="s">
        <v>20</v>
      </c>
      <c r="B3" s="20">
        <f>DiscountRate</f>
        <v>5.8999999999999997E-2</v>
      </c>
      <c r="C3" s="21">
        <v>1</v>
      </c>
      <c r="D3" s="32">
        <f>SUM(Inputs!F22:F24)</f>
        <v>859</v>
      </c>
      <c r="E3" s="37">
        <f>E15</f>
        <v>627.84916729636632</v>
      </c>
      <c r="F3" s="22">
        <f>O15-E15</f>
        <v>230.3196778319143</v>
      </c>
      <c r="G3" s="22">
        <f>Y15-E15</f>
        <v>191.05231411187196</v>
      </c>
      <c r="H3" s="22">
        <f>AI15-E15</f>
        <v>-161.09991859208083</v>
      </c>
      <c r="I3" s="23">
        <f>$F3*Inputs!$C$10+$G3*Inputs!$C$11+$H3*Inputs!$C$12</f>
        <v>122.64793779590494</v>
      </c>
      <c r="J3" s="22">
        <f>$F3*Inputs!$D$10+$G3*Inputs!$D$11+$H3*Inputs!$D$12</f>
        <v>86.757357783901824</v>
      </c>
      <c r="K3" s="22">
        <f>$F3*Inputs!$E$10+$G3*Inputs!$E$11+$H3*Inputs!$E$12</f>
        <v>24.793038689906155</v>
      </c>
      <c r="L3" s="22">
        <f>$F3*Inputs!$F$10+$G3*Inputs!$F$11+$H3*Inputs!$F$12</f>
        <v>112.83109686589435</v>
      </c>
      <c r="M3" s="24"/>
      <c r="N3" s="22">
        <f>O15</f>
        <v>858.16884512828062</v>
      </c>
      <c r="O3" s="22">
        <f>Y15</f>
        <v>818.90148140823828</v>
      </c>
      <c r="P3" s="22">
        <f>AI15</f>
        <v>466.74924870428549</v>
      </c>
      <c r="Q3" s="23">
        <f>$N3*Inputs!$C$10+$O3*Inputs!$C$11+$P3*Inputs!$C$12</f>
        <v>750.49710509227123</v>
      </c>
      <c r="R3" s="22">
        <f>$N3*Inputs!$D$10+$O3*Inputs!$D$11+$P3*Inputs!$D$12</f>
        <v>714.60652508026806</v>
      </c>
      <c r="S3" s="22">
        <f>$N3*Inputs!$E$10+$O3*Inputs!$E$11+$P3*Inputs!$E$12</f>
        <v>652.64220598627253</v>
      </c>
      <c r="T3" s="22">
        <f>$N3*Inputs!$F$10+$O3*Inputs!$F$11+$P3*Inputs!$F$12</f>
        <v>740.68026416226064</v>
      </c>
      <c r="AQ3" s="17"/>
      <c r="AR3" s="17"/>
    </row>
    <row r="4" spans="1:44" ht="31.5" customHeight="1" thickTop="1" thickBot="1" x14ac:dyDescent="0.3">
      <c r="A4" s="19" t="s">
        <v>24</v>
      </c>
      <c r="B4" s="20">
        <f>Inputs!D6</f>
        <v>8.9499999999999996E-2</v>
      </c>
      <c r="C4" s="21">
        <f>C3</f>
        <v>1</v>
      </c>
      <c r="D4" s="32">
        <f>D3</f>
        <v>859</v>
      </c>
      <c r="E4" s="37">
        <f>E36</f>
        <v>532.12160250421471</v>
      </c>
      <c r="F4" s="22">
        <f>O36-E36</f>
        <v>102.19141460676997</v>
      </c>
      <c r="G4" s="22">
        <f>Y36-E36</f>
        <v>66.530694060132305</v>
      </c>
      <c r="H4" s="22">
        <f>AI36-E36</f>
        <v>-244.27321896699488</v>
      </c>
      <c r="I4" s="22">
        <f>$F4*Inputs!$C$10+$G4*Inputs!$C$11+$H4*Inputs!$C$12</f>
        <v>6.6600760766693412</v>
      </c>
      <c r="J4" s="22">
        <f>$F4*Inputs!$D$10+$G4*Inputs!$D$11+$H4*Inputs!$D$12</f>
        <v>-25.183703433364201</v>
      </c>
      <c r="K4" s="22">
        <f>$F4*Inputs!$E$10+$G4*Inputs!$E$11+$H4*Inputs!$E$12</f>
        <v>-79.95608231677187</v>
      </c>
      <c r="L4" s="22">
        <f>$F4*Inputs!$F$10+$G4*Inputs!$F$11+$H4*Inputs!$F$12</f>
        <v>-2.2551040599900745</v>
      </c>
      <c r="N4" s="22">
        <f>O36</f>
        <v>634.31301711098467</v>
      </c>
      <c r="O4" s="22">
        <f>Y36</f>
        <v>598.65229656434701</v>
      </c>
      <c r="P4" s="22">
        <f>AI36</f>
        <v>287.84838353721983</v>
      </c>
      <c r="Q4" s="22">
        <f>$N4*Inputs!$C$10+$O4*Inputs!$C$11+$P4*Inputs!$C$12</f>
        <v>538.78167858088409</v>
      </c>
      <c r="R4" s="22">
        <f>$N4*Inputs!$D$10+$O4*Inputs!$D$11+$P4*Inputs!$D$12</f>
        <v>506.93789907085045</v>
      </c>
      <c r="S4" s="22">
        <f>$N4*Inputs!$E$10+$O4*Inputs!$E$11+$P4*Inputs!$E$12</f>
        <v>452.16552018744289</v>
      </c>
      <c r="T4" s="22">
        <f>$N4*Inputs!$F$10+$O4*Inputs!$F$11+$P4*Inputs!$F$12</f>
        <v>529.86649844422459</v>
      </c>
      <c r="AQ4" s="17"/>
      <c r="AR4" s="17"/>
    </row>
    <row r="5" spans="1:44" ht="31.5" customHeight="1" thickTop="1" thickBot="1" x14ac:dyDescent="0.3">
      <c r="A5" s="19" t="s">
        <v>25</v>
      </c>
      <c r="B5" s="20">
        <f>Inputs!C6</f>
        <v>2.8500000000000001E-2</v>
      </c>
      <c r="C5" s="21">
        <f>C4</f>
        <v>1</v>
      </c>
      <c r="D5" s="32">
        <f t="shared" ref="D5:D8" si="0">D4</f>
        <v>859</v>
      </c>
      <c r="E5" s="37">
        <f>E57</f>
        <v>744.58558098580215</v>
      </c>
      <c r="F5" s="22">
        <f>O57-E57</f>
        <v>473.68940542369887</v>
      </c>
      <c r="G5" s="22">
        <f>Y57-E57</f>
        <v>448.68404430756937</v>
      </c>
      <c r="H5" s="22">
        <f>AI57-E57</f>
        <v>82.256656750789148</v>
      </c>
      <c r="I5" s="22">
        <f>$F5*Inputs!$C$10+$G5*Inputs!$C$11+$H5*Inputs!$C$12</f>
        <v>369.57987797643909</v>
      </c>
      <c r="J5" s="22">
        <f>$F5*Inputs!$D$10+$G5*Inputs!$D$11+$H5*Inputs!$D$12</f>
        <v>334.87670216068574</v>
      </c>
      <c r="K5" s="22">
        <f>$F5*Inputs!$E$10+$G5*Inputs!$E$11+$H5*Inputs!$E$12</f>
        <v>271.72169080821163</v>
      </c>
      <c r="L5" s="22">
        <f>$F5*Inputs!$F$10+$G5*Inputs!$F$11+$H5*Inputs!$F$12</f>
        <v>363.32853769740666</v>
      </c>
      <c r="N5" s="22">
        <f>O57</f>
        <v>1218.274986409501</v>
      </c>
      <c r="O5" s="22">
        <f>Y57</f>
        <v>1193.2696252933715</v>
      </c>
      <c r="P5" s="22">
        <f>AI57</f>
        <v>826.8422377365913</v>
      </c>
      <c r="Q5" s="22">
        <f>$N5*Inputs!$C$10+$O5*Inputs!$C$11+$P5*Inputs!$C$12</f>
        <v>1114.1654589622412</v>
      </c>
      <c r="R5" s="22">
        <f>$N5*Inputs!$D$10+$O5*Inputs!$D$11+$P5*Inputs!$D$12</f>
        <v>1079.4622831464881</v>
      </c>
      <c r="S5" s="22">
        <f>$N5*Inputs!$E$10+$O5*Inputs!$E$11+$P5*Inputs!$E$12</f>
        <v>1016.3072717940138</v>
      </c>
      <c r="T5" s="22">
        <f>$N5*Inputs!$F$10+$O5*Inputs!$F$11+$P5*Inputs!$F$12</f>
        <v>1107.9141186832089</v>
      </c>
      <c r="AQ5" s="17"/>
      <c r="AR5" s="17"/>
    </row>
    <row r="6" spans="1:44" ht="31.5" customHeight="1" thickTop="1" thickBot="1" x14ac:dyDescent="0.3">
      <c r="A6" s="19" t="s">
        <v>26</v>
      </c>
      <c r="B6" s="20">
        <f>B3</f>
        <v>5.8999999999999997E-2</v>
      </c>
      <c r="C6" s="21">
        <f>Inputs!D5</f>
        <v>1.3</v>
      </c>
      <c r="D6" s="32">
        <f t="shared" si="0"/>
        <v>859</v>
      </c>
      <c r="E6" s="37">
        <f>E78</f>
        <v>815.87672256716894</v>
      </c>
      <c r="F6" s="22">
        <f>O78-E78</f>
        <v>192.34088208617675</v>
      </c>
      <c r="G6" s="22">
        <f>Y78-E78</f>
        <v>153.07351836613452</v>
      </c>
      <c r="H6" s="22">
        <f>AI78-E78</f>
        <v>-349.12747386288345</v>
      </c>
      <c r="I6" s="22">
        <f>$F6*Inputs!$C$10+$G6*Inputs!$C$11+$H6*Inputs!$C$12</f>
        <v>47.156952168901142</v>
      </c>
      <c r="J6" s="22">
        <f>$F6*Inputs!$D$10+$G6*Inputs!$D$11+$H6*Inputs!$D$12</f>
        <v>-1.2376911368573928</v>
      </c>
      <c r="K6" s="22">
        <f>$F6*Inputs!$E$10+$G6*Inputs!$E$11+$H6*Inputs!$E$12</f>
        <v>-88.210136818363907</v>
      </c>
      <c r="L6" s="22">
        <f>$F6*Inputs!$F$10+$G6*Inputs!$F$11+$H6*Inputs!$F$12</f>
        <v>37.340111238890586</v>
      </c>
      <c r="N6" s="22">
        <f>O78</f>
        <v>1008.2176046533457</v>
      </c>
      <c r="O6" s="22">
        <f>Y78</f>
        <v>968.95024093330346</v>
      </c>
      <c r="P6" s="22">
        <f>AI78</f>
        <v>466.74924870428549</v>
      </c>
      <c r="Q6" s="22">
        <f>$N6*Inputs!$C$10+$O6*Inputs!$C$11+$P6*Inputs!$C$12</f>
        <v>863.03367473607011</v>
      </c>
      <c r="R6" s="22">
        <f>$N6*Inputs!$D$10+$O6*Inputs!$D$11+$P6*Inputs!$D$12</f>
        <v>814.63903143031143</v>
      </c>
      <c r="S6" s="22">
        <f>$N6*Inputs!$E$10+$O6*Inputs!$E$11+$P6*Inputs!$E$12</f>
        <v>727.66658574880501</v>
      </c>
      <c r="T6" s="22">
        <f>$N6*Inputs!$F$10+$O6*Inputs!$F$11+$P6*Inputs!$F$12</f>
        <v>853.21683380605953</v>
      </c>
      <c r="AQ6" s="17"/>
      <c r="AR6" s="17"/>
    </row>
    <row r="7" spans="1:44" ht="31.5" customHeight="1" thickTop="1" thickBot="1" x14ac:dyDescent="0.3">
      <c r="A7" s="19" t="s">
        <v>27</v>
      </c>
      <c r="B7" s="20">
        <f>B3</f>
        <v>5.8999999999999997E-2</v>
      </c>
      <c r="C7" s="21">
        <f>Inputs!C5</f>
        <v>0.7</v>
      </c>
      <c r="D7" s="32">
        <f t="shared" si="0"/>
        <v>859</v>
      </c>
      <c r="E7" s="37">
        <f>E99</f>
        <v>439.8216120255633</v>
      </c>
      <c r="F7" s="22">
        <f>O99-E99</f>
        <v>268.29847357765237</v>
      </c>
      <c r="G7" s="22">
        <f>Y99-E99</f>
        <v>229.03110985761003</v>
      </c>
      <c r="H7" s="22">
        <f>AI99-E99</f>
        <v>26.927636678722195</v>
      </c>
      <c r="I7" s="22">
        <f>$F7*Inputs!$C$10+$G7*Inputs!$C$11+$H7*Inputs!$C$12</f>
        <v>198.13892342290922</v>
      </c>
      <c r="J7" s="22">
        <f>$F7*Inputs!$D$10+$G7*Inputs!$D$11+$H7*Inputs!$D$12</f>
        <v>174.75240670466152</v>
      </c>
      <c r="K7" s="22">
        <f>$F7*Inputs!$E$10+$G7*Inputs!$E$11+$H7*Inputs!$E$12</f>
        <v>137.7962141981767</v>
      </c>
      <c r="L7" s="22">
        <f>$F7*Inputs!$F$10+$G7*Inputs!$F$11+$H7*Inputs!$F$12</f>
        <v>188.32208249289863</v>
      </c>
      <c r="N7" s="22">
        <f>O99</f>
        <v>708.12008560321567</v>
      </c>
      <c r="O7" s="22">
        <f>Y99</f>
        <v>668.85272188317333</v>
      </c>
      <c r="P7" s="22">
        <f>AI99</f>
        <v>466.74924870428549</v>
      </c>
      <c r="Q7" s="22">
        <f>$N7*Inputs!$C$10+$O7*Inputs!$C$11+$P7*Inputs!$C$12</f>
        <v>637.96053544847257</v>
      </c>
      <c r="R7" s="22">
        <f>$N7*Inputs!$D$10+$O7*Inputs!$D$11+$P7*Inputs!$D$12</f>
        <v>614.57401873022479</v>
      </c>
      <c r="S7" s="22">
        <f>$N7*Inputs!$E$10+$O7*Inputs!$E$11+$P7*Inputs!$E$12</f>
        <v>577.61782622373994</v>
      </c>
      <c r="T7" s="22">
        <f>$N7*Inputs!$F$10+$O7*Inputs!$F$11+$P7*Inputs!$F$12</f>
        <v>628.14369451846198</v>
      </c>
      <c r="AQ7" s="17"/>
      <c r="AR7" s="17"/>
    </row>
    <row r="8" spans="1:44" ht="31.5" customHeight="1" thickTop="1" thickBot="1" x14ac:dyDescent="0.3">
      <c r="A8" s="19" t="s">
        <v>28</v>
      </c>
      <c r="B8" s="20">
        <f>B4</f>
        <v>8.9499999999999996E-2</v>
      </c>
      <c r="C8" s="21">
        <f>C6</f>
        <v>1.3</v>
      </c>
      <c r="D8" s="32">
        <f t="shared" si="0"/>
        <v>859</v>
      </c>
      <c r="E8" s="37">
        <f>E120</f>
        <v>691.4576052233823</v>
      </c>
      <c r="F8" s="22">
        <f>O120-E120</f>
        <v>62.862893104957834</v>
      </c>
      <c r="G8" s="22">
        <f>Y120-E120</f>
        <v>27.202172558320171</v>
      </c>
      <c r="H8" s="22">
        <f>AI120-E120</f>
        <v>-403.60922168616247</v>
      </c>
      <c r="I8" s="22">
        <f>$F8*Inputs!$C$10+$G8*Inputs!$C$11+$H8*Inputs!$C$12</f>
        <v>-62.670315729481658</v>
      </c>
      <c r="J8" s="22">
        <f>$F8*Inputs!$D$10+$G8*Inputs!$D$11+$H8*Inputs!$D$12</f>
        <v>-104.51471867429481</v>
      </c>
      <c r="K8" s="22">
        <f>$F8*Inputs!$E$10+$G8*Inputs!$E$11+$H8*Inputs!$E$12</f>
        <v>-179.28834442726173</v>
      </c>
      <c r="L8" s="22">
        <f>$F8*Inputs!$F$10+$G8*Inputs!$F$11+$H8*Inputs!$F$12</f>
        <v>-71.585495866141073</v>
      </c>
      <c r="N8" s="22">
        <f>O120</f>
        <v>754.32049832834014</v>
      </c>
      <c r="O8" s="22">
        <f>Y120</f>
        <v>718.65977778170247</v>
      </c>
      <c r="P8" s="22">
        <f>AI120</f>
        <v>287.84838353721983</v>
      </c>
      <c r="Q8" s="22">
        <f>$N8*Inputs!$C$10+$O8*Inputs!$C$11+$P8*Inputs!$C$12</f>
        <v>628.78728949390063</v>
      </c>
      <c r="R8" s="22">
        <f>$N8*Inputs!$D$10+$O8*Inputs!$D$11+$P8*Inputs!$D$12</f>
        <v>586.94288654908746</v>
      </c>
      <c r="S8" s="22">
        <f>$N8*Inputs!$E$10+$O8*Inputs!$E$11+$P8*Inputs!$E$12</f>
        <v>512.16926079612062</v>
      </c>
      <c r="T8" s="22">
        <f>$N8*Inputs!$F$10+$O8*Inputs!$F$11+$P8*Inputs!$F$12</f>
        <v>619.87210935724124</v>
      </c>
      <c r="AQ8" s="17"/>
      <c r="AR8" s="17"/>
    </row>
    <row r="9" spans="1:44" ht="15.75" thickTop="1" x14ac:dyDescent="0.25"/>
    <row r="10" spans="1:44" x14ac:dyDescent="0.25">
      <c r="D10" s="14"/>
    </row>
    <row r="11" spans="1:44" ht="15.75" thickBot="1" x14ac:dyDescent="0.3"/>
    <row r="12" spans="1:44" ht="16.5" thickTop="1" thickBot="1" x14ac:dyDescent="0.3">
      <c r="A12" s="1" t="s">
        <v>20</v>
      </c>
      <c r="Y12" s="14"/>
    </row>
    <row r="13" spans="1:44" ht="31.5" thickTop="1" thickBot="1" x14ac:dyDescent="0.3">
      <c r="C13" s="14"/>
      <c r="G13" s="1" t="s">
        <v>29</v>
      </c>
      <c r="H13" s="1" t="s">
        <v>10</v>
      </c>
      <c r="J13" s="12"/>
      <c r="K13" s="12"/>
      <c r="Q13" s="1" t="s">
        <v>29</v>
      </c>
      <c r="R13" s="1" t="s">
        <v>30</v>
      </c>
      <c r="T13" s="12"/>
      <c r="U13" s="12"/>
      <c r="AA13" s="1" t="s">
        <v>29</v>
      </c>
      <c r="AB13" s="1" t="s">
        <v>31</v>
      </c>
      <c r="AD13" s="12"/>
      <c r="AE13" s="12"/>
    </row>
    <row r="14" spans="1:44" ht="51" customHeight="1" thickTop="1" thickBot="1" x14ac:dyDescent="0.3">
      <c r="A14" s="1" t="s">
        <v>32</v>
      </c>
      <c r="B14" s="25" t="s">
        <v>33</v>
      </c>
      <c r="C14" s="25" t="s">
        <v>15</v>
      </c>
      <c r="D14" s="25" t="s">
        <v>34</v>
      </c>
      <c r="E14" s="25" t="s">
        <v>35</v>
      </c>
      <c r="G14" s="1" t="s">
        <v>29</v>
      </c>
      <c r="H14" s="1" t="s">
        <v>36</v>
      </c>
      <c r="I14" s="1" t="s">
        <v>37</v>
      </c>
      <c r="J14" s="1" t="s">
        <v>38</v>
      </c>
      <c r="K14" s="1" t="s">
        <v>39</v>
      </c>
      <c r="L14" s="1" t="s">
        <v>40</v>
      </c>
      <c r="M14" s="1" t="s">
        <v>41</v>
      </c>
      <c r="N14" s="1" t="s">
        <v>42</v>
      </c>
      <c r="O14" s="1" t="s">
        <v>35</v>
      </c>
      <c r="Q14" s="1" t="s">
        <v>29</v>
      </c>
      <c r="R14" s="1" t="s">
        <v>36</v>
      </c>
      <c r="S14" s="1" t="s">
        <v>37</v>
      </c>
      <c r="T14" s="1" t="s">
        <v>38</v>
      </c>
      <c r="U14" s="1" t="s">
        <v>39</v>
      </c>
      <c r="V14" s="1" t="s">
        <v>40</v>
      </c>
      <c r="W14" s="1" t="s">
        <v>41</v>
      </c>
      <c r="X14" s="1" t="s">
        <v>42</v>
      </c>
      <c r="Y14" s="1" t="s">
        <v>35</v>
      </c>
      <c r="AA14" s="1" t="s">
        <v>29</v>
      </c>
      <c r="AB14" s="1" t="s">
        <v>36</v>
      </c>
      <c r="AC14" s="1" t="s">
        <v>37</v>
      </c>
      <c r="AD14" s="1" t="s">
        <v>38</v>
      </c>
      <c r="AE14" s="1" t="s">
        <v>39</v>
      </c>
      <c r="AF14" s="1" t="s">
        <v>40</v>
      </c>
      <c r="AG14" s="1" t="s">
        <v>41</v>
      </c>
      <c r="AH14" s="1" t="s">
        <v>42</v>
      </c>
      <c r="AI14" s="1" t="s">
        <v>35</v>
      </c>
    </row>
    <row r="15" spans="1:44" ht="16.5" thickTop="1" thickBot="1" x14ac:dyDescent="0.3">
      <c r="A15" s="19" t="s">
        <v>43</v>
      </c>
      <c r="B15" s="26">
        <f>NPV($B$3,B16:B31)</f>
        <v>614.46913487190477</v>
      </c>
      <c r="C15" s="26">
        <f t="shared" ref="C15:E15" si="1">NPV($B$3,C16:C31)</f>
        <v>12.289382697438095</v>
      </c>
      <c r="D15" s="26">
        <f t="shared" si="1"/>
        <v>1.0906497270234414</v>
      </c>
      <c r="E15" s="26">
        <f t="shared" si="1"/>
        <v>627.84916729636632</v>
      </c>
      <c r="F15" s="26"/>
      <c r="G15" s="19" t="s">
        <v>43</v>
      </c>
      <c r="H15" s="26">
        <f>NPV($B$3,H16:H31)</f>
        <v>70.376731347357165</v>
      </c>
      <c r="I15" s="26">
        <f t="shared" ref="I15:O15" si="2">NPV($B$3,I16:I31)</f>
        <v>17.528278526551816</v>
      </c>
      <c r="J15" s="26">
        <f t="shared" si="2"/>
        <v>256.63352844975128</v>
      </c>
      <c r="K15" s="26">
        <f t="shared" si="2"/>
        <v>2.301742997441758</v>
      </c>
      <c r="L15" s="26">
        <f t="shared" si="2"/>
        <v>9.2987747287886027</v>
      </c>
      <c r="M15" s="26">
        <f t="shared" si="2"/>
        <v>1.8672573281733338</v>
      </c>
      <c r="N15" s="26">
        <f t="shared" si="2"/>
        <v>500.16253175021666</v>
      </c>
      <c r="O15" s="26">
        <f t="shared" si="2"/>
        <v>858.16884512828062</v>
      </c>
      <c r="Q15" s="19" t="s">
        <v>43</v>
      </c>
      <c r="R15" s="26">
        <f>NPV($B$3,R16:R31)</f>
        <v>5.5321955520347785</v>
      </c>
      <c r="S15" s="26">
        <f t="shared" ref="S15:Y15" si="3">NPV($B$3,S16:S31)</f>
        <v>-10.547609261075248</v>
      </c>
      <c r="T15" s="26">
        <f t="shared" si="3"/>
        <v>278.05528642389316</v>
      </c>
      <c r="U15" s="26">
        <f t="shared" si="3"/>
        <v>-29.491100788838878</v>
      </c>
      <c r="V15" s="26">
        <f t="shared" si="3"/>
        <v>8.7283075025254337</v>
      </c>
      <c r="W15" s="26">
        <f t="shared" si="3"/>
        <v>66.461870229482471</v>
      </c>
      <c r="X15" s="26">
        <f t="shared" si="3"/>
        <v>500.16253175021666</v>
      </c>
      <c r="Y15" s="26">
        <f t="shared" si="3"/>
        <v>818.90148140823828</v>
      </c>
      <c r="AA15" s="19" t="s">
        <v>43</v>
      </c>
      <c r="AB15" s="26">
        <f>NPV($B$3,AB16:AB31)</f>
        <v>126.66557903755074</v>
      </c>
      <c r="AC15" s="26">
        <f t="shared" ref="AC15:AI15" si="4">NPV($B$3,AC16:AC31)</f>
        <v>14.834363486015921</v>
      </c>
      <c r="AD15" s="26">
        <f t="shared" si="4"/>
        <v>332.23620757183846</v>
      </c>
      <c r="AE15" s="26">
        <f t="shared" si="4"/>
        <v>-7.0601118263622356</v>
      </c>
      <c r="AF15" s="26">
        <f t="shared" si="4"/>
        <v>0</v>
      </c>
      <c r="AG15" s="26">
        <f t="shared" si="4"/>
        <v>7.3210435242559241E-2</v>
      </c>
      <c r="AH15" s="26">
        <f t="shared" si="4"/>
        <v>0</v>
      </c>
      <c r="AI15" s="26">
        <f t="shared" si="4"/>
        <v>466.74924870428549</v>
      </c>
    </row>
    <row r="16" spans="1:44" ht="16.5" thickTop="1" thickBot="1" x14ac:dyDescent="0.3">
      <c r="A16" s="19">
        <v>2020</v>
      </c>
      <c r="B16" s="27">
        <v>0</v>
      </c>
      <c r="C16" s="27">
        <v>0</v>
      </c>
      <c r="D16" s="27">
        <v>0</v>
      </c>
      <c r="E16" s="27">
        <v>0</v>
      </c>
      <c r="F16" s="33"/>
      <c r="G16" s="19">
        <v>2020</v>
      </c>
      <c r="H16" s="27">
        <v>0</v>
      </c>
      <c r="I16" s="27">
        <v>0</v>
      </c>
      <c r="J16" s="27">
        <v>0</v>
      </c>
      <c r="K16" s="27">
        <v>0</v>
      </c>
      <c r="L16" s="27">
        <v>0</v>
      </c>
      <c r="M16" s="27">
        <v>0</v>
      </c>
      <c r="N16" s="27">
        <v>0</v>
      </c>
      <c r="O16" s="27">
        <v>0</v>
      </c>
      <c r="Q16" s="19">
        <v>2020</v>
      </c>
      <c r="R16" s="27">
        <v>0</v>
      </c>
      <c r="S16" s="27">
        <v>0</v>
      </c>
      <c r="T16" s="27">
        <v>0</v>
      </c>
      <c r="U16" s="27">
        <v>0</v>
      </c>
      <c r="V16" s="27">
        <v>0</v>
      </c>
      <c r="W16" s="27">
        <v>0</v>
      </c>
      <c r="X16" s="27">
        <v>0</v>
      </c>
      <c r="Y16" s="27">
        <v>0</v>
      </c>
      <c r="AA16" s="19">
        <v>2020</v>
      </c>
      <c r="AB16" s="27">
        <v>0</v>
      </c>
      <c r="AC16" s="27">
        <v>0</v>
      </c>
      <c r="AD16" s="27">
        <v>0</v>
      </c>
      <c r="AE16" s="27">
        <v>0</v>
      </c>
      <c r="AF16" s="27">
        <v>0</v>
      </c>
      <c r="AG16" s="27">
        <v>0</v>
      </c>
      <c r="AH16" s="27">
        <v>0</v>
      </c>
      <c r="AI16" s="27">
        <v>0</v>
      </c>
    </row>
    <row r="17" spans="1:35" ht="16.5" thickTop="1" thickBot="1" x14ac:dyDescent="0.3">
      <c r="A17" s="19">
        <v>2021</v>
      </c>
      <c r="B17" s="27">
        <v>0</v>
      </c>
      <c r="C17" s="27">
        <v>0</v>
      </c>
      <c r="D17" s="27">
        <v>0</v>
      </c>
      <c r="E17" s="27">
        <v>0</v>
      </c>
      <c r="F17" s="33"/>
      <c r="G17" s="19">
        <v>2021</v>
      </c>
      <c r="H17" s="27">
        <v>0</v>
      </c>
      <c r="I17" s="27">
        <v>0</v>
      </c>
      <c r="J17" s="27">
        <v>0</v>
      </c>
      <c r="K17" s="27">
        <v>0</v>
      </c>
      <c r="L17" s="27">
        <v>0</v>
      </c>
      <c r="M17" s="27">
        <v>0</v>
      </c>
      <c r="N17" s="27">
        <v>0</v>
      </c>
      <c r="O17" s="27">
        <v>0</v>
      </c>
      <c r="Q17" s="19">
        <v>2021</v>
      </c>
      <c r="R17" s="27">
        <v>0</v>
      </c>
      <c r="S17" s="27">
        <v>0</v>
      </c>
      <c r="T17" s="27">
        <v>0</v>
      </c>
      <c r="U17" s="27">
        <v>0</v>
      </c>
      <c r="V17" s="27">
        <v>0</v>
      </c>
      <c r="W17" s="27">
        <v>0</v>
      </c>
      <c r="X17" s="27">
        <v>0</v>
      </c>
      <c r="Y17" s="27">
        <v>0</v>
      </c>
      <c r="AA17" s="19">
        <v>2021</v>
      </c>
      <c r="AB17" s="27">
        <v>0</v>
      </c>
      <c r="AC17" s="27">
        <v>0</v>
      </c>
      <c r="AD17" s="27">
        <v>0</v>
      </c>
      <c r="AE17" s="27">
        <v>0</v>
      </c>
      <c r="AF17" s="27">
        <v>0</v>
      </c>
      <c r="AG17" s="27">
        <v>0</v>
      </c>
      <c r="AH17" s="27">
        <v>0</v>
      </c>
      <c r="AI17" s="27">
        <v>0</v>
      </c>
    </row>
    <row r="18" spans="1:35" ht="16.5" thickTop="1" thickBot="1" x14ac:dyDescent="0.3">
      <c r="A18" s="19">
        <v>2022</v>
      </c>
      <c r="B18" s="27">
        <v>0</v>
      </c>
      <c r="C18" s="27">
        <v>0</v>
      </c>
      <c r="D18" s="27">
        <v>1.2953083803561825</v>
      </c>
      <c r="E18" s="27">
        <v>1.2953083803561825</v>
      </c>
      <c r="F18" s="33"/>
      <c r="G18" s="19">
        <v>2022</v>
      </c>
      <c r="H18" s="27">
        <v>0</v>
      </c>
      <c r="I18" s="27">
        <v>0</v>
      </c>
      <c r="J18" s="27">
        <v>0</v>
      </c>
      <c r="K18" s="27">
        <v>0</v>
      </c>
      <c r="L18" s="27">
        <v>0</v>
      </c>
      <c r="M18" s="27">
        <v>0</v>
      </c>
      <c r="N18" s="27">
        <v>0</v>
      </c>
      <c r="O18" s="27">
        <v>0</v>
      </c>
      <c r="Q18" s="19">
        <v>2022</v>
      </c>
      <c r="R18" s="27">
        <v>0</v>
      </c>
      <c r="S18" s="27">
        <v>0</v>
      </c>
      <c r="T18" s="27">
        <v>0</v>
      </c>
      <c r="U18" s="27">
        <v>0</v>
      </c>
      <c r="V18" s="27">
        <v>0</v>
      </c>
      <c r="W18" s="27">
        <v>0</v>
      </c>
      <c r="X18" s="27">
        <v>0</v>
      </c>
      <c r="Y18" s="27">
        <v>0</v>
      </c>
      <c r="AA18" s="19">
        <v>2022</v>
      </c>
      <c r="AB18" s="27">
        <v>0</v>
      </c>
      <c r="AC18" s="27">
        <v>0</v>
      </c>
      <c r="AD18" s="27">
        <v>0</v>
      </c>
      <c r="AE18" s="27">
        <v>0</v>
      </c>
      <c r="AF18" s="27">
        <v>0</v>
      </c>
      <c r="AG18" s="27">
        <v>0</v>
      </c>
      <c r="AH18" s="27">
        <v>0</v>
      </c>
      <c r="AI18" s="27">
        <v>0</v>
      </c>
    </row>
    <row r="19" spans="1:35" ht="16.5" thickTop="1" thickBot="1" x14ac:dyDescent="0.3">
      <c r="A19" s="19">
        <v>2023</v>
      </c>
      <c r="B19" s="27">
        <v>4.0589550837405195</v>
      </c>
      <c r="C19" s="27">
        <v>8.1179101674810378E-2</v>
      </c>
      <c r="D19" s="27">
        <v>0</v>
      </c>
      <c r="E19" s="27">
        <v>4.14013418541533</v>
      </c>
      <c r="F19" s="33"/>
      <c r="G19" s="19">
        <v>2023</v>
      </c>
      <c r="H19" s="27">
        <v>0</v>
      </c>
      <c r="I19" s="27">
        <v>0</v>
      </c>
      <c r="J19" s="27">
        <v>8.7411442687673429</v>
      </c>
      <c r="K19" s="27">
        <v>-0.7215190504554978</v>
      </c>
      <c r="L19" s="27">
        <v>0.90586752110396607</v>
      </c>
      <c r="M19" s="27">
        <v>1.1688924512004775</v>
      </c>
      <c r="N19" s="27">
        <v>0</v>
      </c>
      <c r="O19" s="27">
        <v>10.094385190616288</v>
      </c>
      <c r="Q19" s="19">
        <v>2023</v>
      </c>
      <c r="R19" s="27">
        <v>-7.2139250000000033</v>
      </c>
      <c r="S19" s="27">
        <v>-2.2544800000000578</v>
      </c>
      <c r="T19" s="27">
        <v>35.817240997447335</v>
      </c>
      <c r="U19" s="27">
        <v>5.7012330446839927</v>
      </c>
      <c r="V19" s="27">
        <v>1.1420268403996039</v>
      </c>
      <c r="W19" s="27">
        <v>1.932184458492038</v>
      </c>
      <c r="X19" s="27">
        <v>0</v>
      </c>
      <c r="Y19" s="27">
        <v>35.12428034102291</v>
      </c>
      <c r="AA19" s="19">
        <v>2023</v>
      </c>
      <c r="AB19" s="27">
        <v>6.2250946910619955</v>
      </c>
      <c r="AC19" s="27">
        <v>0.41667243112988217</v>
      </c>
      <c r="AD19" s="27">
        <v>14.232689113237361</v>
      </c>
      <c r="AE19" s="27">
        <v>-8.1542724730223781E-2</v>
      </c>
      <c r="AF19" s="27">
        <v>0</v>
      </c>
      <c r="AG19" s="27">
        <v>0.56479425572886732</v>
      </c>
      <c r="AH19" s="27">
        <v>0</v>
      </c>
      <c r="AI19" s="27">
        <v>21.357707766427882</v>
      </c>
    </row>
    <row r="20" spans="1:35" ht="16.5" thickTop="1" thickBot="1" x14ac:dyDescent="0.3">
      <c r="A20" s="19">
        <v>2024</v>
      </c>
      <c r="B20" s="27">
        <v>4.0589550837405195</v>
      </c>
      <c r="C20" s="27">
        <v>8.1179101674810378E-2</v>
      </c>
      <c r="D20" s="27">
        <v>0</v>
      </c>
      <c r="E20" s="27">
        <v>4.14013418541533</v>
      </c>
      <c r="F20" s="33"/>
      <c r="G20" s="19">
        <v>2024</v>
      </c>
      <c r="H20" s="27">
        <v>0</v>
      </c>
      <c r="I20" s="27">
        <v>0</v>
      </c>
      <c r="J20" s="27">
        <v>7.5372652303552377</v>
      </c>
      <c r="K20" s="27">
        <v>0.71804825924283144</v>
      </c>
      <c r="L20" s="27">
        <v>3.0004652895794708</v>
      </c>
      <c r="M20" s="27">
        <v>0.77948928547790219</v>
      </c>
      <c r="N20" s="27">
        <v>0</v>
      </c>
      <c r="O20" s="27">
        <v>12.035268064655442</v>
      </c>
      <c r="Q20" s="19">
        <v>2024</v>
      </c>
      <c r="R20" s="27">
        <v>-0.54463999999998691</v>
      </c>
      <c r="S20" s="27">
        <v>-0.14096500000005108</v>
      </c>
      <c r="T20" s="27">
        <v>1.2488695395269971</v>
      </c>
      <c r="U20" s="27">
        <v>-2.2276706508315067E-2</v>
      </c>
      <c r="V20" s="27">
        <v>1.4872883024190631</v>
      </c>
      <c r="W20" s="27">
        <v>-0.49439341836747119</v>
      </c>
      <c r="X20" s="27">
        <v>0</v>
      </c>
      <c r="Y20" s="27">
        <v>1.533882717070236</v>
      </c>
      <c r="AA20" s="19">
        <v>2024</v>
      </c>
      <c r="AB20" s="27">
        <v>0.13394177703830223</v>
      </c>
      <c r="AC20" s="27">
        <v>4.8067108834857208E-2</v>
      </c>
      <c r="AD20" s="27">
        <v>7.7039847775783725</v>
      </c>
      <c r="AE20" s="27">
        <v>0.52563467597039171</v>
      </c>
      <c r="AF20" s="27">
        <v>0</v>
      </c>
      <c r="AG20" s="27">
        <v>-0.14492043468708932</v>
      </c>
      <c r="AH20" s="27">
        <v>0</v>
      </c>
      <c r="AI20" s="27">
        <v>8.2667079047348349</v>
      </c>
    </row>
    <row r="21" spans="1:35" ht="16.5" thickTop="1" thickBot="1" x14ac:dyDescent="0.3">
      <c r="A21" s="19">
        <v>2025</v>
      </c>
      <c r="B21" s="27">
        <v>50.356856863168026</v>
      </c>
      <c r="C21" s="27">
        <v>1.0071371372633604</v>
      </c>
      <c r="D21" s="27">
        <v>0</v>
      </c>
      <c r="E21" s="27">
        <v>51.36399400043139</v>
      </c>
      <c r="F21" s="33"/>
      <c r="G21" s="19">
        <v>2025</v>
      </c>
      <c r="H21" s="27">
        <v>0</v>
      </c>
      <c r="I21" s="27">
        <v>0</v>
      </c>
      <c r="J21" s="27">
        <v>18.589869544685836</v>
      </c>
      <c r="K21" s="27">
        <v>1.5137557449124577</v>
      </c>
      <c r="L21" s="27">
        <v>2.0243676442420533</v>
      </c>
      <c r="M21" s="27">
        <v>1.0306320996200817</v>
      </c>
      <c r="N21" s="27">
        <v>0</v>
      </c>
      <c r="O21" s="27">
        <v>23.158625033460428</v>
      </c>
      <c r="Q21" s="19">
        <v>2025</v>
      </c>
      <c r="R21" s="27">
        <v>-2.3426399999999603</v>
      </c>
      <c r="S21" s="27">
        <v>-0.18885000000000218</v>
      </c>
      <c r="T21" s="27">
        <v>23.827094258740601</v>
      </c>
      <c r="U21" s="27">
        <v>-2.6676493095533353</v>
      </c>
      <c r="V21" s="27">
        <v>1.4560970354377119</v>
      </c>
      <c r="W21" s="27">
        <v>-2.1146532019862219E-2</v>
      </c>
      <c r="X21" s="27">
        <v>0</v>
      </c>
      <c r="Y21" s="27">
        <v>20.06290545260515</v>
      </c>
      <c r="AA21" s="19">
        <v>2025</v>
      </c>
      <c r="AB21" s="27">
        <v>0.26788355408299935</v>
      </c>
      <c r="AC21" s="27">
        <v>4.7935777939983382E-2</v>
      </c>
      <c r="AD21" s="27">
        <v>13.261578490300231</v>
      </c>
      <c r="AE21" s="27">
        <v>0.15470283926225989</v>
      </c>
      <c r="AF21" s="27">
        <v>0</v>
      </c>
      <c r="AG21" s="27">
        <v>-0.13297304463263426</v>
      </c>
      <c r="AH21" s="27">
        <v>0</v>
      </c>
      <c r="AI21" s="27">
        <v>13.599127616952838</v>
      </c>
    </row>
    <row r="22" spans="1:35" ht="16.5" thickTop="1" thickBot="1" x14ac:dyDescent="0.3">
      <c r="A22" s="19">
        <v>2026</v>
      </c>
      <c r="B22" s="27">
        <v>50.356856863168026</v>
      </c>
      <c r="C22" s="27">
        <v>1.0071371372633604</v>
      </c>
      <c r="D22" s="27">
        <v>0</v>
      </c>
      <c r="E22" s="27">
        <v>51.36399400043139</v>
      </c>
      <c r="F22" s="33"/>
      <c r="G22" s="19">
        <v>2026</v>
      </c>
      <c r="H22" s="27">
        <v>-1.3950969279790115E-3</v>
      </c>
      <c r="I22" s="27">
        <v>1.4004089498484973E-3</v>
      </c>
      <c r="J22" s="27">
        <v>34.894810840359604</v>
      </c>
      <c r="K22" s="27">
        <v>5.2582106111943361</v>
      </c>
      <c r="L22" s="27">
        <v>7.2894534504397832</v>
      </c>
      <c r="M22" s="27">
        <v>-1.0122504579646785</v>
      </c>
      <c r="N22" s="27">
        <v>0</v>
      </c>
      <c r="O22" s="27">
        <v>46.430229756050913</v>
      </c>
      <c r="Q22" s="19">
        <v>2026</v>
      </c>
      <c r="R22" s="27">
        <v>-0.44297000000005937</v>
      </c>
      <c r="S22" s="27">
        <v>5.0119999999878928E-2</v>
      </c>
      <c r="T22" s="27">
        <v>15.178139412409603</v>
      </c>
      <c r="U22" s="27">
        <v>5.0089181496134607</v>
      </c>
      <c r="V22" s="27">
        <v>7.3646415600636006</v>
      </c>
      <c r="W22" s="27">
        <v>-0.89821412546278045</v>
      </c>
      <c r="X22" s="27">
        <v>0</v>
      </c>
      <c r="Y22" s="27">
        <v>26.260634996623704</v>
      </c>
      <c r="AA22" s="19">
        <v>2026</v>
      </c>
      <c r="AB22" s="27">
        <v>0.26788355408200459</v>
      </c>
      <c r="AC22" s="27">
        <v>9.5871555879966763E-2</v>
      </c>
      <c r="AD22" s="27">
        <v>32.590485988653967</v>
      </c>
      <c r="AE22" s="27">
        <v>4.9001300228348894</v>
      </c>
      <c r="AF22" s="27">
        <v>0</v>
      </c>
      <c r="AG22" s="27">
        <v>-0.25807648693050717</v>
      </c>
      <c r="AH22" s="27">
        <v>0</v>
      </c>
      <c r="AI22" s="27">
        <v>37.596294634520319</v>
      </c>
    </row>
    <row r="23" spans="1:35" ht="16.5" thickTop="1" thickBot="1" x14ac:dyDescent="0.3">
      <c r="A23" s="19">
        <v>2027</v>
      </c>
      <c r="B23" s="27">
        <v>50.356856863168026</v>
      </c>
      <c r="C23" s="27">
        <v>1.0071371372633604</v>
      </c>
      <c r="D23" s="27">
        <v>0</v>
      </c>
      <c r="E23" s="27">
        <v>51.36399400043139</v>
      </c>
      <c r="F23" s="33"/>
      <c r="G23" s="19">
        <v>2027</v>
      </c>
      <c r="H23" s="27">
        <v>5.075118029402006</v>
      </c>
      <c r="I23" s="27">
        <v>1.0935449024800619</v>
      </c>
      <c r="J23" s="27">
        <v>18.667678414635581</v>
      </c>
      <c r="K23" s="27">
        <v>-0.41371456259997058</v>
      </c>
      <c r="L23" s="27">
        <v>0</v>
      </c>
      <c r="M23" s="27">
        <v>0</v>
      </c>
      <c r="N23" s="27">
        <v>46.297901779427505</v>
      </c>
      <c r="O23" s="27">
        <v>70.720528563345184</v>
      </c>
      <c r="Q23" s="19">
        <v>2027</v>
      </c>
      <c r="R23" s="27">
        <v>1.8599400000000514</v>
      </c>
      <c r="S23" s="27">
        <v>0.64633999999978187</v>
      </c>
      <c r="T23" s="27">
        <v>24.161927631620351</v>
      </c>
      <c r="U23" s="27">
        <v>0.73519725171971118</v>
      </c>
      <c r="V23" s="27">
        <v>0</v>
      </c>
      <c r="W23" s="27">
        <v>0</v>
      </c>
      <c r="X23" s="27">
        <v>46.297901779427505</v>
      </c>
      <c r="Y23" s="27">
        <v>73.701306662767394</v>
      </c>
      <c r="AA23" s="19">
        <v>2027</v>
      </c>
      <c r="AB23" s="27">
        <v>0.18290367326500245</v>
      </c>
      <c r="AC23" s="27">
        <v>0.15926881142968341</v>
      </c>
      <c r="AD23" s="27">
        <v>26.138277354847794</v>
      </c>
      <c r="AE23" s="27">
        <v>-0.61268042205856088</v>
      </c>
      <c r="AF23" s="27">
        <v>0</v>
      </c>
      <c r="AG23" s="27">
        <v>0</v>
      </c>
      <c r="AH23" s="27">
        <v>0</v>
      </c>
      <c r="AI23" s="27">
        <v>25.86776941748392</v>
      </c>
    </row>
    <row r="24" spans="1:35" ht="16.5" thickTop="1" thickBot="1" x14ac:dyDescent="0.3">
      <c r="A24" s="19">
        <v>2028</v>
      </c>
      <c r="B24" s="27">
        <v>50.356856863168026</v>
      </c>
      <c r="C24" s="27">
        <v>1.0071371372633604</v>
      </c>
      <c r="D24" s="27">
        <v>0</v>
      </c>
      <c r="E24" s="27">
        <v>51.36399400043139</v>
      </c>
      <c r="F24" s="33"/>
      <c r="G24" s="19">
        <v>2028</v>
      </c>
      <c r="H24" s="27">
        <v>10.035512428024049</v>
      </c>
      <c r="I24" s="27">
        <v>2.2499836779797988</v>
      </c>
      <c r="J24" s="27">
        <v>15.892796009100765</v>
      </c>
      <c r="K24" s="27">
        <v>-0.92022307644518686</v>
      </c>
      <c r="L24" s="27">
        <v>0</v>
      </c>
      <c r="M24" s="27">
        <v>0</v>
      </c>
      <c r="N24" s="27">
        <v>46.297901779427505</v>
      </c>
      <c r="O24" s="27">
        <v>73.555970818086934</v>
      </c>
      <c r="Q24" s="19">
        <v>2028</v>
      </c>
      <c r="R24" s="27">
        <v>20.984051066249776</v>
      </c>
      <c r="S24" s="27">
        <v>1.6843199999998433</v>
      </c>
      <c r="T24" s="27">
        <v>3.2711359137472602</v>
      </c>
      <c r="U24" s="27">
        <v>-0.17275159440781196</v>
      </c>
      <c r="V24" s="27">
        <v>0</v>
      </c>
      <c r="W24" s="27">
        <v>0.29532276784290801</v>
      </c>
      <c r="X24" s="27">
        <v>46.297901779427505</v>
      </c>
      <c r="Y24" s="27">
        <v>72.359979932859474</v>
      </c>
      <c r="AA24" s="19">
        <v>2028</v>
      </c>
      <c r="AB24" s="27">
        <v>12.439042717415987</v>
      </c>
      <c r="AC24" s="27">
        <v>2.8324692475603115</v>
      </c>
      <c r="AD24" s="27">
        <v>16.850170568348855</v>
      </c>
      <c r="AE24" s="27">
        <v>-1.7496445822617297</v>
      </c>
      <c r="AF24" s="27">
        <v>0</v>
      </c>
      <c r="AG24" s="27">
        <v>0</v>
      </c>
      <c r="AH24" s="27">
        <v>0</v>
      </c>
      <c r="AI24" s="27">
        <v>30.372037951063426</v>
      </c>
    </row>
    <row r="25" spans="1:35" ht="16.5" thickTop="1" thickBot="1" x14ac:dyDescent="0.3">
      <c r="A25" s="19">
        <v>2029</v>
      </c>
      <c r="B25" s="27">
        <v>50.356856863168026</v>
      </c>
      <c r="C25" s="27">
        <v>1.0071371372633604</v>
      </c>
      <c r="D25" s="27">
        <v>0</v>
      </c>
      <c r="E25" s="27">
        <v>51.36399400043139</v>
      </c>
      <c r="F25" s="33"/>
      <c r="G25" s="19">
        <v>2029</v>
      </c>
      <c r="H25" s="27">
        <v>13.008471491989894</v>
      </c>
      <c r="I25" s="27">
        <v>2.7858491341703484</v>
      </c>
      <c r="J25" s="27">
        <v>16.679896870102326</v>
      </c>
      <c r="K25" s="27">
        <v>-1.3870652176751659</v>
      </c>
      <c r="L25" s="27">
        <v>0</v>
      </c>
      <c r="M25" s="27">
        <v>0</v>
      </c>
      <c r="N25" s="27">
        <v>46.297901779427505</v>
      </c>
      <c r="O25" s="27">
        <v>77.385054058014902</v>
      </c>
      <c r="Q25" s="19">
        <v>2029</v>
      </c>
      <c r="R25" s="27">
        <v>2.6504928898398248</v>
      </c>
      <c r="S25" s="27">
        <v>1.0213300000000345</v>
      </c>
      <c r="T25" s="27">
        <v>17.408843337393861</v>
      </c>
      <c r="U25" s="27">
        <v>0.66230900413028959</v>
      </c>
      <c r="V25" s="27">
        <v>0</v>
      </c>
      <c r="W25" s="27">
        <v>1.0405244258844688</v>
      </c>
      <c r="X25" s="27">
        <v>46.297901779427505</v>
      </c>
      <c r="Y25" s="27">
        <v>69.081401436675989</v>
      </c>
      <c r="AA25" s="19">
        <v>2029</v>
      </c>
      <c r="AB25" s="27">
        <v>12.439042717419964</v>
      </c>
      <c r="AC25" s="27">
        <v>2.8247302605500408</v>
      </c>
      <c r="AD25" s="27">
        <v>19.600073353570675</v>
      </c>
      <c r="AE25" s="27">
        <v>-1.433263614960222</v>
      </c>
      <c r="AF25" s="27">
        <v>0</v>
      </c>
      <c r="AG25" s="27">
        <v>0</v>
      </c>
      <c r="AH25" s="27">
        <v>0</v>
      </c>
      <c r="AI25" s="27">
        <v>33.430582716580453</v>
      </c>
    </row>
    <row r="26" spans="1:35" ht="16.5" thickTop="1" thickBot="1" x14ac:dyDescent="0.3">
      <c r="A26" s="19">
        <v>2030</v>
      </c>
      <c r="B26" s="27">
        <v>50.356856863168026</v>
      </c>
      <c r="C26" s="27">
        <v>1.0071371372633604</v>
      </c>
      <c r="D26" s="27">
        <v>0</v>
      </c>
      <c r="E26" s="27">
        <v>51.36399400043139</v>
      </c>
      <c r="F26" s="33"/>
      <c r="G26" s="19">
        <v>2030</v>
      </c>
      <c r="H26" s="27">
        <v>15.177658022430023</v>
      </c>
      <c r="I26" s="27">
        <v>3.3302668250598799</v>
      </c>
      <c r="J26" s="27">
        <v>15.64457787044805</v>
      </c>
      <c r="K26" s="27">
        <v>-1.3942444594818164</v>
      </c>
      <c r="L26" s="27">
        <v>1.4184874829578722E-2</v>
      </c>
      <c r="M26" s="27">
        <v>0.34373421143524013</v>
      </c>
      <c r="N26" s="27">
        <v>46.297901779427505</v>
      </c>
      <c r="O26" s="27">
        <v>79.414079124148458</v>
      </c>
      <c r="Q26" s="19">
        <v>2030</v>
      </c>
      <c r="R26" s="27">
        <v>-2.5611748884198278</v>
      </c>
      <c r="S26" s="27">
        <v>-0.73806000000013228</v>
      </c>
      <c r="T26" s="27">
        <v>13.930436102684114</v>
      </c>
      <c r="U26" s="27">
        <v>2.2702947157977147</v>
      </c>
      <c r="V26" s="27">
        <v>0</v>
      </c>
      <c r="W26" s="27">
        <v>-0.7896928705344981</v>
      </c>
      <c r="X26" s="27">
        <v>46.297901779427505</v>
      </c>
      <c r="Y26" s="27">
        <v>58.409704838954873</v>
      </c>
      <c r="AA26" s="19">
        <v>2030</v>
      </c>
      <c r="AB26" s="27">
        <v>12.450019877442971</v>
      </c>
      <c r="AC26" s="27">
        <v>2.8272175174597578</v>
      </c>
      <c r="AD26" s="27">
        <v>27.864877229486311</v>
      </c>
      <c r="AE26" s="27">
        <v>-0.9548373474662103</v>
      </c>
      <c r="AF26" s="27">
        <v>0</v>
      </c>
      <c r="AG26" s="27">
        <v>0</v>
      </c>
      <c r="AH26" s="27">
        <v>0</v>
      </c>
      <c r="AI26" s="27">
        <v>42.187277276922828</v>
      </c>
    </row>
    <row r="27" spans="1:35" ht="16.5" thickTop="1" thickBot="1" x14ac:dyDescent="0.3">
      <c r="A27" s="19">
        <v>2031</v>
      </c>
      <c r="B27" s="27">
        <v>50.356856863168026</v>
      </c>
      <c r="C27" s="27">
        <v>1.0071371372633604</v>
      </c>
      <c r="D27" s="27">
        <v>0</v>
      </c>
      <c r="E27" s="27">
        <v>51.36399400043139</v>
      </c>
      <c r="F27" s="33"/>
      <c r="G27" s="19">
        <v>2031</v>
      </c>
      <c r="H27" s="27">
        <v>11.665195477350153</v>
      </c>
      <c r="I27" s="27">
        <v>2.9510362550099671</v>
      </c>
      <c r="J27" s="27">
        <v>23.155628703620835</v>
      </c>
      <c r="K27" s="27">
        <v>-0.41017282188045323</v>
      </c>
      <c r="L27" s="27">
        <v>5.9838009582626646E-3</v>
      </c>
      <c r="M27" s="27">
        <v>0.2814151485888125</v>
      </c>
      <c r="N27" s="27">
        <v>46.297901779427505</v>
      </c>
      <c r="O27" s="27">
        <v>83.946988343075077</v>
      </c>
      <c r="Q27" s="19">
        <v>2031</v>
      </c>
      <c r="R27" s="27">
        <v>1.173566795790066</v>
      </c>
      <c r="S27" s="27">
        <v>-2.7108399999997346</v>
      </c>
      <c r="T27" s="27">
        <v>5.0949980527156766</v>
      </c>
      <c r="U27" s="27">
        <v>-3.5107257335269324</v>
      </c>
      <c r="V27" s="27">
        <v>0.57220550029093276</v>
      </c>
      <c r="W27" s="27">
        <v>23.221934577081175</v>
      </c>
      <c r="X27" s="27">
        <v>46.297901779427505</v>
      </c>
      <c r="Y27" s="27">
        <v>70.139040971778684</v>
      </c>
      <c r="AA27" s="19">
        <v>2031</v>
      </c>
      <c r="AB27" s="27">
        <v>12.450019877442971</v>
      </c>
      <c r="AC27" s="27">
        <v>2.8272175174602125</v>
      </c>
      <c r="AD27" s="27">
        <v>26.708034767537526</v>
      </c>
      <c r="AE27" s="27">
        <v>-1.7317616260207529</v>
      </c>
      <c r="AF27" s="27">
        <v>0</v>
      </c>
      <c r="AG27" s="27">
        <v>0</v>
      </c>
      <c r="AH27" s="27">
        <v>0</v>
      </c>
      <c r="AI27" s="27">
        <v>40.253510536419952</v>
      </c>
    </row>
    <row r="28" spans="1:35" ht="16.5" thickTop="1" thickBot="1" x14ac:dyDescent="0.3">
      <c r="A28" s="19">
        <v>2032</v>
      </c>
      <c r="B28" s="27">
        <v>50.356856863168026</v>
      </c>
      <c r="C28" s="27">
        <v>1.0071371372633604</v>
      </c>
      <c r="D28" s="27">
        <v>0</v>
      </c>
      <c r="E28" s="27">
        <v>51.36399400043139</v>
      </c>
      <c r="F28" s="33"/>
      <c r="G28" s="19">
        <v>2032</v>
      </c>
      <c r="H28" s="27">
        <v>8.7156591978798588</v>
      </c>
      <c r="I28" s="27">
        <v>2.1041826225900877</v>
      </c>
      <c r="J28" s="27">
        <v>49.508023290056684</v>
      </c>
      <c r="K28" s="27">
        <v>8.6662335834340007E-2</v>
      </c>
      <c r="L28" s="27">
        <v>0</v>
      </c>
      <c r="M28" s="27">
        <v>-5.2206903769680311E-2</v>
      </c>
      <c r="N28" s="27">
        <v>46.297901779427505</v>
      </c>
      <c r="O28" s="27">
        <v>106.6602223220188</v>
      </c>
      <c r="Q28" s="19">
        <v>2032</v>
      </c>
      <c r="R28" s="27">
        <v>0.27831605934989057</v>
      </c>
      <c r="S28" s="27">
        <v>-2.4697200000000521</v>
      </c>
      <c r="T28" s="27">
        <v>-21.204370575993515</v>
      </c>
      <c r="U28" s="27">
        <v>-3.9549168547539351</v>
      </c>
      <c r="V28" s="27">
        <v>0.9551614773516206</v>
      </c>
      <c r="W28" s="27">
        <v>12.254949626129594</v>
      </c>
      <c r="X28" s="27">
        <v>46.297901779427505</v>
      </c>
      <c r="Y28" s="27">
        <v>32.157321511511107</v>
      </c>
      <c r="AA28" s="19">
        <v>2032</v>
      </c>
      <c r="AB28" s="27">
        <v>12.45001987743899</v>
      </c>
      <c r="AC28" s="27">
        <v>2.8349633188799999</v>
      </c>
      <c r="AD28" s="27">
        <v>24.201775840623153</v>
      </c>
      <c r="AE28" s="27">
        <v>-1.5308007948377629</v>
      </c>
      <c r="AF28" s="27">
        <v>0</v>
      </c>
      <c r="AG28" s="27">
        <v>0</v>
      </c>
      <c r="AH28" s="27">
        <v>0</v>
      </c>
      <c r="AI28" s="27">
        <v>37.955958242104387</v>
      </c>
    </row>
    <row r="29" spans="1:35" ht="16.5" thickTop="1" thickBot="1" x14ac:dyDescent="0.3">
      <c r="A29" s="19">
        <v>2033</v>
      </c>
      <c r="B29" s="27">
        <v>50.356856863168026</v>
      </c>
      <c r="C29" s="27">
        <v>1.0071371372633604</v>
      </c>
      <c r="D29" s="27">
        <v>0</v>
      </c>
      <c r="E29" s="27">
        <v>51.36399400043139</v>
      </c>
      <c r="F29" s="33"/>
      <c r="G29" s="19">
        <v>2033</v>
      </c>
      <c r="H29" s="27">
        <v>7.1445502861702153</v>
      </c>
      <c r="I29" s="27">
        <v>1.7364190779403543</v>
      </c>
      <c r="J29" s="27">
        <v>49.214632591846907</v>
      </c>
      <c r="K29" s="27">
        <v>0.29743171043556099</v>
      </c>
      <c r="L29" s="27">
        <v>0</v>
      </c>
      <c r="M29" s="27">
        <v>0</v>
      </c>
      <c r="N29" s="27">
        <v>46.297901779427505</v>
      </c>
      <c r="O29" s="27">
        <v>104.69093544582054</v>
      </c>
      <c r="Q29" s="19">
        <v>2033</v>
      </c>
      <c r="R29" s="27">
        <v>-6.5978225713506617</v>
      </c>
      <c r="S29" s="27">
        <v>-2.7442700000001423</v>
      </c>
      <c r="T29" s="27">
        <v>23.567489372125909</v>
      </c>
      <c r="U29" s="27">
        <v>-0.74278141572729617</v>
      </c>
      <c r="V29" s="27">
        <v>0</v>
      </c>
      <c r="W29" s="27">
        <v>-4.0943685554794893</v>
      </c>
      <c r="X29" s="27">
        <v>46.297901779427505</v>
      </c>
      <c r="Y29" s="27">
        <v>55.686148608995822</v>
      </c>
      <c r="AA29" s="19">
        <v>2033</v>
      </c>
      <c r="AB29" s="27">
        <v>24.762563133759045</v>
      </c>
      <c r="AC29" s="27">
        <v>3.6193375507100427</v>
      </c>
      <c r="AD29" s="27">
        <v>17.324633899092021</v>
      </c>
      <c r="AE29" s="27">
        <v>-1.3455946833719106</v>
      </c>
      <c r="AF29" s="27">
        <v>0</v>
      </c>
      <c r="AG29" s="27">
        <v>0</v>
      </c>
      <c r="AH29" s="27">
        <v>0</v>
      </c>
      <c r="AI29" s="27">
        <v>44.360939900189194</v>
      </c>
    </row>
    <row r="30" spans="1:35" ht="16.5" thickTop="1" thickBot="1" x14ac:dyDescent="0.3">
      <c r="A30" s="19">
        <v>2034</v>
      </c>
      <c r="B30" s="27">
        <v>50.356856863168026</v>
      </c>
      <c r="C30" s="27">
        <v>1.0071371372633604</v>
      </c>
      <c r="D30" s="27">
        <v>0</v>
      </c>
      <c r="E30" s="27">
        <v>51.36399400043139</v>
      </c>
      <c r="F30" s="33"/>
      <c r="G30" s="19">
        <v>2034</v>
      </c>
      <c r="H30" s="27">
        <v>6.1223542681400431</v>
      </c>
      <c r="I30" s="27">
        <v>1.6712966825298281</v>
      </c>
      <c r="J30" s="27">
        <v>18.549723204755292</v>
      </c>
      <c r="K30" s="27">
        <v>1.7658129203487711E-2</v>
      </c>
      <c r="L30" s="27">
        <v>0</v>
      </c>
      <c r="M30" s="27">
        <v>0</v>
      </c>
      <c r="N30" s="27">
        <v>46.297901779427505</v>
      </c>
      <c r="O30" s="27">
        <v>72.658934064056155</v>
      </c>
      <c r="Q30" s="19">
        <v>2034</v>
      </c>
      <c r="R30" s="27">
        <v>0.38284024567019515</v>
      </c>
      <c r="S30" s="27">
        <v>-1.1996799999997165</v>
      </c>
      <c r="T30" s="27">
        <v>30.685699232113684</v>
      </c>
      <c r="U30" s="27">
        <v>-5.3912287044704499</v>
      </c>
      <c r="V30" s="27">
        <v>0</v>
      </c>
      <c r="W30" s="27">
        <v>8.4214283194953481</v>
      </c>
      <c r="X30" s="27">
        <v>46.297901779427505</v>
      </c>
      <c r="Y30" s="27">
        <v>79.196960872236559</v>
      </c>
      <c r="AA30" s="19">
        <v>2034</v>
      </c>
      <c r="AB30" s="27">
        <v>14.438961265517037</v>
      </c>
      <c r="AC30" s="27">
        <v>0.9572053557799336</v>
      </c>
      <c r="AD30" s="27">
        <v>33.137218479038985</v>
      </c>
      <c r="AE30" s="27">
        <v>-0.94030262991654523</v>
      </c>
      <c r="AF30" s="27">
        <v>0</v>
      </c>
      <c r="AG30" s="27">
        <v>0</v>
      </c>
      <c r="AH30" s="27">
        <v>0</v>
      </c>
      <c r="AI30" s="27">
        <v>47.593082470419411</v>
      </c>
    </row>
    <row r="31" spans="1:35" ht="16.5" thickTop="1" thickBot="1" x14ac:dyDescent="0.3">
      <c r="A31" s="19" t="s">
        <v>44</v>
      </c>
      <c r="B31" s="27">
        <v>822.25895805678897</v>
      </c>
      <c r="C31" s="27">
        <v>16.44517916113578</v>
      </c>
      <c r="D31" s="27">
        <v>0</v>
      </c>
      <c r="E31" s="27">
        <v>838.70413721792477</v>
      </c>
      <c r="F31" s="33"/>
      <c r="G31" s="19" t="s">
        <v>45</v>
      </c>
      <c r="H31" s="27">
        <v>75.003152048527312</v>
      </c>
      <c r="I31" s="27">
        <v>20.474561534327183</v>
      </c>
      <c r="J31" s="27">
        <v>258.79032629179005</v>
      </c>
      <c r="K31" s="27">
        <v>0.25535355393328563</v>
      </c>
      <c r="L31" s="27">
        <v>0</v>
      </c>
      <c r="M31" s="27">
        <v>0</v>
      </c>
      <c r="N31" s="27">
        <v>768.01586132030377</v>
      </c>
      <c r="O31" s="27">
        <v>1122.5392547488816</v>
      </c>
      <c r="Q31" s="19" t="s">
        <v>45</v>
      </c>
      <c r="R31" s="27">
        <v>4.6900626619603489</v>
      </c>
      <c r="S31" s="27">
        <v>-14.696924991387608</v>
      </c>
      <c r="T31" s="27">
        <v>428.10138076533048</v>
      </c>
      <c r="U31" s="27">
        <v>-77.962359086248085</v>
      </c>
      <c r="V31" s="27">
        <v>0</v>
      </c>
      <c r="W31" s="27">
        <v>115.9880786275003</v>
      </c>
      <c r="X31" s="27">
        <v>768.01586132030377</v>
      </c>
      <c r="Y31" s="27">
        <v>1224.1360992974592</v>
      </c>
      <c r="AA31" s="19" t="s">
        <v>45</v>
      </c>
      <c r="AB31" s="27">
        <v>176.88744554623327</v>
      </c>
      <c r="AC31" s="27">
        <v>11.726439813329801</v>
      </c>
      <c r="AD31" s="27">
        <v>462.30294047700119</v>
      </c>
      <c r="AE31" s="27">
        <v>-13.597681586483132</v>
      </c>
      <c r="AF31" s="27">
        <v>0</v>
      </c>
      <c r="AG31" s="27">
        <v>0</v>
      </c>
      <c r="AH31" s="27">
        <v>0</v>
      </c>
      <c r="AI31" s="27">
        <v>637.31914425008119</v>
      </c>
    </row>
    <row r="32" spans="1:35" ht="16.5" thickTop="1" thickBot="1" x14ac:dyDescent="0.3">
      <c r="E32" s="12"/>
      <c r="H32" s="35"/>
      <c r="I32" s="35"/>
      <c r="J32" s="35"/>
      <c r="K32" s="35"/>
      <c r="L32" s="35"/>
      <c r="M32" s="35"/>
      <c r="N32" s="35"/>
      <c r="O32" s="35"/>
    </row>
    <row r="33" spans="1:35" ht="16.5" thickTop="1" thickBot="1" x14ac:dyDescent="0.3">
      <c r="A33" s="1" t="str">
        <f>A4</f>
        <v>High Discount rate</v>
      </c>
    </row>
    <row r="34" spans="1:35" ht="31.5" thickTop="1" thickBot="1" x14ac:dyDescent="0.3">
      <c r="C34" s="14"/>
      <c r="G34" s="1" t="s">
        <v>29</v>
      </c>
      <c r="H34" s="1" t="s">
        <v>10</v>
      </c>
      <c r="J34" s="12"/>
      <c r="K34" s="12"/>
      <c r="Q34" s="1" t="s">
        <v>29</v>
      </c>
      <c r="R34" s="1" t="s">
        <v>30</v>
      </c>
      <c r="T34" s="12"/>
      <c r="U34" s="12"/>
      <c r="AA34" s="1" t="s">
        <v>29</v>
      </c>
      <c r="AB34" s="1" t="s">
        <v>31</v>
      </c>
      <c r="AD34" s="12"/>
      <c r="AE34" s="12"/>
    </row>
    <row r="35" spans="1:35" ht="51" customHeight="1" thickTop="1" thickBot="1" x14ac:dyDescent="0.3">
      <c r="A35" s="1" t="s">
        <v>32</v>
      </c>
      <c r="B35" s="25" t="s">
        <v>33</v>
      </c>
      <c r="C35" s="25" t="s">
        <v>15</v>
      </c>
      <c r="D35" s="25" t="s">
        <v>34</v>
      </c>
      <c r="E35" s="25" t="s">
        <v>35</v>
      </c>
      <c r="G35" s="1" t="s">
        <v>29</v>
      </c>
      <c r="H35" s="1" t="s">
        <v>36</v>
      </c>
      <c r="I35" s="1" t="s">
        <v>37</v>
      </c>
      <c r="J35" s="1" t="s">
        <v>38</v>
      </c>
      <c r="K35" s="1" t="s">
        <v>39</v>
      </c>
      <c r="L35" s="1" t="s">
        <v>40</v>
      </c>
      <c r="M35" s="1" t="s">
        <v>41</v>
      </c>
      <c r="N35" s="1" t="s">
        <v>42</v>
      </c>
      <c r="O35" s="1" t="s">
        <v>35</v>
      </c>
      <c r="Q35" s="1" t="s">
        <v>29</v>
      </c>
      <c r="R35" s="1" t="s">
        <v>36</v>
      </c>
      <c r="S35" s="1" t="s">
        <v>37</v>
      </c>
      <c r="T35" s="1" t="s">
        <v>38</v>
      </c>
      <c r="U35" s="1" t="s">
        <v>39</v>
      </c>
      <c r="V35" s="1" t="s">
        <v>40</v>
      </c>
      <c r="W35" s="1" t="s">
        <v>41</v>
      </c>
      <c r="X35" s="1" t="s">
        <v>42</v>
      </c>
      <c r="Y35" s="1" t="s">
        <v>35</v>
      </c>
      <c r="AA35" s="1" t="s">
        <v>29</v>
      </c>
      <c r="AB35" s="1" t="s">
        <v>36</v>
      </c>
      <c r="AC35" s="1" t="s">
        <v>37</v>
      </c>
      <c r="AD35" s="1" t="s">
        <v>38</v>
      </c>
      <c r="AE35" s="1" t="s">
        <v>39</v>
      </c>
      <c r="AF35" s="1" t="s">
        <v>40</v>
      </c>
      <c r="AG35" s="1" t="s">
        <v>41</v>
      </c>
      <c r="AH35" s="1" t="s">
        <v>42</v>
      </c>
      <c r="AI35" s="1" t="s">
        <v>35</v>
      </c>
    </row>
    <row r="36" spans="1:35" ht="16.5" thickTop="1" thickBot="1" x14ac:dyDescent="0.3">
      <c r="A36" s="19" t="s">
        <v>43</v>
      </c>
      <c r="B36" s="26">
        <f>NPV($B$4,B37:B52)</f>
        <v>520.70589123910929</v>
      </c>
      <c r="C36" s="26">
        <f t="shared" ref="C36:E36" si="5">NPV($B$4,C37:C52)</f>
        <v>10.414117824782188</v>
      </c>
      <c r="D36" s="26">
        <f t="shared" si="5"/>
        <v>1.0015934403232798</v>
      </c>
      <c r="E36" s="26">
        <f t="shared" si="5"/>
        <v>532.12160250421471</v>
      </c>
      <c r="G36" s="19" t="s">
        <v>43</v>
      </c>
      <c r="H36" s="26">
        <f>NPV($B$4,H37:H52)</f>
        <v>44.95099202071443</v>
      </c>
      <c r="I36" s="26">
        <f t="shared" ref="I36:N36" si="6">NPV($B$4,I37:I52)</f>
        <v>11.018989305476795</v>
      </c>
      <c r="J36" s="26">
        <f t="shared" si="6"/>
        <v>166.87962562988986</v>
      </c>
      <c r="K36" s="26">
        <f t="shared" si="6"/>
        <v>2.0070764119714335</v>
      </c>
      <c r="L36" s="26">
        <f t="shared" si="6"/>
        <v>7.8159579515918942</v>
      </c>
      <c r="M36" s="26">
        <f t="shared" si="6"/>
        <v>1.6154384001558073</v>
      </c>
      <c r="N36" s="26">
        <f t="shared" si="6"/>
        <v>400.02493739118449</v>
      </c>
      <c r="O36" s="26">
        <f>NPV($B$4,O37:O52)</f>
        <v>634.31301711098467</v>
      </c>
      <c r="Q36" s="19" t="s">
        <v>43</v>
      </c>
      <c r="R36" s="26">
        <f>NPV($B$4,R37:R52)</f>
        <v>3.2428647369493482</v>
      </c>
      <c r="S36" s="26">
        <f t="shared" ref="S36:X36" si="7">NPV($B$4,S37:S52)</f>
        <v>-6.4920657321221968</v>
      </c>
      <c r="T36" s="26">
        <f t="shared" si="7"/>
        <v>170.29063385599721</v>
      </c>
      <c r="U36" s="26">
        <f t="shared" si="7"/>
        <v>-12.852679985387732</v>
      </c>
      <c r="V36" s="26">
        <f t="shared" si="7"/>
        <v>7.2096491711655872</v>
      </c>
      <c r="W36" s="26">
        <f t="shared" si="7"/>
        <v>37.228957126560374</v>
      </c>
      <c r="X36" s="26">
        <f t="shared" si="7"/>
        <v>400.02493739118449</v>
      </c>
      <c r="Y36" s="26">
        <f>NPV($B$4,Y37:Y52)</f>
        <v>598.65229656434701</v>
      </c>
      <c r="AA36" s="19" t="s">
        <v>43</v>
      </c>
      <c r="AB36" s="26">
        <f>NPV($B$4,AB37:AB52)</f>
        <v>77.204846655194089</v>
      </c>
      <c r="AC36" s="26">
        <f t="shared" ref="AC36:AH36" si="8">NPV($B$4,AC37:AC52)</f>
        <v>9.8090299146272759</v>
      </c>
      <c r="AD36" s="26">
        <f t="shared" si="8"/>
        <v>204.22308189825742</v>
      </c>
      <c r="AE36" s="26">
        <f t="shared" si="8"/>
        <v>-3.4738828697279067</v>
      </c>
      <c r="AF36" s="26">
        <f t="shared" si="8"/>
        <v>0</v>
      </c>
      <c r="AG36" s="26">
        <f t="shared" si="8"/>
        <v>8.5307938868917313E-2</v>
      </c>
      <c r="AH36" s="26">
        <f t="shared" si="8"/>
        <v>0</v>
      </c>
      <c r="AI36" s="26">
        <f>NPV($B$4,AI37:AI52)</f>
        <v>287.84838353721983</v>
      </c>
    </row>
    <row r="37" spans="1:35" ht="16.5" thickTop="1" thickBot="1" x14ac:dyDescent="0.3">
      <c r="A37" s="19">
        <v>2020</v>
      </c>
      <c r="B37" s="27">
        <v>0</v>
      </c>
      <c r="C37" s="27">
        <v>0</v>
      </c>
      <c r="D37" s="27">
        <v>0</v>
      </c>
      <c r="E37" s="27">
        <v>0</v>
      </c>
      <c r="G37" s="19">
        <v>2020</v>
      </c>
      <c r="H37" s="27">
        <v>0</v>
      </c>
      <c r="I37" s="27">
        <v>0</v>
      </c>
      <c r="J37" s="27">
        <v>0</v>
      </c>
      <c r="K37" s="27">
        <v>0</v>
      </c>
      <c r="L37" s="27">
        <v>0</v>
      </c>
      <c r="M37" s="27">
        <v>0</v>
      </c>
      <c r="N37" s="27">
        <v>0</v>
      </c>
      <c r="O37" s="27">
        <v>0</v>
      </c>
      <c r="Q37" s="19">
        <v>2020</v>
      </c>
      <c r="R37" s="27">
        <v>0</v>
      </c>
      <c r="S37" s="27">
        <v>0</v>
      </c>
      <c r="T37" s="27">
        <v>0</v>
      </c>
      <c r="U37" s="27">
        <v>0</v>
      </c>
      <c r="V37" s="27">
        <v>0</v>
      </c>
      <c r="W37" s="27">
        <v>0</v>
      </c>
      <c r="X37" s="27">
        <v>0</v>
      </c>
      <c r="Y37" s="27">
        <v>0</v>
      </c>
      <c r="AA37" s="19">
        <v>2020</v>
      </c>
      <c r="AB37" s="27">
        <v>0</v>
      </c>
      <c r="AC37" s="27">
        <v>0</v>
      </c>
      <c r="AD37" s="27">
        <v>0</v>
      </c>
      <c r="AE37" s="27">
        <v>0</v>
      </c>
      <c r="AF37" s="27">
        <v>0</v>
      </c>
      <c r="AG37" s="27">
        <v>0</v>
      </c>
      <c r="AH37" s="27">
        <v>0</v>
      </c>
      <c r="AI37" s="27">
        <v>0</v>
      </c>
    </row>
    <row r="38" spans="1:35" ht="16.5" thickTop="1" thickBot="1" x14ac:dyDescent="0.3">
      <c r="A38" s="19">
        <v>2021</v>
      </c>
      <c r="B38" s="27">
        <v>0</v>
      </c>
      <c r="C38" s="27">
        <v>0</v>
      </c>
      <c r="D38" s="27">
        <v>0</v>
      </c>
      <c r="E38" s="27">
        <v>0</v>
      </c>
      <c r="G38" s="19">
        <v>2021</v>
      </c>
      <c r="H38" s="27">
        <v>0</v>
      </c>
      <c r="I38" s="27">
        <v>0</v>
      </c>
      <c r="J38" s="27">
        <v>0</v>
      </c>
      <c r="K38" s="27">
        <v>0</v>
      </c>
      <c r="L38" s="27">
        <v>0</v>
      </c>
      <c r="M38" s="27">
        <v>0</v>
      </c>
      <c r="N38" s="27">
        <v>0</v>
      </c>
      <c r="O38" s="27">
        <v>0</v>
      </c>
      <c r="Q38" s="19">
        <v>2021</v>
      </c>
      <c r="R38" s="27">
        <v>0</v>
      </c>
      <c r="S38" s="27">
        <v>0</v>
      </c>
      <c r="T38" s="27">
        <v>0</v>
      </c>
      <c r="U38" s="27">
        <v>0</v>
      </c>
      <c r="V38" s="27">
        <v>0</v>
      </c>
      <c r="W38" s="27">
        <v>0</v>
      </c>
      <c r="X38" s="27">
        <v>0</v>
      </c>
      <c r="Y38" s="27">
        <v>0</v>
      </c>
      <c r="AA38" s="19">
        <v>2021</v>
      </c>
      <c r="AB38" s="27">
        <v>0</v>
      </c>
      <c r="AC38" s="27">
        <v>0</v>
      </c>
      <c r="AD38" s="27">
        <v>0</v>
      </c>
      <c r="AE38" s="27">
        <v>0</v>
      </c>
      <c r="AF38" s="27">
        <v>0</v>
      </c>
      <c r="AG38" s="27">
        <v>0</v>
      </c>
      <c r="AH38" s="27">
        <v>0</v>
      </c>
      <c r="AI38" s="27">
        <v>0</v>
      </c>
    </row>
    <row r="39" spans="1:35" ht="16.5" thickTop="1" thickBot="1" x14ac:dyDescent="0.3">
      <c r="A39" s="19">
        <v>2022</v>
      </c>
      <c r="B39" s="27">
        <v>0</v>
      </c>
      <c r="C39" s="27">
        <v>0</v>
      </c>
      <c r="D39" s="27">
        <v>1.2953083803561825</v>
      </c>
      <c r="E39" s="27">
        <v>1.2953083803561825</v>
      </c>
      <c r="G39" s="19">
        <v>2022</v>
      </c>
      <c r="H39" s="27">
        <v>0</v>
      </c>
      <c r="I39" s="27">
        <v>0</v>
      </c>
      <c r="J39" s="27">
        <v>0</v>
      </c>
      <c r="K39" s="27">
        <v>0</v>
      </c>
      <c r="L39" s="27">
        <v>0</v>
      </c>
      <c r="M39" s="27">
        <v>0</v>
      </c>
      <c r="N39" s="27">
        <v>0</v>
      </c>
      <c r="O39" s="27">
        <v>0</v>
      </c>
      <c r="Q39" s="19">
        <v>2022</v>
      </c>
      <c r="R39" s="27">
        <v>0</v>
      </c>
      <c r="S39" s="27">
        <v>0</v>
      </c>
      <c r="T39" s="27">
        <v>0</v>
      </c>
      <c r="U39" s="27">
        <v>0</v>
      </c>
      <c r="V39" s="27">
        <v>0</v>
      </c>
      <c r="W39" s="27">
        <v>0</v>
      </c>
      <c r="X39" s="27">
        <v>0</v>
      </c>
      <c r="Y39" s="27">
        <v>0</v>
      </c>
      <c r="AA39" s="19">
        <v>2022</v>
      </c>
      <c r="AB39" s="27">
        <v>0</v>
      </c>
      <c r="AC39" s="27">
        <v>0</v>
      </c>
      <c r="AD39" s="27">
        <v>0</v>
      </c>
      <c r="AE39" s="27">
        <v>0</v>
      </c>
      <c r="AF39" s="27">
        <v>0</v>
      </c>
      <c r="AG39" s="27">
        <v>0</v>
      </c>
      <c r="AH39" s="27">
        <v>0</v>
      </c>
      <c r="AI39" s="27">
        <v>0</v>
      </c>
    </row>
    <row r="40" spans="1:35" ht="16.5" thickTop="1" thickBot="1" x14ac:dyDescent="0.3">
      <c r="A40" s="19">
        <v>2023</v>
      </c>
      <c r="B40" s="27">
        <v>5.4761226970629053</v>
      </c>
      <c r="C40" s="27">
        <v>0.1095224539412581</v>
      </c>
      <c r="D40" s="27">
        <v>0</v>
      </c>
      <c r="E40" s="27">
        <v>5.5856451510041634</v>
      </c>
      <c r="G40" s="19">
        <v>2023</v>
      </c>
      <c r="H40" s="27">
        <v>0</v>
      </c>
      <c r="I40" s="27">
        <v>0</v>
      </c>
      <c r="J40" s="27">
        <v>8.7411442687673429</v>
      </c>
      <c r="K40" s="27">
        <v>-0.7215190504554978</v>
      </c>
      <c r="L40" s="27">
        <v>0.90586752110396607</v>
      </c>
      <c r="M40" s="27">
        <v>1.1688924512004775</v>
      </c>
      <c r="N40" s="27">
        <v>0</v>
      </c>
      <c r="O40" s="27">
        <v>10.094385190616288</v>
      </c>
      <c r="Q40" s="19">
        <v>2023</v>
      </c>
      <c r="R40" s="27">
        <v>-7.2139250000000033</v>
      </c>
      <c r="S40" s="27">
        <v>-2.2544800000000578</v>
      </c>
      <c r="T40" s="27">
        <v>35.817240997447335</v>
      </c>
      <c r="U40" s="27">
        <v>5.7012330446839927</v>
      </c>
      <c r="V40" s="27">
        <v>1.1420268403996039</v>
      </c>
      <c r="W40" s="27">
        <v>1.932184458492038</v>
      </c>
      <c r="X40" s="27">
        <v>0</v>
      </c>
      <c r="Y40" s="27">
        <v>35.12428034102291</v>
      </c>
      <c r="AA40" s="19">
        <v>2023</v>
      </c>
      <c r="AB40" s="27">
        <v>6.2250946910619955</v>
      </c>
      <c r="AC40" s="27">
        <v>0.41667243112988217</v>
      </c>
      <c r="AD40" s="27">
        <v>14.232689113237361</v>
      </c>
      <c r="AE40" s="27">
        <v>-8.1542724730223781E-2</v>
      </c>
      <c r="AF40" s="27">
        <v>0</v>
      </c>
      <c r="AG40" s="27">
        <v>0.56479425572886732</v>
      </c>
      <c r="AH40" s="27">
        <v>0</v>
      </c>
      <c r="AI40" s="27">
        <v>21.357707766427882</v>
      </c>
    </row>
    <row r="41" spans="1:35" ht="16.5" thickTop="1" thickBot="1" x14ac:dyDescent="0.3">
      <c r="A41" s="19">
        <v>2024</v>
      </c>
      <c r="B41" s="27">
        <v>5.4761226970629053</v>
      </c>
      <c r="C41" s="27">
        <v>0.1095224539412581</v>
      </c>
      <c r="D41" s="27">
        <v>0</v>
      </c>
      <c r="E41" s="27">
        <v>5.5856451510041634</v>
      </c>
      <c r="G41" s="19">
        <v>2024</v>
      </c>
      <c r="H41" s="27">
        <v>0</v>
      </c>
      <c r="I41" s="27">
        <v>0</v>
      </c>
      <c r="J41" s="27">
        <v>7.5372652303552377</v>
      </c>
      <c r="K41" s="27">
        <v>0.71804825924283144</v>
      </c>
      <c r="L41" s="27">
        <v>3.0004652895794708</v>
      </c>
      <c r="M41" s="27">
        <v>0.77948928547790219</v>
      </c>
      <c r="N41" s="27">
        <v>0</v>
      </c>
      <c r="O41" s="27">
        <v>12.035268064655442</v>
      </c>
      <c r="Q41" s="19">
        <v>2024</v>
      </c>
      <c r="R41" s="27">
        <v>-0.54463999999998691</v>
      </c>
      <c r="S41" s="27">
        <v>-0.14096500000005108</v>
      </c>
      <c r="T41" s="27">
        <v>1.2488695395269971</v>
      </c>
      <c r="U41" s="27">
        <v>-2.2276706508315067E-2</v>
      </c>
      <c r="V41" s="27">
        <v>1.4872883024190631</v>
      </c>
      <c r="W41" s="27">
        <v>-0.49439341836747119</v>
      </c>
      <c r="X41" s="27">
        <v>0</v>
      </c>
      <c r="Y41" s="27">
        <v>1.533882717070236</v>
      </c>
      <c r="AA41" s="19">
        <v>2024</v>
      </c>
      <c r="AB41" s="27">
        <v>0.13394177703830223</v>
      </c>
      <c r="AC41" s="27">
        <v>4.8067108834857208E-2</v>
      </c>
      <c r="AD41" s="27">
        <v>7.7039847775783725</v>
      </c>
      <c r="AE41" s="27">
        <v>0.52563467597039171</v>
      </c>
      <c r="AF41" s="27">
        <v>0</v>
      </c>
      <c r="AG41" s="27">
        <v>-0.14492043468708932</v>
      </c>
      <c r="AH41" s="27">
        <v>0</v>
      </c>
      <c r="AI41" s="27">
        <v>8.2667079047348349</v>
      </c>
    </row>
    <row r="42" spans="1:35" ht="16.5" thickTop="1" thickBot="1" x14ac:dyDescent="0.3">
      <c r="A42" s="19">
        <v>2025</v>
      </c>
      <c r="B42" s="27">
        <v>71.415760331973672</v>
      </c>
      <c r="C42" s="27">
        <v>1.4283152066394735</v>
      </c>
      <c r="D42" s="27">
        <v>0</v>
      </c>
      <c r="E42" s="27">
        <v>72.84407553861314</v>
      </c>
      <c r="G42" s="19">
        <v>2025</v>
      </c>
      <c r="H42" s="27">
        <v>0</v>
      </c>
      <c r="I42" s="27">
        <v>0</v>
      </c>
      <c r="J42" s="27">
        <v>18.589869544685836</v>
      </c>
      <c r="K42" s="27">
        <v>1.5137557449124577</v>
      </c>
      <c r="L42" s="27">
        <v>2.0243676442420533</v>
      </c>
      <c r="M42" s="27">
        <v>1.0306320996200817</v>
      </c>
      <c r="N42" s="27">
        <v>0</v>
      </c>
      <c r="O42" s="27">
        <v>23.158625033460428</v>
      </c>
      <c r="Q42" s="19">
        <v>2025</v>
      </c>
      <c r="R42" s="27">
        <v>-2.3426399999999603</v>
      </c>
      <c r="S42" s="27">
        <v>-0.18885000000000218</v>
      </c>
      <c r="T42" s="27">
        <v>23.827094258740601</v>
      </c>
      <c r="U42" s="27">
        <v>-2.6676493095533353</v>
      </c>
      <c r="V42" s="27">
        <v>1.4560970354377119</v>
      </c>
      <c r="W42" s="27">
        <v>-2.1146532019862219E-2</v>
      </c>
      <c r="X42" s="27">
        <v>0</v>
      </c>
      <c r="Y42" s="27">
        <v>20.06290545260515</v>
      </c>
      <c r="AA42" s="19">
        <v>2025</v>
      </c>
      <c r="AB42" s="27">
        <v>0.26788355408299935</v>
      </c>
      <c r="AC42" s="27">
        <v>4.7935777939983382E-2</v>
      </c>
      <c r="AD42" s="27">
        <v>13.261578490300231</v>
      </c>
      <c r="AE42" s="27">
        <v>0.15470283926225989</v>
      </c>
      <c r="AF42" s="27">
        <v>0</v>
      </c>
      <c r="AG42" s="27">
        <v>-0.13297304463263426</v>
      </c>
      <c r="AH42" s="27">
        <v>0</v>
      </c>
      <c r="AI42" s="27">
        <v>13.599127616952838</v>
      </c>
    </row>
    <row r="43" spans="1:35" ht="16.5" thickTop="1" thickBot="1" x14ac:dyDescent="0.3">
      <c r="A43" s="19">
        <v>2026</v>
      </c>
      <c r="B43" s="27">
        <v>71.415760331973672</v>
      </c>
      <c r="C43" s="27">
        <v>1.4283152066394735</v>
      </c>
      <c r="D43" s="27">
        <v>0</v>
      </c>
      <c r="E43" s="27">
        <v>72.84407553861314</v>
      </c>
      <c r="G43" s="19">
        <v>2026</v>
      </c>
      <c r="H43" s="27">
        <v>-1.3950969279790115E-3</v>
      </c>
      <c r="I43" s="27">
        <v>1.4004089498484973E-3</v>
      </c>
      <c r="J43" s="27">
        <v>34.894810840359604</v>
      </c>
      <c r="K43" s="27">
        <v>5.2582106111943361</v>
      </c>
      <c r="L43" s="27">
        <v>7.2894534504397832</v>
      </c>
      <c r="M43" s="27">
        <v>-1.0122504579646785</v>
      </c>
      <c r="N43" s="27">
        <v>0</v>
      </c>
      <c r="O43" s="27">
        <v>46.430229756050913</v>
      </c>
      <c r="Q43" s="19">
        <v>2026</v>
      </c>
      <c r="R43" s="27">
        <v>-0.44297000000005937</v>
      </c>
      <c r="S43" s="27">
        <v>5.0119999999878928E-2</v>
      </c>
      <c r="T43" s="27">
        <v>15.178139412409603</v>
      </c>
      <c r="U43" s="27">
        <v>5.0089181496134607</v>
      </c>
      <c r="V43" s="27">
        <v>7.3646415600636006</v>
      </c>
      <c r="W43" s="27">
        <v>-0.89821412546278045</v>
      </c>
      <c r="X43" s="27">
        <v>0</v>
      </c>
      <c r="Y43" s="27">
        <v>26.260634996623704</v>
      </c>
      <c r="AA43" s="19">
        <v>2026</v>
      </c>
      <c r="AB43" s="27">
        <v>0.26788355408200459</v>
      </c>
      <c r="AC43" s="27">
        <v>9.5871555879966763E-2</v>
      </c>
      <c r="AD43" s="27">
        <v>32.590485988653967</v>
      </c>
      <c r="AE43" s="27">
        <v>4.9001300228348894</v>
      </c>
      <c r="AF43" s="27">
        <v>0</v>
      </c>
      <c r="AG43" s="27">
        <v>-0.25807648693050717</v>
      </c>
      <c r="AH43" s="27">
        <v>0</v>
      </c>
      <c r="AI43" s="27">
        <v>37.596294634520319</v>
      </c>
    </row>
    <row r="44" spans="1:35" ht="16.5" thickTop="1" thickBot="1" x14ac:dyDescent="0.3">
      <c r="A44" s="19">
        <v>2027</v>
      </c>
      <c r="B44" s="27">
        <v>71.415760331973672</v>
      </c>
      <c r="C44" s="27">
        <v>1.4283152066394735</v>
      </c>
      <c r="D44" s="27">
        <v>0</v>
      </c>
      <c r="E44" s="27">
        <v>72.84407553861314</v>
      </c>
      <c r="G44" s="19">
        <v>2027</v>
      </c>
      <c r="H44" s="27">
        <v>5.075118029402006</v>
      </c>
      <c r="I44" s="27">
        <v>1.0935449024800619</v>
      </c>
      <c r="J44" s="27">
        <v>18.667678414635581</v>
      </c>
      <c r="K44" s="27">
        <v>-0.41371456259997058</v>
      </c>
      <c r="L44" s="27">
        <v>0</v>
      </c>
      <c r="M44" s="27">
        <v>0</v>
      </c>
      <c r="N44" s="27">
        <v>65.939637634910767</v>
      </c>
      <c r="O44" s="27">
        <v>90.362264418828445</v>
      </c>
      <c r="Q44" s="19">
        <v>2027</v>
      </c>
      <c r="R44" s="27">
        <v>1.8599400000000514</v>
      </c>
      <c r="S44" s="27">
        <v>0.64633999999978187</v>
      </c>
      <c r="T44" s="27">
        <v>24.161927631620351</v>
      </c>
      <c r="U44" s="27">
        <v>0.73519725171971118</v>
      </c>
      <c r="V44" s="27">
        <v>0</v>
      </c>
      <c r="W44" s="27">
        <v>0</v>
      </c>
      <c r="X44" s="27">
        <v>65.939637634910767</v>
      </c>
      <c r="Y44" s="27">
        <v>93.343042518250655</v>
      </c>
      <c r="AA44" s="19">
        <v>2027</v>
      </c>
      <c r="AB44" s="27">
        <v>0.18290367326500245</v>
      </c>
      <c r="AC44" s="27">
        <v>0.15926881142968341</v>
      </c>
      <c r="AD44" s="27">
        <v>26.138277354847794</v>
      </c>
      <c r="AE44" s="27">
        <v>-0.61268042205856088</v>
      </c>
      <c r="AF44" s="27">
        <v>0</v>
      </c>
      <c r="AG44" s="27">
        <v>0</v>
      </c>
      <c r="AH44" s="27">
        <v>0</v>
      </c>
      <c r="AI44" s="27">
        <v>25.86776941748392</v>
      </c>
    </row>
    <row r="45" spans="1:35" ht="16.5" thickTop="1" thickBot="1" x14ac:dyDescent="0.3">
      <c r="A45" s="19">
        <v>2028</v>
      </c>
      <c r="B45" s="27">
        <v>71.415760331973672</v>
      </c>
      <c r="C45" s="27">
        <v>1.4283152066394735</v>
      </c>
      <c r="D45" s="27">
        <v>0</v>
      </c>
      <c r="E45" s="27">
        <v>72.84407553861314</v>
      </c>
      <c r="G45" s="19">
        <v>2028</v>
      </c>
      <c r="H45" s="27">
        <v>10.035512428024049</v>
      </c>
      <c r="I45" s="27">
        <v>2.2499836779797988</v>
      </c>
      <c r="J45" s="27">
        <v>15.892796009100765</v>
      </c>
      <c r="K45" s="27">
        <v>-0.92022307644518686</v>
      </c>
      <c r="L45" s="27">
        <v>0</v>
      </c>
      <c r="M45" s="27">
        <v>0</v>
      </c>
      <c r="N45" s="27">
        <v>65.939637634910767</v>
      </c>
      <c r="O45" s="27">
        <v>93.197706673570195</v>
      </c>
      <c r="Q45" s="19">
        <v>2028</v>
      </c>
      <c r="R45" s="27">
        <v>20.984051066249776</v>
      </c>
      <c r="S45" s="27">
        <v>1.6843199999998433</v>
      </c>
      <c r="T45" s="27">
        <v>3.2711359137472602</v>
      </c>
      <c r="U45" s="27">
        <v>-0.17275159440781196</v>
      </c>
      <c r="V45" s="27">
        <v>0</v>
      </c>
      <c r="W45" s="27">
        <v>0.29532276784290801</v>
      </c>
      <c r="X45" s="27">
        <v>65.939637634910767</v>
      </c>
      <c r="Y45" s="27">
        <v>92.001715788342736</v>
      </c>
      <c r="AA45" s="19">
        <v>2028</v>
      </c>
      <c r="AB45" s="27">
        <v>12.439042717415987</v>
      </c>
      <c r="AC45" s="27">
        <v>2.8324692475603115</v>
      </c>
      <c r="AD45" s="27">
        <v>16.850170568348855</v>
      </c>
      <c r="AE45" s="27">
        <v>-1.7496445822617297</v>
      </c>
      <c r="AF45" s="27">
        <v>0</v>
      </c>
      <c r="AG45" s="27">
        <v>0</v>
      </c>
      <c r="AH45" s="27">
        <v>0</v>
      </c>
      <c r="AI45" s="27">
        <v>30.372037951063426</v>
      </c>
    </row>
    <row r="46" spans="1:35" ht="16.5" thickTop="1" thickBot="1" x14ac:dyDescent="0.3">
      <c r="A46" s="19">
        <v>2029</v>
      </c>
      <c r="B46" s="27">
        <v>71.415760331973672</v>
      </c>
      <c r="C46" s="27">
        <v>1.4283152066394735</v>
      </c>
      <c r="D46" s="27">
        <v>0</v>
      </c>
      <c r="E46" s="27">
        <v>72.84407553861314</v>
      </c>
      <c r="G46" s="19">
        <v>2029</v>
      </c>
      <c r="H46" s="27">
        <v>13.008471491989894</v>
      </c>
      <c r="I46" s="27">
        <v>2.7858491341703484</v>
      </c>
      <c r="J46" s="27">
        <v>16.679896870102326</v>
      </c>
      <c r="K46" s="27">
        <v>-1.3870652176751659</v>
      </c>
      <c r="L46" s="27">
        <v>0</v>
      </c>
      <c r="M46" s="27">
        <v>0</v>
      </c>
      <c r="N46" s="27">
        <v>65.939637634910767</v>
      </c>
      <c r="O46" s="27">
        <v>97.026789913498163</v>
      </c>
      <c r="Q46" s="19">
        <v>2029</v>
      </c>
      <c r="R46" s="27">
        <v>2.6504928898398248</v>
      </c>
      <c r="S46" s="27">
        <v>1.0213300000000345</v>
      </c>
      <c r="T46" s="27">
        <v>17.408843337393861</v>
      </c>
      <c r="U46" s="27">
        <v>0.66230900413028959</v>
      </c>
      <c r="V46" s="27">
        <v>0</v>
      </c>
      <c r="W46" s="27">
        <v>1.0405244258844688</v>
      </c>
      <c r="X46" s="27">
        <v>65.939637634910767</v>
      </c>
      <c r="Y46" s="27">
        <v>88.723137292159251</v>
      </c>
      <c r="AA46" s="19">
        <v>2029</v>
      </c>
      <c r="AB46" s="27">
        <v>12.439042717419964</v>
      </c>
      <c r="AC46" s="27">
        <v>2.8247302605500408</v>
      </c>
      <c r="AD46" s="27">
        <v>19.600073353570675</v>
      </c>
      <c r="AE46" s="27">
        <v>-1.433263614960222</v>
      </c>
      <c r="AF46" s="27">
        <v>0</v>
      </c>
      <c r="AG46" s="27">
        <v>0</v>
      </c>
      <c r="AH46" s="27">
        <v>0</v>
      </c>
      <c r="AI46" s="27">
        <v>33.430582716580453</v>
      </c>
    </row>
    <row r="47" spans="1:35" ht="16.5" thickTop="1" thickBot="1" x14ac:dyDescent="0.3">
      <c r="A47" s="19">
        <v>2030</v>
      </c>
      <c r="B47" s="27">
        <v>71.415760331973672</v>
      </c>
      <c r="C47" s="27">
        <v>1.4283152066394735</v>
      </c>
      <c r="D47" s="27">
        <v>0</v>
      </c>
      <c r="E47" s="27">
        <v>72.84407553861314</v>
      </c>
      <c r="G47" s="19">
        <v>2030</v>
      </c>
      <c r="H47" s="27">
        <v>15.177658022430023</v>
      </c>
      <c r="I47" s="27">
        <v>3.3302668250598799</v>
      </c>
      <c r="J47" s="27">
        <v>15.64457787044805</v>
      </c>
      <c r="K47" s="27">
        <v>-1.3942444594818164</v>
      </c>
      <c r="L47" s="27">
        <v>1.4184874829578722E-2</v>
      </c>
      <c r="M47" s="27">
        <v>0.34373421143524013</v>
      </c>
      <c r="N47" s="27">
        <v>65.939637634910767</v>
      </c>
      <c r="O47" s="27">
        <v>99.05581497963172</v>
      </c>
      <c r="Q47" s="19">
        <v>2030</v>
      </c>
      <c r="R47" s="27">
        <v>-2.5611748884198278</v>
      </c>
      <c r="S47" s="27">
        <v>-0.73806000000013228</v>
      </c>
      <c r="T47" s="27">
        <v>13.930436102684114</v>
      </c>
      <c r="U47" s="27">
        <v>2.2702947157977147</v>
      </c>
      <c r="V47" s="27">
        <v>0</v>
      </c>
      <c r="W47" s="27">
        <v>-0.7896928705344981</v>
      </c>
      <c r="X47" s="27">
        <v>65.939637634910767</v>
      </c>
      <c r="Y47" s="27">
        <v>78.051440694438142</v>
      </c>
      <c r="AA47" s="19">
        <v>2030</v>
      </c>
      <c r="AB47" s="27">
        <v>12.450019877442971</v>
      </c>
      <c r="AC47" s="27">
        <v>2.8272175174597578</v>
      </c>
      <c r="AD47" s="27">
        <v>27.864877229486311</v>
      </c>
      <c r="AE47" s="27">
        <v>-0.9548373474662103</v>
      </c>
      <c r="AF47" s="27">
        <v>0</v>
      </c>
      <c r="AG47" s="27">
        <v>0</v>
      </c>
      <c r="AH47" s="27">
        <v>0</v>
      </c>
      <c r="AI47" s="27">
        <v>42.187277276922828</v>
      </c>
    </row>
    <row r="48" spans="1:35" ht="16.5" thickTop="1" thickBot="1" x14ac:dyDescent="0.3">
      <c r="A48" s="19">
        <v>2031</v>
      </c>
      <c r="B48" s="27">
        <v>71.415760331973672</v>
      </c>
      <c r="C48" s="27">
        <v>1.4283152066394735</v>
      </c>
      <c r="D48" s="27">
        <v>0</v>
      </c>
      <c r="E48" s="27">
        <v>72.84407553861314</v>
      </c>
      <c r="G48" s="19">
        <v>2031</v>
      </c>
      <c r="H48" s="27">
        <v>11.665195477350153</v>
      </c>
      <c r="I48" s="27">
        <v>2.9510362550099671</v>
      </c>
      <c r="J48" s="27">
        <v>23.155628703620835</v>
      </c>
      <c r="K48" s="27">
        <v>-0.41017282188045323</v>
      </c>
      <c r="L48" s="27">
        <v>5.9838009582626646E-3</v>
      </c>
      <c r="M48" s="27">
        <v>0.2814151485888125</v>
      </c>
      <c r="N48" s="27">
        <v>65.939637634910767</v>
      </c>
      <c r="O48" s="27">
        <v>103.58872419855834</v>
      </c>
      <c r="Q48" s="19">
        <v>2031</v>
      </c>
      <c r="R48" s="27">
        <v>1.173566795790066</v>
      </c>
      <c r="S48" s="27">
        <v>-2.7108399999997346</v>
      </c>
      <c r="T48" s="27">
        <v>5.0949980527156766</v>
      </c>
      <c r="U48" s="27">
        <v>-3.5107257335269324</v>
      </c>
      <c r="V48" s="27">
        <v>0.57220550029093276</v>
      </c>
      <c r="W48" s="27">
        <v>23.221934577081175</v>
      </c>
      <c r="X48" s="27">
        <v>65.939637634910767</v>
      </c>
      <c r="Y48" s="27">
        <v>89.780776827261946</v>
      </c>
      <c r="AA48" s="19">
        <v>2031</v>
      </c>
      <c r="AB48" s="27">
        <v>12.450019877442971</v>
      </c>
      <c r="AC48" s="27">
        <v>2.8272175174602125</v>
      </c>
      <c r="AD48" s="27">
        <v>26.708034767537526</v>
      </c>
      <c r="AE48" s="27">
        <v>-1.7317616260207529</v>
      </c>
      <c r="AF48" s="27">
        <v>0</v>
      </c>
      <c r="AG48" s="27">
        <v>0</v>
      </c>
      <c r="AH48" s="27">
        <v>0</v>
      </c>
      <c r="AI48" s="27">
        <v>40.253510536419952</v>
      </c>
    </row>
    <row r="49" spans="1:35" ht="16.5" thickTop="1" thickBot="1" x14ac:dyDescent="0.3">
      <c r="A49" s="19">
        <v>2032</v>
      </c>
      <c r="B49" s="27">
        <v>71.415760331973672</v>
      </c>
      <c r="C49" s="27">
        <v>1.4283152066394735</v>
      </c>
      <c r="D49" s="27">
        <v>0</v>
      </c>
      <c r="E49" s="27">
        <v>72.84407553861314</v>
      </c>
      <c r="G49" s="19">
        <v>2032</v>
      </c>
      <c r="H49" s="27">
        <v>8.7156591978798588</v>
      </c>
      <c r="I49" s="27">
        <v>2.1041826225900877</v>
      </c>
      <c r="J49" s="27">
        <v>49.508023290056684</v>
      </c>
      <c r="K49" s="27">
        <v>8.6662335834340007E-2</v>
      </c>
      <c r="L49" s="27">
        <v>0</v>
      </c>
      <c r="M49" s="27">
        <v>-5.2206903769680311E-2</v>
      </c>
      <c r="N49" s="27">
        <v>65.939637634910767</v>
      </c>
      <c r="O49" s="27">
        <v>126.30195817750206</v>
      </c>
      <c r="Q49" s="19">
        <v>2032</v>
      </c>
      <c r="R49" s="27">
        <v>0.27831605934989057</v>
      </c>
      <c r="S49" s="27">
        <v>-2.4697200000000521</v>
      </c>
      <c r="T49" s="27">
        <v>-21.204370575993515</v>
      </c>
      <c r="U49" s="27">
        <v>-3.9549168547539351</v>
      </c>
      <c r="V49" s="27">
        <v>0.9551614773516206</v>
      </c>
      <c r="W49" s="27">
        <v>12.254949626129594</v>
      </c>
      <c r="X49" s="27">
        <v>65.939637634910767</v>
      </c>
      <c r="Y49" s="27">
        <v>51.799057366994369</v>
      </c>
      <c r="AA49" s="19">
        <v>2032</v>
      </c>
      <c r="AB49" s="27">
        <v>12.45001987743899</v>
      </c>
      <c r="AC49" s="27">
        <v>2.8349633188799999</v>
      </c>
      <c r="AD49" s="27">
        <v>24.201775840623153</v>
      </c>
      <c r="AE49" s="27">
        <v>-1.5308007948377629</v>
      </c>
      <c r="AF49" s="27">
        <v>0</v>
      </c>
      <c r="AG49" s="27">
        <v>0</v>
      </c>
      <c r="AH49" s="27">
        <v>0</v>
      </c>
      <c r="AI49" s="27">
        <v>37.955958242104387</v>
      </c>
    </row>
    <row r="50" spans="1:35" ht="16.5" thickTop="1" thickBot="1" x14ac:dyDescent="0.3">
      <c r="A50" s="19">
        <v>2033</v>
      </c>
      <c r="B50" s="27">
        <v>71.415760331973672</v>
      </c>
      <c r="C50" s="27">
        <v>1.4283152066394735</v>
      </c>
      <c r="D50" s="27">
        <v>0</v>
      </c>
      <c r="E50" s="27">
        <v>72.84407553861314</v>
      </c>
      <c r="G50" s="19">
        <v>2033</v>
      </c>
      <c r="H50" s="27">
        <v>7.1445502861702153</v>
      </c>
      <c r="I50" s="27">
        <v>1.7364190779403543</v>
      </c>
      <c r="J50" s="27">
        <v>49.214632591846907</v>
      </c>
      <c r="K50" s="27">
        <v>0.29743171043556099</v>
      </c>
      <c r="L50" s="27">
        <v>0</v>
      </c>
      <c r="M50" s="27">
        <v>0</v>
      </c>
      <c r="N50" s="27">
        <v>65.939637634910767</v>
      </c>
      <c r="O50" s="27">
        <v>124.3326713013038</v>
      </c>
      <c r="Q50" s="19">
        <v>2033</v>
      </c>
      <c r="R50" s="27">
        <v>-6.5978225713506617</v>
      </c>
      <c r="S50" s="27">
        <v>-2.7442700000001423</v>
      </c>
      <c r="T50" s="27">
        <v>23.567489372125909</v>
      </c>
      <c r="U50" s="27">
        <v>-0.74278141572729617</v>
      </c>
      <c r="V50" s="27">
        <v>0</v>
      </c>
      <c r="W50" s="27">
        <v>-4.0943685554794893</v>
      </c>
      <c r="X50" s="27">
        <v>65.939637634910767</v>
      </c>
      <c r="Y50" s="27">
        <v>75.327884464479084</v>
      </c>
      <c r="AA50" s="19">
        <v>2033</v>
      </c>
      <c r="AB50" s="27">
        <v>24.762563133759045</v>
      </c>
      <c r="AC50" s="27">
        <v>3.6193375507100427</v>
      </c>
      <c r="AD50" s="27">
        <v>17.324633899092021</v>
      </c>
      <c r="AE50" s="27">
        <v>-1.3455946833719106</v>
      </c>
      <c r="AF50" s="27">
        <v>0</v>
      </c>
      <c r="AG50" s="27">
        <v>0</v>
      </c>
      <c r="AH50" s="27">
        <v>0</v>
      </c>
      <c r="AI50" s="27">
        <v>44.360939900189194</v>
      </c>
    </row>
    <row r="51" spans="1:35" ht="16.5" thickTop="1" thickBot="1" x14ac:dyDescent="0.3">
      <c r="A51" s="19">
        <v>2034</v>
      </c>
      <c r="B51" s="27">
        <v>71.415760331973672</v>
      </c>
      <c r="C51" s="27">
        <v>1.4283152066394735</v>
      </c>
      <c r="D51" s="27">
        <v>0</v>
      </c>
      <c r="E51" s="27">
        <v>72.84407553861314</v>
      </c>
      <c r="G51" s="19">
        <v>2034</v>
      </c>
      <c r="H51" s="27">
        <v>6.1223542681400431</v>
      </c>
      <c r="I51" s="27">
        <v>1.6712966825298281</v>
      </c>
      <c r="J51" s="27">
        <v>18.549723204755292</v>
      </c>
      <c r="K51" s="27">
        <v>1.7658129203487711E-2</v>
      </c>
      <c r="L51" s="27">
        <v>0</v>
      </c>
      <c r="M51" s="27">
        <v>0</v>
      </c>
      <c r="N51" s="27">
        <v>65.939637634910767</v>
      </c>
      <c r="O51" s="27">
        <v>92.300669919539416</v>
      </c>
      <c r="Q51" s="19">
        <v>2034</v>
      </c>
      <c r="R51" s="27">
        <v>0.38284024567019515</v>
      </c>
      <c r="S51" s="27">
        <v>-1.1996799999997165</v>
      </c>
      <c r="T51" s="27">
        <v>30.685699232113684</v>
      </c>
      <c r="U51" s="27">
        <v>-5.3912287044704499</v>
      </c>
      <c r="V51" s="27">
        <v>0</v>
      </c>
      <c r="W51" s="27">
        <v>8.4214283194953481</v>
      </c>
      <c r="X51" s="27">
        <v>65.939637634910767</v>
      </c>
      <c r="Y51" s="27">
        <v>98.838696727719821</v>
      </c>
      <c r="AA51" s="19">
        <v>2034</v>
      </c>
      <c r="AB51" s="27">
        <v>14.438961265517037</v>
      </c>
      <c r="AC51" s="27">
        <v>0.9572053557799336</v>
      </c>
      <c r="AD51" s="27">
        <v>33.137218479038985</v>
      </c>
      <c r="AE51" s="27">
        <v>-0.94030262991654523</v>
      </c>
      <c r="AF51" s="27">
        <v>0</v>
      </c>
      <c r="AG51" s="27">
        <v>0</v>
      </c>
      <c r="AH51" s="27">
        <v>0</v>
      </c>
      <c r="AI51" s="27">
        <v>47.593082470419411</v>
      </c>
    </row>
    <row r="52" spans="1:35" ht="16.5" thickTop="1" thickBot="1" x14ac:dyDescent="0.3">
      <c r="A52" s="19" t="s">
        <v>44</v>
      </c>
      <c r="B52" s="27">
        <v>843.55674945163764</v>
      </c>
      <c r="C52" s="27">
        <v>16.871134989032758</v>
      </c>
      <c r="D52" s="27">
        <v>0</v>
      </c>
      <c r="E52" s="27">
        <v>860.42788444067037</v>
      </c>
      <c r="G52" s="19" t="s">
        <v>45</v>
      </c>
      <c r="H52" s="27">
        <v>60.890536843801968</v>
      </c>
      <c r="I52" s="27">
        <v>16.62206199894127</v>
      </c>
      <c r="J52" s="27">
        <v>201.41852584749159</v>
      </c>
      <c r="K52" s="27">
        <v>0.19656900030487764</v>
      </c>
      <c r="L52" s="27">
        <v>0</v>
      </c>
      <c r="M52" s="27">
        <v>0</v>
      </c>
      <c r="N52" s="27">
        <v>785.73929545984026</v>
      </c>
      <c r="O52" s="27">
        <v>1064.86698915038</v>
      </c>
      <c r="Q52" s="19" t="s">
        <v>45</v>
      </c>
      <c r="R52" s="27">
        <v>3.8075790885837044</v>
      </c>
      <c r="S52" s="27">
        <v>-11.931547251503179</v>
      </c>
      <c r="T52" s="27">
        <v>333.19463776944156</v>
      </c>
      <c r="U52" s="27">
        <v>-60.01476286873033</v>
      </c>
      <c r="V52" s="27">
        <v>0</v>
      </c>
      <c r="W52" s="27">
        <v>90.636954291209207</v>
      </c>
      <c r="X52" s="27">
        <v>785.73929545984026</v>
      </c>
      <c r="Y52" s="27">
        <v>1141.4321564888412</v>
      </c>
      <c r="AA52" s="19" t="s">
        <v>45</v>
      </c>
      <c r="AB52" s="27">
        <v>143.60425163558727</v>
      </c>
      <c r="AC52" s="27">
        <v>9.5199894404198524</v>
      </c>
      <c r="AD52" s="27">
        <v>359.81397798018196</v>
      </c>
      <c r="AE52" s="27">
        <v>-10.467379970820206</v>
      </c>
      <c r="AF52" s="27">
        <v>0</v>
      </c>
      <c r="AG52" s="27">
        <v>0</v>
      </c>
      <c r="AH52" s="27">
        <v>0</v>
      </c>
      <c r="AI52" s="27">
        <v>502.47083908536894</v>
      </c>
    </row>
    <row r="53" spans="1:35" ht="16.5" thickTop="1" thickBot="1" x14ac:dyDescent="0.3"/>
    <row r="54" spans="1:35" ht="16.5" thickTop="1" thickBot="1" x14ac:dyDescent="0.3">
      <c r="A54" s="1" t="str">
        <f>A5</f>
        <v>Low Discount rate</v>
      </c>
    </row>
    <row r="55" spans="1:35" ht="31.5" thickTop="1" thickBot="1" x14ac:dyDescent="0.3">
      <c r="C55" s="14"/>
      <c r="G55" s="1" t="s">
        <v>29</v>
      </c>
      <c r="H55" s="1" t="s">
        <v>10</v>
      </c>
      <c r="J55" s="12"/>
      <c r="K55" s="12"/>
      <c r="Q55" s="1" t="s">
        <v>29</v>
      </c>
      <c r="R55" s="1" t="s">
        <v>30</v>
      </c>
      <c r="T55" s="12"/>
      <c r="U55" s="12"/>
      <c r="AA55" s="1" t="s">
        <v>29</v>
      </c>
      <c r="AB55" s="1" t="s">
        <v>31</v>
      </c>
      <c r="AD55" s="12"/>
      <c r="AE55" s="12"/>
    </row>
    <row r="56" spans="1:35" ht="51" customHeight="1" thickTop="1" thickBot="1" x14ac:dyDescent="0.3">
      <c r="A56" s="1" t="s">
        <v>32</v>
      </c>
      <c r="B56" s="25" t="s">
        <v>33</v>
      </c>
      <c r="C56" s="25" t="s">
        <v>15</v>
      </c>
      <c r="D56" s="25" t="s">
        <v>34</v>
      </c>
      <c r="E56" s="25" t="s">
        <v>35</v>
      </c>
      <c r="G56" s="1" t="s">
        <v>29</v>
      </c>
      <c r="H56" s="1" t="s">
        <v>36</v>
      </c>
      <c r="I56" s="1" t="s">
        <v>37</v>
      </c>
      <c r="J56" s="1" t="s">
        <v>38</v>
      </c>
      <c r="K56" s="1" t="s">
        <v>39</v>
      </c>
      <c r="L56" s="1" t="s">
        <v>40</v>
      </c>
      <c r="M56" s="1" t="s">
        <v>41</v>
      </c>
      <c r="N56" s="1" t="s">
        <v>42</v>
      </c>
      <c r="O56" s="1" t="s">
        <v>35</v>
      </c>
      <c r="Q56" s="1" t="s">
        <v>29</v>
      </c>
      <c r="R56" s="1" t="s">
        <v>36</v>
      </c>
      <c r="S56" s="1" t="s">
        <v>37</v>
      </c>
      <c r="T56" s="1" t="s">
        <v>38</v>
      </c>
      <c r="U56" s="1" t="s">
        <v>39</v>
      </c>
      <c r="V56" s="1" t="s">
        <v>40</v>
      </c>
      <c r="W56" s="1" t="s">
        <v>41</v>
      </c>
      <c r="X56" s="1" t="s">
        <v>42</v>
      </c>
      <c r="Y56" s="1" t="s">
        <v>35</v>
      </c>
      <c r="AA56" s="1" t="s">
        <v>29</v>
      </c>
      <c r="AB56" s="1" t="s">
        <v>36</v>
      </c>
      <c r="AC56" s="1" t="s">
        <v>37</v>
      </c>
      <c r="AD56" s="1" t="s">
        <v>38</v>
      </c>
      <c r="AE56" s="1" t="s">
        <v>39</v>
      </c>
      <c r="AF56" s="1" t="s">
        <v>40</v>
      </c>
      <c r="AG56" s="1" t="s">
        <v>41</v>
      </c>
      <c r="AH56" s="1" t="s">
        <v>42</v>
      </c>
      <c r="AI56" s="1" t="s">
        <v>35</v>
      </c>
    </row>
    <row r="57" spans="1:35" ht="16.5" thickTop="1" thickBot="1" x14ac:dyDescent="0.3">
      <c r="A57" s="19" t="s">
        <v>43</v>
      </c>
      <c r="B57" s="26">
        <f>NPV($B$5,B58:B73)</f>
        <v>728.81862383642351</v>
      </c>
      <c r="C57" s="26">
        <f t="shared" ref="C57:E57" si="9">NPV($B$5,C58:C73)</f>
        <v>14.576372476728473</v>
      </c>
      <c r="D57" s="26">
        <f t="shared" si="9"/>
        <v>1.1905846726501079</v>
      </c>
      <c r="E57" s="26">
        <f t="shared" si="9"/>
        <v>744.58558098580215</v>
      </c>
      <c r="G57" s="19" t="s">
        <v>43</v>
      </c>
      <c r="H57" s="26">
        <f>NPV($B$5,H58:H73)</f>
        <v>117.17416442446569</v>
      </c>
      <c r="I57" s="26">
        <f t="shared" ref="I57:O57" si="10">NPV($B$5,I58:I73)</f>
        <v>29.698385456522281</v>
      </c>
      <c r="J57" s="26">
        <f t="shared" si="10"/>
        <v>430.04257416088507</v>
      </c>
      <c r="K57" s="26">
        <f t="shared" si="10"/>
        <v>2.6650614894834606</v>
      </c>
      <c r="L57" s="26">
        <f t="shared" si="10"/>
        <v>11.129430637009552</v>
      </c>
      <c r="M57" s="26">
        <f t="shared" si="10"/>
        <v>2.1781212372714833</v>
      </c>
      <c r="N57" s="26">
        <f t="shared" si="10"/>
        <v>625.38724900386342</v>
      </c>
      <c r="O57" s="26">
        <f t="shared" si="10"/>
        <v>1218.274986409501</v>
      </c>
      <c r="Q57" s="19" t="s">
        <v>43</v>
      </c>
      <c r="R57" s="26">
        <f>NPV($B$5,R58:R73)</f>
        <v>9.2922633148454903</v>
      </c>
      <c r="S57" s="26">
        <f t="shared" ref="S57:Y57" si="11">NPV($B$5,S58:S73)</f>
        <v>-18.472840711249138</v>
      </c>
      <c r="T57" s="26">
        <f t="shared" si="11"/>
        <v>505.94452453793468</v>
      </c>
      <c r="U57" s="26">
        <f t="shared" si="11"/>
        <v>-68.103178822462056</v>
      </c>
      <c r="V57" s="26">
        <f t="shared" si="11"/>
        <v>10.663908720650898</v>
      </c>
      <c r="W57" s="26">
        <f t="shared" si="11"/>
        <v>128.55769924978819</v>
      </c>
      <c r="X57" s="26">
        <f t="shared" si="11"/>
        <v>625.38724900386342</v>
      </c>
      <c r="Y57" s="26">
        <f t="shared" si="11"/>
        <v>1193.2696252933715</v>
      </c>
      <c r="AA57" s="19" t="s">
        <v>43</v>
      </c>
      <c r="AB57" s="26">
        <f>NPV($B$5,AB58:AB73)</f>
        <v>222.39494001894786</v>
      </c>
      <c r="AC57" s="26">
        <f t="shared" ref="AC57:AI57" si="12">NPV($B$5,AC58:AC73)</f>
        <v>23.684848202362101</v>
      </c>
      <c r="AD57" s="26">
        <f t="shared" si="12"/>
        <v>595.54736150628401</v>
      </c>
      <c r="AE57" s="26">
        <f t="shared" si="12"/>
        <v>-14.839401985825074</v>
      </c>
      <c r="AF57" s="26">
        <f t="shared" si="12"/>
        <v>0</v>
      </c>
      <c r="AG57" s="26">
        <f t="shared" si="12"/>
        <v>5.4489994822456714E-2</v>
      </c>
      <c r="AH57" s="26">
        <f t="shared" si="12"/>
        <v>0</v>
      </c>
      <c r="AI57" s="26">
        <f t="shared" si="12"/>
        <v>826.8422377365913</v>
      </c>
    </row>
    <row r="58" spans="1:35" ht="16.5" thickTop="1" thickBot="1" x14ac:dyDescent="0.3">
      <c r="A58" s="19">
        <v>2020</v>
      </c>
      <c r="B58" s="27">
        <v>0</v>
      </c>
      <c r="C58" s="27">
        <v>0</v>
      </c>
      <c r="D58" s="27">
        <v>0</v>
      </c>
      <c r="E58" s="27">
        <v>0</v>
      </c>
      <c r="G58" s="19">
        <v>2020</v>
      </c>
      <c r="H58" s="27">
        <v>0</v>
      </c>
      <c r="I58" s="27">
        <v>0</v>
      </c>
      <c r="J58" s="27">
        <v>0</v>
      </c>
      <c r="K58" s="27">
        <v>0</v>
      </c>
      <c r="L58" s="27">
        <v>0</v>
      </c>
      <c r="M58" s="27">
        <v>0</v>
      </c>
      <c r="N58" s="27">
        <v>0</v>
      </c>
      <c r="O58" s="27">
        <v>0</v>
      </c>
      <c r="Q58" s="19">
        <v>2020</v>
      </c>
      <c r="R58" s="27">
        <v>0</v>
      </c>
      <c r="S58" s="27">
        <v>0</v>
      </c>
      <c r="T58" s="27">
        <v>0</v>
      </c>
      <c r="U58" s="27">
        <v>0</v>
      </c>
      <c r="V58" s="27">
        <v>0</v>
      </c>
      <c r="W58" s="27">
        <v>0</v>
      </c>
      <c r="X58" s="27">
        <v>0</v>
      </c>
      <c r="Y58" s="27">
        <v>0</v>
      </c>
      <c r="AA58" s="19">
        <v>2020</v>
      </c>
      <c r="AB58" s="27">
        <v>0</v>
      </c>
      <c r="AC58" s="27">
        <v>0</v>
      </c>
      <c r="AD58" s="27">
        <v>0</v>
      </c>
      <c r="AE58" s="27">
        <v>0</v>
      </c>
      <c r="AF58" s="27">
        <v>0</v>
      </c>
      <c r="AG58" s="27">
        <v>0</v>
      </c>
      <c r="AH58" s="27">
        <v>0</v>
      </c>
      <c r="AI58" s="27">
        <v>0</v>
      </c>
    </row>
    <row r="59" spans="1:35" ht="16.5" thickTop="1" thickBot="1" x14ac:dyDescent="0.3">
      <c r="A59" s="19">
        <v>2021</v>
      </c>
      <c r="B59" s="27">
        <v>0</v>
      </c>
      <c r="C59" s="27">
        <v>0</v>
      </c>
      <c r="D59" s="27">
        <v>0</v>
      </c>
      <c r="E59" s="27">
        <v>0</v>
      </c>
      <c r="G59" s="19">
        <v>2021</v>
      </c>
      <c r="H59" s="27">
        <v>0</v>
      </c>
      <c r="I59" s="27">
        <v>0</v>
      </c>
      <c r="J59" s="27">
        <v>0</v>
      </c>
      <c r="K59" s="27">
        <v>0</v>
      </c>
      <c r="L59" s="27">
        <v>0</v>
      </c>
      <c r="M59" s="27">
        <v>0</v>
      </c>
      <c r="N59" s="27">
        <v>0</v>
      </c>
      <c r="O59" s="27">
        <v>0</v>
      </c>
      <c r="Q59" s="19">
        <v>2021</v>
      </c>
      <c r="R59" s="27">
        <v>0</v>
      </c>
      <c r="S59" s="27">
        <v>0</v>
      </c>
      <c r="T59" s="27">
        <v>0</v>
      </c>
      <c r="U59" s="27">
        <v>0</v>
      </c>
      <c r="V59" s="27">
        <v>0</v>
      </c>
      <c r="W59" s="27">
        <v>0</v>
      </c>
      <c r="X59" s="27">
        <v>0</v>
      </c>
      <c r="Y59" s="27">
        <v>0</v>
      </c>
      <c r="AA59" s="19">
        <v>2021</v>
      </c>
      <c r="AB59" s="27">
        <v>0</v>
      </c>
      <c r="AC59" s="27">
        <v>0</v>
      </c>
      <c r="AD59" s="27">
        <v>0</v>
      </c>
      <c r="AE59" s="27">
        <v>0</v>
      </c>
      <c r="AF59" s="27">
        <v>0</v>
      </c>
      <c r="AG59" s="27">
        <v>0</v>
      </c>
      <c r="AH59" s="27">
        <v>0</v>
      </c>
      <c r="AI59" s="27">
        <v>0</v>
      </c>
    </row>
    <row r="60" spans="1:35" ht="16.5" thickTop="1" thickBot="1" x14ac:dyDescent="0.3">
      <c r="A60" s="19">
        <v>2022</v>
      </c>
      <c r="B60" s="27">
        <v>0</v>
      </c>
      <c r="C60" s="27">
        <v>0</v>
      </c>
      <c r="D60" s="27">
        <v>1.2953083803561825</v>
      </c>
      <c r="E60" s="27">
        <v>1.2953083803561825</v>
      </c>
      <c r="G60" s="19">
        <v>2022</v>
      </c>
      <c r="H60" s="27">
        <v>0</v>
      </c>
      <c r="I60" s="27">
        <v>0</v>
      </c>
      <c r="J60" s="27">
        <v>0</v>
      </c>
      <c r="K60" s="27">
        <v>0</v>
      </c>
      <c r="L60" s="27">
        <v>0</v>
      </c>
      <c r="M60" s="27">
        <v>0</v>
      </c>
      <c r="N60" s="27">
        <v>0</v>
      </c>
      <c r="O60" s="27">
        <v>0</v>
      </c>
      <c r="Q60" s="19">
        <v>2022</v>
      </c>
      <c r="R60" s="27">
        <v>0</v>
      </c>
      <c r="S60" s="27">
        <v>0</v>
      </c>
      <c r="T60" s="27">
        <v>0</v>
      </c>
      <c r="U60" s="27">
        <v>0</v>
      </c>
      <c r="V60" s="27">
        <v>0</v>
      </c>
      <c r="W60" s="27">
        <v>0</v>
      </c>
      <c r="X60" s="27">
        <v>0</v>
      </c>
      <c r="Y60" s="27">
        <v>0</v>
      </c>
      <c r="AA60" s="19">
        <v>2022</v>
      </c>
      <c r="AB60" s="27">
        <v>0</v>
      </c>
      <c r="AC60" s="27">
        <v>0</v>
      </c>
      <c r="AD60" s="27">
        <v>0</v>
      </c>
      <c r="AE60" s="27">
        <v>0</v>
      </c>
      <c r="AF60" s="27">
        <v>0</v>
      </c>
      <c r="AG60" s="27">
        <v>0</v>
      </c>
      <c r="AH60" s="27">
        <v>0</v>
      </c>
      <c r="AI60" s="27">
        <v>0</v>
      </c>
    </row>
    <row r="61" spans="1:35" ht="16.5" thickTop="1" thickBot="1" x14ac:dyDescent="0.3">
      <c r="A61" s="19">
        <v>2023</v>
      </c>
      <c r="B61" s="27">
        <v>2.7662322868103089</v>
      </c>
      <c r="C61" s="27">
        <v>5.5324645736206171E-2</v>
      </c>
      <c r="D61" s="27">
        <v>0</v>
      </c>
      <c r="E61" s="27">
        <v>2.8215569325465149</v>
      </c>
      <c r="G61" s="19">
        <v>2023</v>
      </c>
      <c r="H61" s="27">
        <v>0</v>
      </c>
      <c r="I61" s="27">
        <v>0</v>
      </c>
      <c r="J61" s="27">
        <v>8.7411442687673429</v>
      </c>
      <c r="K61" s="27">
        <v>-0.7215190504554978</v>
      </c>
      <c r="L61" s="27">
        <v>0.90586752110396607</v>
      </c>
      <c r="M61" s="27">
        <v>1.1688924512004775</v>
      </c>
      <c r="N61" s="27">
        <v>0</v>
      </c>
      <c r="O61" s="27">
        <v>10.094385190616288</v>
      </c>
      <c r="Q61" s="19">
        <v>2023</v>
      </c>
      <c r="R61" s="27">
        <v>-7.2139250000000033</v>
      </c>
      <c r="S61" s="27">
        <v>-2.2544800000000578</v>
      </c>
      <c r="T61" s="27">
        <v>35.817240997447335</v>
      </c>
      <c r="U61" s="27">
        <v>5.7012330446839927</v>
      </c>
      <c r="V61" s="27">
        <v>1.1420268403996039</v>
      </c>
      <c r="W61" s="27">
        <v>1.932184458492038</v>
      </c>
      <c r="X61" s="27">
        <v>0</v>
      </c>
      <c r="Y61" s="27">
        <v>35.12428034102291</v>
      </c>
      <c r="AA61" s="19">
        <v>2023</v>
      </c>
      <c r="AB61" s="27">
        <v>6.2250946910619955</v>
      </c>
      <c r="AC61" s="27">
        <v>0.41667243112988217</v>
      </c>
      <c r="AD61" s="27">
        <v>14.232689113237361</v>
      </c>
      <c r="AE61" s="27">
        <v>-8.1542724730223781E-2</v>
      </c>
      <c r="AF61" s="27">
        <v>0</v>
      </c>
      <c r="AG61" s="27">
        <v>0.56479425572886732</v>
      </c>
      <c r="AH61" s="27">
        <v>0</v>
      </c>
      <c r="AI61" s="27">
        <v>21.357707766427882</v>
      </c>
    </row>
    <row r="62" spans="1:35" ht="16.5" thickTop="1" thickBot="1" x14ac:dyDescent="0.3">
      <c r="A62" s="19">
        <v>2024</v>
      </c>
      <c r="B62" s="27">
        <v>2.7662322868103089</v>
      </c>
      <c r="C62" s="27">
        <v>5.5324645736206171E-2</v>
      </c>
      <c r="D62" s="27">
        <v>0</v>
      </c>
      <c r="E62" s="27">
        <v>2.8215569325465149</v>
      </c>
      <c r="G62" s="19">
        <v>2024</v>
      </c>
      <c r="H62" s="27">
        <v>0</v>
      </c>
      <c r="I62" s="27">
        <v>0</v>
      </c>
      <c r="J62" s="27">
        <v>7.5372652303552377</v>
      </c>
      <c r="K62" s="27">
        <v>0.71804825924283144</v>
      </c>
      <c r="L62" s="27">
        <v>3.0004652895794708</v>
      </c>
      <c r="M62" s="27">
        <v>0.77948928547790219</v>
      </c>
      <c r="N62" s="27">
        <v>0</v>
      </c>
      <c r="O62" s="27">
        <v>12.035268064655442</v>
      </c>
      <c r="Q62" s="19">
        <v>2024</v>
      </c>
      <c r="R62" s="27">
        <v>-0.54463999999998691</v>
      </c>
      <c r="S62" s="27">
        <v>-0.14096500000005108</v>
      </c>
      <c r="T62" s="27">
        <v>1.2488695395269971</v>
      </c>
      <c r="U62" s="27">
        <v>-2.2276706508315067E-2</v>
      </c>
      <c r="V62" s="27">
        <v>1.4872883024190631</v>
      </c>
      <c r="W62" s="27">
        <v>-0.49439341836747119</v>
      </c>
      <c r="X62" s="27">
        <v>0</v>
      </c>
      <c r="Y62" s="27">
        <v>1.533882717070236</v>
      </c>
      <c r="AA62" s="19">
        <v>2024</v>
      </c>
      <c r="AB62" s="27">
        <v>0.13394177703830223</v>
      </c>
      <c r="AC62" s="27">
        <v>4.8067108834857208E-2</v>
      </c>
      <c r="AD62" s="27">
        <v>7.7039847775783725</v>
      </c>
      <c r="AE62" s="27">
        <v>0.52563467597039171</v>
      </c>
      <c r="AF62" s="27">
        <v>0</v>
      </c>
      <c r="AG62" s="27">
        <v>-0.14492043468708932</v>
      </c>
      <c r="AH62" s="27">
        <v>0</v>
      </c>
      <c r="AI62" s="27">
        <v>8.2667079047348349</v>
      </c>
    </row>
    <row r="63" spans="1:35" ht="16.5" thickTop="1" thickBot="1" x14ac:dyDescent="0.3">
      <c r="A63" s="19">
        <v>2025</v>
      </c>
      <c r="B63" s="27">
        <v>30.782484211847386</v>
      </c>
      <c r="C63" s="27">
        <v>0.61564968423694777</v>
      </c>
      <c r="D63" s="27">
        <v>0</v>
      </c>
      <c r="E63" s="27">
        <v>31.398133896084335</v>
      </c>
      <c r="G63" s="19">
        <v>2025</v>
      </c>
      <c r="H63" s="27">
        <v>0</v>
      </c>
      <c r="I63" s="27">
        <v>0</v>
      </c>
      <c r="J63" s="27">
        <v>18.589869544685836</v>
      </c>
      <c r="K63" s="27">
        <v>1.5137557449124577</v>
      </c>
      <c r="L63" s="27">
        <v>2.0243676442420533</v>
      </c>
      <c r="M63" s="27">
        <v>1.0306320996200817</v>
      </c>
      <c r="N63" s="27">
        <v>0</v>
      </c>
      <c r="O63" s="27">
        <v>23.158625033460428</v>
      </c>
      <c r="Q63" s="19">
        <v>2025</v>
      </c>
      <c r="R63" s="27">
        <v>-2.3426399999999603</v>
      </c>
      <c r="S63" s="27">
        <v>-0.18885000000000218</v>
      </c>
      <c r="T63" s="27">
        <v>23.827094258740601</v>
      </c>
      <c r="U63" s="27">
        <v>-2.6676493095533353</v>
      </c>
      <c r="V63" s="27">
        <v>1.4560970354377119</v>
      </c>
      <c r="W63" s="27">
        <v>-2.1146532019862219E-2</v>
      </c>
      <c r="X63" s="27">
        <v>0</v>
      </c>
      <c r="Y63" s="27">
        <v>20.06290545260515</v>
      </c>
      <c r="AA63" s="19">
        <v>2025</v>
      </c>
      <c r="AB63" s="27">
        <v>0.26788355408299935</v>
      </c>
      <c r="AC63" s="27">
        <v>4.7935777939983382E-2</v>
      </c>
      <c r="AD63" s="27">
        <v>13.261578490300231</v>
      </c>
      <c r="AE63" s="27">
        <v>0.15470283926225989</v>
      </c>
      <c r="AF63" s="27">
        <v>0</v>
      </c>
      <c r="AG63" s="27">
        <v>-0.13297304463263426</v>
      </c>
      <c r="AH63" s="27">
        <v>0</v>
      </c>
      <c r="AI63" s="27">
        <v>13.599127616952838</v>
      </c>
    </row>
    <row r="64" spans="1:35" ht="16.5" thickTop="1" thickBot="1" x14ac:dyDescent="0.3">
      <c r="A64" s="19">
        <v>2026</v>
      </c>
      <c r="B64" s="27">
        <v>30.782484211847386</v>
      </c>
      <c r="C64" s="27">
        <v>0.61564968423694777</v>
      </c>
      <c r="D64" s="27">
        <v>0</v>
      </c>
      <c r="E64" s="27">
        <v>31.398133896084335</v>
      </c>
      <c r="G64" s="19">
        <v>2026</v>
      </c>
      <c r="H64" s="27">
        <v>-1.3950969279790115E-3</v>
      </c>
      <c r="I64" s="27">
        <v>1.4004089498484973E-3</v>
      </c>
      <c r="J64" s="27">
        <v>34.894810840359604</v>
      </c>
      <c r="K64" s="27">
        <v>5.2582106111943361</v>
      </c>
      <c r="L64" s="27">
        <v>7.2894534504397832</v>
      </c>
      <c r="M64" s="27">
        <v>-1.0122504579646785</v>
      </c>
      <c r="N64" s="27">
        <v>0</v>
      </c>
      <c r="O64" s="27">
        <v>46.430229756050913</v>
      </c>
      <c r="Q64" s="19">
        <v>2026</v>
      </c>
      <c r="R64" s="27">
        <v>-0.44297000000005937</v>
      </c>
      <c r="S64" s="27">
        <v>5.0119999999878928E-2</v>
      </c>
      <c r="T64" s="27">
        <v>15.178139412409603</v>
      </c>
      <c r="U64" s="27">
        <v>5.0089181496134607</v>
      </c>
      <c r="V64" s="27">
        <v>7.3646415600636006</v>
      </c>
      <c r="W64" s="27">
        <v>-0.89821412546278045</v>
      </c>
      <c r="X64" s="27">
        <v>0</v>
      </c>
      <c r="Y64" s="27">
        <v>26.260634996623704</v>
      </c>
      <c r="AA64" s="19">
        <v>2026</v>
      </c>
      <c r="AB64" s="27">
        <v>0.26788355408200459</v>
      </c>
      <c r="AC64" s="27">
        <v>9.5871555879966763E-2</v>
      </c>
      <c r="AD64" s="27">
        <v>32.590485988653967</v>
      </c>
      <c r="AE64" s="27">
        <v>4.9001300228348894</v>
      </c>
      <c r="AF64" s="27">
        <v>0</v>
      </c>
      <c r="AG64" s="27">
        <v>-0.25807648693050717</v>
      </c>
      <c r="AH64" s="27">
        <v>0</v>
      </c>
      <c r="AI64" s="27">
        <v>37.596294634520319</v>
      </c>
    </row>
    <row r="65" spans="1:35" ht="16.5" thickTop="1" thickBot="1" x14ac:dyDescent="0.3">
      <c r="A65" s="19">
        <v>2027</v>
      </c>
      <c r="B65" s="27">
        <v>30.782484211847386</v>
      </c>
      <c r="C65" s="27">
        <v>0.61564968423694777</v>
      </c>
      <c r="D65" s="27">
        <v>0</v>
      </c>
      <c r="E65" s="27">
        <v>31.398133896084335</v>
      </c>
      <c r="G65" s="19">
        <v>2027</v>
      </c>
      <c r="H65" s="27">
        <v>5.075118029402006</v>
      </c>
      <c r="I65" s="27">
        <v>1.0935449024800619</v>
      </c>
      <c r="J65" s="27">
        <v>18.667678414635581</v>
      </c>
      <c r="K65" s="27">
        <v>-0.41371456259997058</v>
      </c>
      <c r="L65" s="27">
        <v>0</v>
      </c>
      <c r="M65" s="27">
        <v>0</v>
      </c>
      <c r="N65" s="27">
        <v>28.016251925037079</v>
      </c>
      <c r="O65" s="27">
        <v>52.438878708954761</v>
      </c>
      <c r="Q65" s="19">
        <v>2027</v>
      </c>
      <c r="R65" s="27">
        <v>1.8599400000000514</v>
      </c>
      <c r="S65" s="27">
        <v>0.64633999999978187</v>
      </c>
      <c r="T65" s="27">
        <v>24.161927631620351</v>
      </c>
      <c r="U65" s="27">
        <v>0.73519725171971118</v>
      </c>
      <c r="V65" s="27">
        <v>0</v>
      </c>
      <c r="W65" s="27">
        <v>0</v>
      </c>
      <c r="X65" s="27">
        <v>28.016251925037079</v>
      </c>
      <c r="Y65" s="27">
        <v>55.419656808376971</v>
      </c>
      <c r="AA65" s="19">
        <v>2027</v>
      </c>
      <c r="AB65" s="27">
        <v>0.18290367326500245</v>
      </c>
      <c r="AC65" s="27">
        <v>0.15926881142968341</v>
      </c>
      <c r="AD65" s="27">
        <v>26.138277354847794</v>
      </c>
      <c r="AE65" s="27">
        <v>-0.61268042205856088</v>
      </c>
      <c r="AF65" s="27">
        <v>0</v>
      </c>
      <c r="AG65" s="27">
        <v>0</v>
      </c>
      <c r="AH65" s="27">
        <v>0</v>
      </c>
      <c r="AI65" s="27">
        <v>25.86776941748392</v>
      </c>
    </row>
    <row r="66" spans="1:35" ht="16.5" thickTop="1" thickBot="1" x14ac:dyDescent="0.3">
      <c r="A66" s="19">
        <v>2028</v>
      </c>
      <c r="B66" s="27">
        <v>30.782484211847386</v>
      </c>
      <c r="C66" s="27">
        <v>0.61564968423694777</v>
      </c>
      <c r="D66" s="27">
        <v>0</v>
      </c>
      <c r="E66" s="27">
        <v>31.398133896084335</v>
      </c>
      <c r="G66" s="19">
        <v>2028</v>
      </c>
      <c r="H66" s="27">
        <v>10.035512428024049</v>
      </c>
      <c r="I66" s="27">
        <v>2.2499836779797988</v>
      </c>
      <c r="J66" s="27">
        <v>15.892796009100765</v>
      </c>
      <c r="K66" s="27">
        <v>-0.92022307644518686</v>
      </c>
      <c r="L66" s="27">
        <v>0</v>
      </c>
      <c r="M66" s="27">
        <v>0</v>
      </c>
      <c r="N66" s="27">
        <v>28.016251925037079</v>
      </c>
      <c r="O66" s="27">
        <v>55.274320963696503</v>
      </c>
      <c r="Q66" s="19">
        <v>2028</v>
      </c>
      <c r="R66" s="27">
        <v>20.984051066249776</v>
      </c>
      <c r="S66" s="27">
        <v>1.6843199999998433</v>
      </c>
      <c r="T66" s="27">
        <v>3.2711359137472602</v>
      </c>
      <c r="U66" s="27">
        <v>-0.17275159440781196</v>
      </c>
      <c r="V66" s="27">
        <v>0</v>
      </c>
      <c r="W66" s="27">
        <v>0.29532276784290801</v>
      </c>
      <c r="X66" s="27">
        <v>28.016251925037079</v>
      </c>
      <c r="Y66" s="27">
        <v>54.078330078469051</v>
      </c>
      <c r="AA66" s="19">
        <v>2028</v>
      </c>
      <c r="AB66" s="27">
        <v>12.439042717415987</v>
      </c>
      <c r="AC66" s="27">
        <v>2.8324692475603115</v>
      </c>
      <c r="AD66" s="27">
        <v>16.850170568348855</v>
      </c>
      <c r="AE66" s="27">
        <v>-1.7496445822617297</v>
      </c>
      <c r="AF66" s="27">
        <v>0</v>
      </c>
      <c r="AG66" s="27">
        <v>0</v>
      </c>
      <c r="AH66" s="27">
        <v>0</v>
      </c>
      <c r="AI66" s="27">
        <v>30.372037951063426</v>
      </c>
    </row>
    <row r="67" spans="1:35" ht="16.5" thickTop="1" thickBot="1" x14ac:dyDescent="0.3">
      <c r="A67" s="19">
        <v>2029</v>
      </c>
      <c r="B67" s="27">
        <v>30.782484211847386</v>
      </c>
      <c r="C67" s="27">
        <v>0.61564968423694777</v>
      </c>
      <c r="D67" s="27">
        <v>0</v>
      </c>
      <c r="E67" s="27">
        <v>31.398133896084335</v>
      </c>
      <c r="G67" s="19">
        <v>2029</v>
      </c>
      <c r="H67" s="27">
        <v>13.008471491989894</v>
      </c>
      <c r="I67" s="27">
        <v>2.7858491341703484</v>
      </c>
      <c r="J67" s="27">
        <v>16.679896870102326</v>
      </c>
      <c r="K67" s="27">
        <v>-1.3870652176751659</v>
      </c>
      <c r="L67" s="27">
        <v>0</v>
      </c>
      <c r="M67" s="27">
        <v>0</v>
      </c>
      <c r="N67" s="27">
        <v>28.016251925037079</v>
      </c>
      <c r="O67" s="27">
        <v>59.103404203624478</v>
      </c>
      <c r="Q67" s="19">
        <v>2029</v>
      </c>
      <c r="R67" s="27">
        <v>2.6504928898398248</v>
      </c>
      <c r="S67" s="27">
        <v>1.0213300000000345</v>
      </c>
      <c r="T67" s="27">
        <v>17.408843337393861</v>
      </c>
      <c r="U67" s="27">
        <v>0.66230900413028959</v>
      </c>
      <c r="V67" s="27">
        <v>0</v>
      </c>
      <c r="W67" s="27">
        <v>1.0405244258844688</v>
      </c>
      <c r="X67" s="27">
        <v>28.016251925037079</v>
      </c>
      <c r="Y67" s="27">
        <v>50.799751582285559</v>
      </c>
      <c r="AA67" s="19">
        <v>2029</v>
      </c>
      <c r="AB67" s="27">
        <v>12.439042717419964</v>
      </c>
      <c r="AC67" s="27">
        <v>2.8247302605500408</v>
      </c>
      <c r="AD67" s="27">
        <v>19.600073353570675</v>
      </c>
      <c r="AE67" s="27">
        <v>-1.433263614960222</v>
      </c>
      <c r="AF67" s="27">
        <v>0</v>
      </c>
      <c r="AG67" s="27">
        <v>0</v>
      </c>
      <c r="AH67" s="27">
        <v>0</v>
      </c>
      <c r="AI67" s="27">
        <v>33.430582716580453</v>
      </c>
    </row>
    <row r="68" spans="1:35" ht="16.5" thickTop="1" thickBot="1" x14ac:dyDescent="0.3">
      <c r="A68" s="19">
        <v>2030</v>
      </c>
      <c r="B68" s="27">
        <v>30.782484211847386</v>
      </c>
      <c r="C68" s="27">
        <v>0.61564968423694777</v>
      </c>
      <c r="D68" s="27">
        <v>0</v>
      </c>
      <c r="E68" s="27">
        <v>31.398133896084335</v>
      </c>
      <c r="G68" s="19">
        <v>2030</v>
      </c>
      <c r="H68" s="27">
        <v>15.177658022430023</v>
      </c>
      <c r="I68" s="27">
        <v>3.3302668250598799</v>
      </c>
      <c r="J68" s="27">
        <v>15.64457787044805</v>
      </c>
      <c r="K68" s="27">
        <v>-1.3942444594818164</v>
      </c>
      <c r="L68" s="27">
        <v>1.4184874829578722E-2</v>
      </c>
      <c r="M68" s="27">
        <v>0.34373421143524013</v>
      </c>
      <c r="N68" s="27">
        <v>28.016251925037079</v>
      </c>
      <c r="O68" s="27">
        <v>61.132429269758035</v>
      </c>
      <c r="Q68" s="19">
        <v>2030</v>
      </c>
      <c r="R68" s="27">
        <v>-2.5611748884198278</v>
      </c>
      <c r="S68" s="27">
        <v>-0.73806000000013228</v>
      </c>
      <c r="T68" s="27">
        <v>13.930436102684114</v>
      </c>
      <c r="U68" s="27">
        <v>2.2702947157977147</v>
      </c>
      <c r="V68" s="27">
        <v>0</v>
      </c>
      <c r="W68" s="27">
        <v>-0.7896928705344981</v>
      </c>
      <c r="X68" s="27">
        <v>28.016251925037079</v>
      </c>
      <c r="Y68" s="27">
        <v>40.12805498456445</v>
      </c>
      <c r="AA68" s="19">
        <v>2030</v>
      </c>
      <c r="AB68" s="27">
        <v>12.450019877442971</v>
      </c>
      <c r="AC68" s="27">
        <v>2.8272175174597578</v>
      </c>
      <c r="AD68" s="27">
        <v>27.864877229486311</v>
      </c>
      <c r="AE68" s="27">
        <v>-0.9548373474662103</v>
      </c>
      <c r="AF68" s="27">
        <v>0</v>
      </c>
      <c r="AG68" s="27">
        <v>0</v>
      </c>
      <c r="AH68" s="27">
        <v>0</v>
      </c>
      <c r="AI68" s="27">
        <v>42.187277276922828</v>
      </c>
    </row>
    <row r="69" spans="1:35" ht="16.5" thickTop="1" thickBot="1" x14ac:dyDescent="0.3">
      <c r="A69" s="19">
        <v>2031</v>
      </c>
      <c r="B69" s="27">
        <v>30.782484211847386</v>
      </c>
      <c r="C69" s="27">
        <v>0.61564968423694777</v>
      </c>
      <c r="D69" s="27">
        <v>0</v>
      </c>
      <c r="E69" s="27">
        <v>31.398133896084335</v>
      </c>
      <c r="G69" s="19">
        <v>2031</v>
      </c>
      <c r="H69" s="27">
        <v>11.665195477350153</v>
      </c>
      <c r="I69" s="27">
        <v>2.9510362550099671</v>
      </c>
      <c r="J69" s="27">
        <v>23.155628703620835</v>
      </c>
      <c r="K69" s="27">
        <v>-0.41017282188045323</v>
      </c>
      <c r="L69" s="27">
        <v>5.9838009582626646E-3</v>
      </c>
      <c r="M69" s="27">
        <v>0.2814151485888125</v>
      </c>
      <c r="N69" s="27">
        <v>28.016251925037079</v>
      </c>
      <c r="O69" s="27">
        <v>65.665338488684654</v>
      </c>
      <c r="Q69" s="19">
        <v>2031</v>
      </c>
      <c r="R69" s="27">
        <v>1.173566795790066</v>
      </c>
      <c r="S69" s="27">
        <v>-2.7108399999997346</v>
      </c>
      <c r="T69" s="27">
        <v>5.0949980527156766</v>
      </c>
      <c r="U69" s="27">
        <v>-3.5107257335269324</v>
      </c>
      <c r="V69" s="27">
        <v>0.57220550029093276</v>
      </c>
      <c r="W69" s="27">
        <v>23.221934577081175</v>
      </c>
      <c r="X69" s="27">
        <v>28.016251925037079</v>
      </c>
      <c r="Y69" s="27">
        <v>51.857391117388261</v>
      </c>
      <c r="AA69" s="19">
        <v>2031</v>
      </c>
      <c r="AB69" s="27">
        <v>12.450019877442971</v>
      </c>
      <c r="AC69" s="27">
        <v>2.8272175174602125</v>
      </c>
      <c r="AD69" s="27">
        <v>26.708034767537526</v>
      </c>
      <c r="AE69" s="27">
        <v>-1.7317616260207529</v>
      </c>
      <c r="AF69" s="27">
        <v>0</v>
      </c>
      <c r="AG69" s="27">
        <v>0</v>
      </c>
      <c r="AH69" s="27">
        <v>0</v>
      </c>
      <c r="AI69" s="27">
        <v>40.253510536419952</v>
      </c>
    </row>
    <row r="70" spans="1:35" ht="16.5" thickTop="1" thickBot="1" x14ac:dyDescent="0.3">
      <c r="A70" s="19">
        <v>2032</v>
      </c>
      <c r="B70" s="27">
        <v>30.782484211847386</v>
      </c>
      <c r="C70" s="27">
        <v>0.61564968423694777</v>
      </c>
      <c r="D70" s="27">
        <v>0</v>
      </c>
      <c r="E70" s="27">
        <v>31.398133896084335</v>
      </c>
      <c r="G70" s="19">
        <v>2032</v>
      </c>
      <c r="H70" s="27">
        <v>8.7156591978798588</v>
      </c>
      <c r="I70" s="27">
        <v>2.1041826225900877</v>
      </c>
      <c r="J70" s="27">
        <v>49.508023290056684</v>
      </c>
      <c r="K70" s="27">
        <v>8.6662335834340007E-2</v>
      </c>
      <c r="L70" s="27">
        <v>0</v>
      </c>
      <c r="M70" s="27">
        <v>-5.2206903769680311E-2</v>
      </c>
      <c r="N70" s="27">
        <v>28.016251925037079</v>
      </c>
      <c r="O70" s="27">
        <v>88.378572467628373</v>
      </c>
      <c r="Q70" s="19">
        <v>2032</v>
      </c>
      <c r="R70" s="27">
        <v>0.27831605934989057</v>
      </c>
      <c r="S70" s="27">
        <v>-2.4697200000000521</v>
      </c>
      <c r="T70" s="27">
        <v>-21.204370575993515</v>
      </c>
      <c r="U70" s="27">
        <v>-3.9549168547539351</v>
      </c>
      <c r="V70" s="27">
        <v>0.9551614773516206</v>
      </c>
      <c r="W70" s="27">
        <v>12.254949626129594</v>
      </c>
      <c r="X70" s="27">
        <v>28.016251925037079</v>
      </c>
      <c r="Y70" s="27">
        <v>13.87567165712068</v>
      </c>
      <c r="AA70" s="19">
        <v>2032</v>
      </c>
      <c r="AB70" s="27">
        <v>12.45001987743899</v>
      </c>
      <c r="AC70" s="27">
        <v>2.8349633188799999</v>
      </c>
      <c r="AD70" s="27">
        <v>24.201775840623153</v>
      </c>
      <c r="AE70" s="27">
        <v>-1.5308007948377629</v>
      </c>
      <c r="AF70" s="27">
        <v>0</v>
      </c>
      <c r="AG70" s="27">
        <v>0</v>
      </c>
      <c r="AH70" s="27">
        <v>0</v>
      </c>
      <c r="AI70" s="27">
        <v>37.955958242104387</v>
      </c>
    </row>
    <row r="71" spans="1:35" ht="16.5" thickTop="1" thickBot="1" x14ac:dyDescent="0.3">
      <c r="A71" s="19">
        <v>2033</v>
      </c>
      <c r="B71" s="27">
        <v>30.782484211847386</v>
      </c>
      <c r="C71" s="27">
        <v>0.61564968423694777</v>
      </c>
      <c r="D71" s="27">
        <v>0</v>
      </c>
      <c r="E71" s="27">
        <v>31.398133896084335</v>
      </c>
      <c r="G71" s="19">
        <v>2033</v>
      </c>
      <c r="H71" s="27">
        <v>7.1445502861702153</v>
      </c>
      <c r="I71" s="27">
        <v>1.7364190779403543</v>
      </c>
      <c r="J71" s="27">
        <v>49.214632591846907</v>
      </c>
      <c r="K71" s="27">
        <v>0.29743171043556099</v>
      </c>
      <c r="L71" s="27">
        <v>0</v>
      </c>
      <c r="M71" s="27">
        <v>0</v>
      </c>
      <c r="N71" s="27">
        <v>28.016251925037079</v>
      </c>
      <c r="O71" s="27">
        <v>86.40928559143012</v>
      </c>
      <c r="Q71" s="19">
        <v>2033</v>
      </c>
      <c r="R71" s="27">
        <v>-6.5978225713506617</v>
      </c>
      <c r="S71" s="27">
        <v>-2.7442700000001423</v>
      </c>
      <c r="T71" s="27">
        <v>23.567489372125909</v>
      </c>
      <c r="U71" s="27">
        <v>-0.74278141572729617</v>
      </c>
      <c r="V71" s="27">
        <v>0</v>
      </c>
      <c r="W71" s="27">
        <v>-4.0943685554794893</v>
      </c>
      <c r="X71" s="27">
        <v>28.016251925037079</v>
      </c>
      <c r="Y71" s="27">
        <v>37.404498754605399</v>
      </c>
      <c r="AA71" s="19">
        <v>2033</v>
      </c>
      <c r="AB71" s="27">
        <v>24.762563133759045</v>
      </c>
      <c r="AC71" s="27">
        <v>3.6193375507100427</v>
      </c>
      <c r="AD71" s="27">
        <v>17.324633899092021</v>
      </c>
      <c r="AE71" s="27">
        <v>-1.3455946833719106</v>
      </c>
      <c r="AF71" s="27">
        <v>0</v>
      </c>
      <c r="AG71" s="27">
        <v>0</v>
      </c>
      <c r="AH71" s="27">
        <v>0</v>
      </c>
      <c r="AI71" s="27">
        <v>44.360939900189194</v>
      </c>
    </row>
    <row r="72" spans="1:35" ht="16.5" thickTop="1" thickBot="1" x14ac:dyDescent="0.3">
      <c r="A72" s="19">
        <v>2034</v>
      </c>
      <c r="B72" s="27">
        <v>30.782484211847386</v>
      </c>
      <c r="C72" s="27">
        <v>0.61564968423694777</v>
      </c>
      <c r="D72" s="27">
        <v>0</v>
      </c>
      <c r="E72" s="27">
        <v>31.398133896084335</v>
      </c>
      <c r="G72" s="19">
        <v>2034</v>
      </c>
      <c r="H72" s="27">
        <v>6.1223542681400431</v>
      </c>
      <c r="I72" s="27">
        <v>1.6712966825298281</v>
      </c>
      <c r="J72" s="27">
        <v>18.549723204755292</v>
      </c>
      <c r="K72" s="27">
        <v>1.7658129203487711E-2</v>
      </c>
      <c r="L72" s="27">
        <v>0</v>
      </c>
      <c r="M72" s="27">
        <v>0</v>
      </c>
      <c r="N72" s="27">
        <v>28.016251925037079</v>
      </c>
      <c r="O72" s="27">
        <v>54.377284209665731</v>
      </c>
      <c r="Q72" s="19">
        <v>2034</v>
      </c>
      <c r="R72" s="27">
        <v>0.38284024567019515</v>
      </c>
      <c r="S72" s="27">
        <v>-1.1996799999997165</v>
      </c>
      <c r="T72" s="27">
        <v>30.685699232113684</v>
      </c>
      <c r="U72" s="27">
        <v>-5.3912287044704499</v>
      </c>
      <c r="V72" s="27">
        <v>0</v>
      </c>
      <c r="W72" s="27">
        <v>8.4214283194953481</v>
      </c>
      <c r="X72" s="27">
        <v>28.016251925037079</v>
      </c>
      <c r="Y72" s="27">
        <v>60.915311017846136</v>
      </c>
      <c r="AA72" s="19">
        <v>2034</v>
      </c>
      <c r="AB72" s="27">
        <v>14.438961265517037</v>
      </c>
      <c r="AC72" s="27">
        <v>0.9572053557799336</v>
      </c>
      <c r="AD72" s="27">
        <v>33.137218479038985</v>
      </c>
      <c r="AE72" s="27">
        <v>-0.94030262991654523</v>
      </c>
      <c r="AF72" s="27">
        <v>0</v>
      </c>
      <c r="AG72" s="27">
        <v>0</v>
      </c>
      <c r="AH72" s="27">
        <v>0</v>
      </c>
      <c r="AI72" s="27">
        <v>47.593082470419411</v>
      </c>
    </row>
    <row r="73" spans="1:35" ht="16.5" thickTop="1" thickBot="1" x14ac:dyDescent="0.3">
      <c r="A73" s="19" t="s">
        <v>44</v>
      </c>
      <c r="B73" s="27">
        <v>774.49362745946848</v>
      </c>
      <c r="C73" s="27">
        <v>15.48987254918937</v>
      </c>
      <c r="D73" s="27">
        <v>0</v>
      </c>
      <c r="E73" s="27">
        <v>789.98350000865787</v>
      </c>
      <c r="G73" s="19" t="s">
        <v>45</v>
      </c>
      <c r="H73" s="27">
        <v>95.87197727597021</v>
      </c>
      <c r="I73" s="27">
        <v>26.171389395534234</v>
      </c>
      <c r="J73" s="27">
        <v>350.73367888081276</v>
      </c>
      <c r="K73" s="27">
        <v>0.35107231773068454</v>
      </c>
      <c r="L73" s="27">
        <v>0</v>
      </c>
      <c r="M73" s="27">
        <v>0</v>
      </c>
      <c r="N73" s="27">
        <v>725.56233253263554</v>
      </c>
      <c r="O73" s="27">
        <v>1198.6904504026834</v>
      </c>
      <c r="Q73" s="19" t="s">
        <v>45</v>
      </c>
      <c r="R73" s="27">
        <v>5.9950224579817215</v>
      </c>
      <c r="S73" s="27">
        <v>-18.786187251027908</v>
      </c>
      <c r="T73" s="27">
        <v>580.19777771941926</v>
      </c>
      <c r="U73" s="27">
        <v>-107.18639188124197</v>
      </c>
      <c r="V73" s="27">
        <v>0</v>
      </c>
      <c r="W73" s="27">
        <v>156.36353168655467</v>
      </c>
      <c r="X73" s="27">
        <v>725.56233253263554</v>
      </c>
      <c r="Y73" s="27">
        <v>1342.1460852643213</v>
      </c>
      <c r="AA73" s="19" t="s">
        <v>45</v>
      </c>
      <c r="AB73" s="27">
        <v>226.10448623333392</v>
      </c>
      <c r="AC73" s="27">
        <v>14.989196328498323</v>
      </c>
      <c r="AD73" s="27">
        <v>626.55051057857099</v>
      </c>
      <c r="AE73" s="27">
        <v>-18.694745057582757</v>
      </c>
      <c r="AF73" s="27">
        <v>0</v>
      </c>
      <c r="AG73" s="27">
        <v>0</v>
      </c>
      <c r="AH73" s="27">
        <v>0</v>
      </c>
      <c r="AI73" s="27">
        <v>848.94944808282048</v>
      </c>
    </row>
    <row r="74" spans="1:35" ht="16.5" thickTop="1" thickBot="1" x14ac:dyDescent="0.3"/>
    <row r="75" spans="1:35" ht="16.5" thickTop="1" thickBot="1" x14ac:dyDescent="0.3">
      <c r="A75" s="1" t="str">
        <f>A6</f>
        <v>High Cost</v>
      </c>
    </row>
    <row r="76" spans="1:35" ht="31.5" thickTop="1" thickBot="1" x14ac:dyDescent="0.3">
      <c r="C76" s="14"/>
      <c r="G76" s="1" t="s">
        <v>29</v>
      </c>
      <c r="H76" s="1" t="s">
        <v>10</v>
      </c>
      <c r="J76" s="12"/>
      <c r="K76" s="12"/>
      <c r="Q76" s="1" t="s">
        <v>29</v>
      </c>
      <c r="R76" s="1" t="s">
        <v>30</v>
      </c>
      <c r="T76" s="12"/>
      <c r="U76" s="12"/>
      <c r="AA76" s="1" t="s">
        <v>29</v>
      </c>
      <c r="AB76" s="1" t="s">
        <v>31</v>
      </c>
      <c r="AD76" s="12"/>
      <c r="AE76" s="12"/>
    </row>
    <row r="77" spans="1:35" ht="51" customHeight="1" thickTop="1" thickBot="1" x14ac:dyDescent="0.3">
      <c r="A77" s="1" t="s">
        <v>32</v>
      </c>
      <c r="B77" s="25" t="s">
        <v>33</v>
      </c>
      <c r="C77" s="25" t="s">
        <v>15</v>
      </c>
      <c r="D77" s="25" t="s">
        <v>34</v>
      </c>
      <c r="E77" s="25" t="s">
        <v>35</v>
      </c>
      <c r="G77" s="1" t="s">
        <v>29</v>
      </c>
      <c r="H77" s="1" t="s">
        <v>36</v>
      </c>
      <c r="I77" s="1" t="s">
        <v>37</v>
      </c>
      <c r="J77" s="1" t="s">
        <v>38</v>
      </c>
      <c r="K77" s="1" t="s">
        <v>39</v>
      </c>
      <c r="L77" s="1" t="s">
        <v>40</v>
      </c>
      <c r="M77" s="1" t="s">
        <v>41</v>
      </c>
      <c r="N77" s="1" t="s">
        <v>42</v>
      </c>
      <c r="O77" s="1" t="s">
        <v>35</v>
      </c>
      <c r="Q77" s="1" t="s">
        <v>29</v>
      </c>
      <c r="R77" s="1" t="s">
        <v>36</v>
      </c>
      <c r="S77" s="1" t="s">
        <v>37</v>
      </c>
      <c r="T77" s="1" t="s">
        <v>38</v>
      </c>
      <c r="U77" s="1" t="s">
        <v>39</v>
      </c>
      <c r="V77" s="1" t="s">
        <v>40</v>
      </c>
      <c r="W77" s="1" t="s">
        <v>41</v>
      </c>
      <c r="X77" s="1" t="s">
        <v>42</v>
      </c>
      <c r="Y77" s="1" t="s">
        <v>35</v>
      </c>
      <c r="AA77" s="1" t="s">
        <v>29</v>
      </c>
      <c r="AB77" s="1" t="s">
        <v>36</v>
      </c>
      <c r="AC77" s="1" t="s">
        <v>37</v>
      </c>
      <c r="AD77" s="1" t="s">
        <v>38</v>
      </c>
      <c r="AE77" s="1" t="s">
        <v>39</v>
      </c>
      <c r="AF77" s="1" t="s">
        <v>40</v>
      </c>
      <c r="AG77" s="1" t="s">
        <v>41</v>
      </c>
      <c r="AH77" s="1" t="s">
        <v>42</v>
      </c>
      <c r="AI77" s="1" t="s">
        <v>35</v>
      </c>
    </row>
    <row r="78" spans="1:35" ht="16.5" thickTop="1" thickBot="1" x14ac:dyDescent="0.3">
      <c r="A78" s="19" t="s">
        <v>43</v>
      </c>
      <c r="B78" s="26">
        <f>NPV($B$6,B79:B94)</f>
        <v>798.80987533347616</v>
      </c>
      <c r="C78" s="26">
        <f t="shared" ref="C78:E78" si="13">NPV($B$6,C79:C94)</f>
        <v>15.976197506669523</v>
      </c>
      <c r="D78" s="26">
        <f t="shared" si="13"/>
        <v>1.0906497270234414</v>
      </c>
      <c r="E78" s="26">
        <f t="shared" si="13"/>
        <v>815.87672256716894</v>
      </c>
      <c r="G78" s="19" t="s">
        <v>43</v>
      </c>
      <c r="H78" s="26">
        <f>NPV($B$6,H79:H94)</f>
        <v>70.376731347357165</v>
      </c>
      <c r="I78" s="26">
        <f t="shared" ref="I78:O78" si="14">NPV($B$6,I79:I94)</f>
        <v>17.528278526551816</v>
      </c>
      <c r="J78" s="26">
        <f t="shared" si="14"/>
        <v>256.63352844975128</v>
      </c>
      <c r="K78" s="26">
        <f t="shared" si="14"/>
        <v>2.301742997441758</v>
      </c>
      <c r="L78" s="26">
        <f t="shared" si="14"/>
        <v>9.2987747287886027</v>
      </c>
      <c r="M78" s="26">
        <f t="shared" si="14"/>
        <v>1.8672573281733338</v>
      </c>
      <c r="N78" s="26">
        <f t="shared" si="14"/>
        <v>650.21129127528161</v>
      </c>
      <c r="O78" s="26">
        <f t="shared" si="14"/>
        <v>1008.2176046533457</v>
      </c>
      <c r="Q78" s="19" t="s">
        <v>43</v>
      </c>
      <c r="R78" s="26">
        <f>NPV($B$6,R79:R94)</f>
        <v>5.5321955520347785</v>
      </c>
      <c r="S78" s="26">
        <f t="shared" ref="S78:Y78" si="15">NPV($B$6,S79:S94)</f>
        <v>-10.547609261075248</v>
      </c>
      <c r="T78" s="26">
        <f t="shared" si="15"/>
        <v>278.05528642389316</v>
      </c>
      <c r="U78" s="26">
        <f t="shared" si="15"/>
        <v>-29.491100788838878</v>
      </c>
      <c r="V78" s="26">
        <f t="shared" si="15"/>
        <v>8.7283075025254337</v>
      </c>
      <c r="W78" s="26">
        <f t="shared" si="15"/>
        <v>66.461870229482471</v>
      </c>
      <c r="X78" s="26">
        <f t="shared" si="15"/>
        <v>650.21129127528161</v>
      </c>
      <c r="Y78" s="26">
        <f t="shared" si="15"/>
        <v>968.95024093330346</v>
      </c>
      <c r="AA78" s="19" t="s">
        <v>43</v>
      </c>
      <c r="AB78" s="26">
        <f>NPV($B$6,AB79:AB94)</f>
        <v>126.66557903755074</v>
      </c>
      <c r="AC78" s="26">
        <f t="shared" ref="AC78:AI78" si="16">NPV($B$6,AC79:AC94)</f>
        <v>14.834363486015921</v>
      </c>
      <c r="AD78" s="26">
        <f t="shared" si="16"/>
        <v>332.23620757183846</v>
      </c>
      <c r="AE78" s="26">
        <f t="shared" si="16"/>
        <v>-7.0601118263622356</v>
      </c>
      <c r="AF78" s="26">
        <f t="shared" si="16"/>
        <v>0</v>
      </c>
      <c r="AG78" s="26">
        <f t="shared" si="16"/>
        <v>7.3210435242559241E-2</v>
      </c>
      <c r="AH78" s="26">
        <f t="shared" si="16"/>
        <v>0</v>
      </c>
      <c r="AI78" s="26">
        <f t="shared" si="16"/>
        <v>466.74924870428549</v>
      </c>
    </row>
    <row r="79" spans="1:35" ht="16.5" thickTop="1" thickBot="1" x14ac:dyDescent="0.3">
      <c r="A79" s="19">
        <v>2020</v>
      </c>
      <c r="B79" s="27">
        <v>0</v>
      </c>
      <c r="C79" s="27">
        <v>0</v>
      </c>
      <c r="D79" s="27">
        <v>0</v>
      </c>
      <c r="E79" s="27">
        <v>0</v>
      </c>
      <c r="G79" s="19">
        <v>2020</v>
      </c>
      <c r="H79" s="27">
        <v>0</v>
      </c>
      <c r="I79" s="27">
        <v>0</v>
      </c>
      <c r="J79" s="27">
        <v>0</v>
      </c>
      <c r="K79" s="27">
        <v>0</v>
      </c>
      <c r="L79" s="27">
        <v>0</v>
      </c>
      <c r="M79" s="27">
        <v>0</v>
      </c>
      <c r="N79" s="27">
        <v>0</v>
      </c>
      <c r="O79" s="27">
        <v>0</v>
      </c>
      <c r="Q79" s="19">
        <v>2020</v>
      </c>
      <c r="R79" s="27">
        <v>0</v>
      </c>
      <c r="S79" s="27">
        <v>0</v>
      </c>
      <c r="T79" s="27">
        <v>0</v>
      </c>
      <c r="U79" s="27">
        <v>0</v>
      </c>
      <c r="V79" s="27">
        <v>0</v>
      </c>
      <c r="W79" s="27">
        <v>0</v>
      </c>
      <c r="X79" s="27">
        <v>0</v>
      </c>
      <c r="Y79" s="27">
        <v>0</v>
      </c>
      <c r="AA79" s="19">
        <v>2020</v>
      </c>
      <c r="AB79" s="27">
        <v>0</v>
      </c>
      <c r="AC79" s="27">
        <v>0</v>
      </c>
      <c r="AD79" s="27">
        <v>0</v>
      </c>
      <c r="AE79" s="27">
        <v>0</v>
      </c>
      <c r="AF79" s="27">
        <v>0</v>
      </c>
      <c r="AG79" s="27">
        <v>0</v>
      </c>
      <c r="AH79" s="27">
        <v>0</v>
      </c>
      <c r="AI79" s="27">
        <v>0</v>
      </c>
    </row>
    <row r="80" spans="1:35" ht="16.5" thickTop="1" thickBot="1" x14ac:dyDescent="0.3">
      <c r="A80" s="19">
        <v>2021</v>
      </c>
      <c r="B80" s="27">
        <v>0</v>
      </c>
      <c r="C80" s="27">
        <v>0</v>
      </c>
      <c r="D80" s="27">
        <v>0</v>
      </c>
      <c r="E80" s="27">
        <v>0</v>
      </c>
      <c r="G80" s="19">
        <v>2021</v>
      </c>
      <c r="H80" s="27">
        <v>0</v>
      </c>
      <c r="I80" s="27">
        <v>0</v>
      </c>
      <c r="J80" s="27">
        <v>0</v>
      </c>
      <c r="K80" s="27">
        <v>0</v>
      </c>
      <c r="L80" s="27">
        <v>0</v>
      </c>
      <c r="M80" s="27">
        <v>0</v>
      </c>
      <c r="N80" s="27">
        <v>0</v>
      </c>
      <c r="O80" s="27">
        <v>0</v>
      </c>
      <c r="Q80" s="19">
        <v>2021</v>
      </c>
      <c r="R80" s="27">
        <v>0</v>
      </c>
      <c r="S80" s="27">
        <v>0</v>
      </c>
      <c r="T80" s="27">
        <v>0</v>
      </c>
      <c r="U80" s="27">
        <v>0</v>
      </c>
      <c r="V80" s="27">
        <v>0</v>
      </c>
      <c r="W80" s="27">
        <v>0</v>
      </c>
      <c r="X80" s="27">
        <v>0</v>
      </c>
      <c r="Y80" s="27">
        <v>0</v>
      </c>
      <c r="AA80" s="19">
        <v>2021</v>
      </c>
      <c r="AB80" s="27">
        <v>0</v>
      </c>
      <c r="AC80" s="27">
        <v>0</v>
      </c>
      <c r="AD80" s="27">
        <v>0</v>
      </c>
      <c r="AE80" s="27">
        <v>0</v>
      </c>
      <c r="AF80" s="27">
        <v>0</v>
      </c>
      <c r="AG80" s="27">
        <v>0</v>
      </c>
      <c r="AH80" s="27">
        <v>0</v>
      </c>
      <c r="AI80" s="27">
        <v>0</v>
      </c>
    </row>
    <row r="81" spans="1:35" ht="16.5" thickTop="1" thickBot="1" x14ac:dyDescent="0.3">
      <c r="A81" s="19">
        <v>2022</v>
      </c>
      <c r="B81" s="27">
        <v>0</v>
      </c>
      <c r="C81" s="27">
        <v>0</v>
      </c>
      <c r="D81" s="27">
        <v>1.2953083803561825</v>
      </c>
      <c r="E81" s="27">
        <v>1.2953083803561825</v>
      </c>
      <c r="G81" s="19">
        <v>2022</v>
      </c>
      <c r="H81" s="27">
        <v>0</v>
      </c>
      <c r="I81" s="27">
        <v>0</v>
      </c>
      <c r="J81" s="27">
        <v>0</v>
      </c>
      <c r="K81" s="27">
        <v>0</v>
      </c>
      <c r="L81" s="27">
        <v>0</v>
      </c>
      <c r="M81" s="27">
        <v>0</v>
      </c>
      <c r="N81" s="27">
        <v>0</v>
      </c>
      <c r="O81" s="27">
        <v>0</v>
      </c>
      <c r="Q81" s="19">
        <v>2022</v>
      </c>
      <c r="R81" s="27">
        <v>0</v>
      </c>
      <c r="S81" s="27">
        <v>0</v>
      </c>
      <c r="T81" s="27">
        <v>0</v>
      </c>
      <c r="U81" s="27">
        <v>0</v>
      </c>
      <c r="V81" s="27">
        <v>0</v>
      </c>
      <c r="W81" s="27">
        <v>0</v>
      </c>
      <c r="X81" s="27">
        <v>0</v>
      </c>
      <c r="Y81" s="27">
        <v>0</v>
      </c>
      <c r="AA81" s="19">
        <v>2022</v>
      </c>
      <c r="AB81" s="27">
        <v>0</v>
      </c>
      <c r="AC81" s="27">
        <v>0</v>
      </c>
      <c r="AD81" s="27">
        <v>0</v>
      </c>
      <c r="AE81" s="27">
        <v>0</v>
      </c>
      <c r="AF81" s="27">
        <v>0</v>
      </c>
      <c r="AG81" s="27">
        <v>0</v>
      </c>
      <c r="AH81" s="27">
        <v>0</v>
      </c>
      <c r="AI81" s="27">
        <v>0</v>
      </c>
    </row>
    <row r="82" spans="1:35" ht="16.5" thickTop="1" thickBot="1" x14ac:dyDescent="0.3">
      <c r="A82" s="19">
        <v>2023</v>
      </c>
      <c r="B82" s="27">
        <v>5.2766416088626746</v>
      </c>
      <c r="C82" s="27">
        <v>0.10553283217725351</v>
      </c>
      <c r="D82" s="27">
        <v>0</v>
      </c>
      <c r="E82" s="27">
        <v>5.3821744410399281</v>
      </c>
      <c r="G82" s="19">
        <v>2023</v>
      </c>
      <c r="H82" s="27">
        <v>0</v>
      </c>
      <c r="I82" s="27">
        <v>0</v>
      </c>
      <c r="J82" s="27">
        <v>8.7411442687673429</v>
      </c>
      <c r="K82" s="27">
        <v>-0.7215190504554978</v>
      </c>
      <c r="L82" s="27">
        <v>0.90586752110396607</v>
      </c>
      <c r="M82" s="27">
        <v>1.1688924512004775</v>
      </c>
      <c r="N82" s="27">
        <v>0</v>
      </c>
      <c r="O82" s="27">
        <v>10.094385190616288</v>
      </c>
      <c r="Q82" s="19">
        <v>2023</v>
      </c>
      <c r="R82" s="27">
        <v>-7.2139250000000033</v>
      </c>
      <c r="S82" s="27">
        <v>-2.2544800000000578</v>
      </c>
      <c r="T82" s="27">
        <v>35.817240997447335</v>
      </c>
      <c r="U82" s="27">
        <v>5.7012330446839927</v>
      </c>
      <c r="V82" s="27">
        <v>1.1420268403996039</v>
      </c>
      <c r="W82" s="27">
        <v>1.932184458492038</v>
      </c>
      <c r="X82" s="27">
        <v>0</v>
      </c>
      <c r="Y82" s="27">
        <v>35.12428034102291</v>
      </c>
      <c r="AA82" s="19">
        <v>2023</v>
      </c>
      <c r="AB82" s="27">
        <v>6.2250946910619955</v>
      </c>
      <c r="AC82" s="27">
        <v>0.41667243112988217</v>
      </c>
      <c r="AD82" s="27">
        <v>14.232689113237361</v>
      </c>
      <c r="AE82" s="27">
        <v>-8.1542724730223781E-2</v>
      </c>
      <c r="AF82" s="27">
        <v>0</v>
      </c>
      <c r="AG82" s="27">
        <v>0.56479425572886732</v>
      </c>
      <c r="AH82" s="27">
        <v>0</v>
      </c>
      <c r="AI82" s="27">
        <v>21.357707766427882</v>
      </c>
    </row>
    <row r="83" spans="1:35" ht="16.5" thickTop="1" thickBot="1" x14ac:dyDescent="0.3">
      <c r="A83" s="19">
        <v>2024</v>
      </c>
      <c r="B83" s="27">
        <v>5.2766416088626746</v>
      </c>
      <c r="C83" s="27">
        <v>0.10553283217725351</v>
      </c>
      <c r="D83" s="27">
        <v>0</v>
      </c>
      <c r="E83" s="27">
        <v>5.3821744410399281</v>
      </c>
      <c r="G83" s="19">
        <v>2024</v>
      </c>
      <c r="H83" s="27">
        <v>0</v>
      </c>
      <c r="I83" s="27">
        <v>0</v>
      </c>
      <c r="J83" s="27">
        <v>7.5372652303552377</v>
      </c>
      <c r="K83" s="27">
        <v>0.71804825924283144</v>
      </c>
      <c r="L83" s="27">
        <v>3.0004652895794708</v>
      </c>
      <c r="M83" s="27">
        <v>0.77948928547790219</v>
      </c>
      <c r="N83" s="27">
        <v>0</v>
      </c>
      <c r="O83" s="27">
        <v>12.035268064655442</v>
      </c>
      <c r="Q83" s="19">
        <v>2024</v>
      </c>
      <c r="R83" s="27">
        <v>-0.54463999999998691</v>
      </c>
      <c r="S83" s="27">
        <v>-0.14096500000005108</v>
      </c>
      <c r="T83" s="27">
        <v>1.2488695395269971</v>
      </c>
      <c r="U83" s="27">
        <v>-2.2276706508315067E-2</v>
      </c>
      <c r="V83" s="27">
        <v>1.4872883024190631</v>
      </c>
      <c r="W83" s="27">
        <v>-0.49439341836747119</v>
      </c>
      <c r="X83" s="27">
        <v>0</v>
      </c>
      <c r="Y83" s="27">
        <v>1.533882717070236</v>
      </c>
      <c r="AA83" s="19">
        <v>2024</v>
      </c>
      <c r="AB83" s="27">
        <v>0.13394177703830223</v>
      </c>
      <c r="AC83" s="27">
        <v>4.8067108834857208E-2</v>
      </c>
      <c r="AD83" s="27">
        <v>7.7039847775783725</v>
      </c>
      <c r="AE83" s="27">
        <v>0.52563467597039171</v>
      </c>
      <c r="AF83" s="27">
        <v>0</v>
      </c>
      <c r="AG83" s="27">
        <v>-0.14492043468708932</v>
      </c>
      <c r="AH83" s="27">
        <v>0</v>
      </c>
      <c r="AI83" s="27">
        <v>8.2667079047348349</v>
      </c>
    </row>
    <row r="84" spans="1:35" ht="16.5" thickTop="1" thickBot="1" x14ac:dyDescent="0.3">
      <c r="A84" s="19">
        <v>2025</v>
      </c>
      <c r="B84" s="27">
        <v>65.463913922118437</v>
      </c>
      <c r="C84" s="27">
        <v>1.3092782784423687</v>
      </c>
      <c r="D84" s="27">
        <v>0</v>
      </c>
      <c r="E84" s="27">
        <v>66.7731922005608</v>
      </c>
      <c r="G84" s="19">
        <v>2025</v>
      </c>
      <c r="H84" s="27">
        <v>0</v>
      </c>
      <c r="I84" s="27">
        <v>0</v>
      </c>
      <c r="J84" s="27">
        <v>18.589869544685836</v>
      </c>
      <c r="K84" s="27">
        <v>1.5137557449124577</v>
      </c>
      <c r="L84" s="27">
        <v>2.0243676442420533</v>
      </c>
      <c r="M84" s="27">
        <v>1.0306320996200817</v>
      </c>
      <c r="N84" s="27">
        <v>0</v>
      </c>
      <c r="O84" s="27">
        <v>23.158625033460428</v>
      </c>
      <c r="Q84" s="19">
        <v>2025</v>
      </c>
      <c r="R84" s="27">
        <v>-2.3426399999999603</v>
      </c>
      <c r="S84" s="27">
        <v>-0.18885000000000218</v>
      </c>
      <c r="T84" s="27">
        <v>23.827094258740601</v>
      </c>
      <c r="U84" s="27">
        <v>-2.6676493095533353</v>
      </c>
      <c r="V84" s="27">
        <v>1.4560970354377119</v>
      </c>
      <c r="W84" s="27">
        <v>-2.1146532019862219E-2</v>
      </c>
      <c r="X84" s="27">
        <v>0</v>
      </c>
      <c r="Y84" s="27">
        <v>20.06290545260515</v>
      </c>
      <c r="AA84" s="19">
        <v>2025</v>
      </c>
      <c r="AB84" s="27">
        <v>0.26788355408299935</v>
      </c>
      <c r="AC84" s="27">
        <v>4.7935777939983382E-2</v>
      </c>
      <c r="AD84" s="27">
        <v>13.261578490300231</v>
      </c>
      <c r="AE84" s="27">
        <v>0.15470283926225989</v>
      </c>
      <c r="AF84" s="27">
        <v>0</v>
      </c>
      <c r="AG84" s="27">
        <v>-0.13297304463263426</v>
      </c>
      <c r="AH84" s="27">
        <v>0</v>
      </c>
      <c r="AI84" s="27">
        <v>13.599127616952838</v>
      </c>
    </row>
    <row r="85" spans="1:35" ht="16.5" thickTop="1" thickBot="1" x14ac:dyDescent="0.3">
      <c r="A85" s="19">
        <v>2026</v>
      </c>
      <c r="B85" s="27">
        <v>65.463913922118437</v>
      </c>
      <c r="C85" s="27">
        <v>1.3092782784423687</v>
      </c>
      <c r="D85" s="27">
        <v>0</v>
      </c>
      <c r="E85" s="27">
        <v>66.7731922005608</v>
      </c>
      <c r="G85" s="19">
        <v>2026</v>
      </c>
      <c r="H85" s="27">
        <v>-1.3950969279790115E-3</v>
      </c>
      <c r="I85" s="27">
        <v>1.4004089498484973E-3</v>
      </c>
      <c r="J85" s="27">
        <v>34.894810840359604</v>
      </c>
      <c r="K85" s="27">
        <v>5.2582106111943361</v>
      </c>
      <c r="L85" s="27">
        <v>7.2894534504397832</v>
      </c>
      <c r="M85" s="27">
        <v>-1.0122504579646785</v>
      </c>
      <c r="N85" s="27">
        <v>0</v>
      </c>
      <c r="O85" s="27">
        <v>46.430229756050913</v>
      </c>
      <c r="Q85" s="19">
        <v>2026</v>
      </c>
      <c r="R85" s="27">
        <v>-0.44297000000005937</v>
      </c>
      <c r="S85" s="27">
        <v>5.0119999999878928E-2</v>
      </c>
      <c r="T85" s="27">
        <v>15.178139412409603</v>
      </c>
      <c r="U85" s="27">
        <v>5.0089181496134607</v>
      </c>
      <c r="V85" s="27">
        <v>7.3646415600636006</v>
      </c>
      <c r="W85" s="27">
        <v>-0.89821412546278045</v>
      </c>
      <c r="X85" s="27">
        <v>0</v>
      </c>
      <c r="Y85" s="27">
        <v>26.260634996623704</v>
      </c>
      <c r="AA85" s="19">
        <v>2026</v>
      </c>
      <c r="AB85" s="27">
        <v>0.26788355408200459</v>
      </c>
      <c r="AC85" s="27">
        <v>9.5871555879966763E-2</v>
      </c>
      <c r="AD85" s="27">
        <v>32.590485988653967</v>
      </c>
      <c r="AE85" s="27">
        <v>4.9001300228348894</v>
      </c>
      <c r="AF85" s="27">
        <v>0</v>
      </c>
      <c r="AG85" s="27">
        <v>-0.25807648693050717</v>
      </c>
      <c r="AH85" s="27">
        <v>0</v>
      </c>
      <c r="AI85" s="27">
        <v>37.596294634520319</v>
      </c>
    </row>
    <row r="86" spans="1:35" ht="16.5" thickTop="1" thickBot="1" x14ac:dyDescent="0.3">
      <c r="A86" s="19">
        <v>2027</v>
      </c>
      <c r="B86" s="27">
        <v>65.463913922118437</v>
      </c>
      <c r="C86" s="27">
        <v>1.3092782784423687</v>
      </c>
      <c r="D86" s="27">
        <v>0</v>
      </c>
      <c r="E86" s="27">
        <v>66.7731922005608</v>
      </c>
      <c r="G86" s="19">
        <v>2027</v>
      </c>
      <c r="H86" s="27">
        <v>5.075118029402006</v>
      </c>
      <c r="I86" s="27">
        <v>1.0935449024800619</v>
      </c>
      <c r="J86" s="27">
        <v>18.667678414635581</v>
      </c>
      <c r="K86" s="27">
        <v>-0.41371456259997058</v>
      </c>
      <c r="L86" s="27">
        <v>0</v>
      </c>
      <c r="M86" s="27">
        <v>0</v>
      </c>
      <c r="N86" s="27">
        <v>60.187272313255761</v>
      </c>
      <c r="O86" s="27">
        <v>84.609899097173439</v>
      </c>
      <c r="Q86" s="19">
        <v>2027</v>
      </c>
      <c r="R86" s="27">
        <v>1.8599400000000514</v>
      </c>
      <c r="S86" s="27">
        <v>0.64633999999978187</v>
      </c>
      <c r="T86" s="27">
        <v>24.161927631620351</v>
      </c>
      <c r="U86" s="27">
        <v>0.73519725171971118</v>
      </c>
      <c r="V86" s="27">
        <v>0</v>
      </c>
      <c r="W86" s="27">
        <v>0</v>
      </c>
      <c r="X86" s="27">
        <v>60.187272313255761</v>
      </c>
      <c r="Y86" s="27">
        <v>87.590677196595664</v>
      </c>
      <c r="AA86" s="19">
        <v>2027</v>
      </c>
      <c r="AB86" s="27">
        <v>0.18290367326500245</v>
      </c>
      <c r="AC86" s="27">
        <v>0.15926881142968341</v>
      </c>
      <c r="AD86" s="27">
        <v>26.138277354847794</v>
      </c>
      <c r="AE86" s="27">
        <v>-0.61268042205856088</v>
      </c>
      <c r="AF86" s="27">
        <v>0</v>
      </c>
      <c r="AG86" s="27">
        <v>0</v>
      </c>
      <c r="AH86" s="27">
        <v>0</v>
      </c>
      <c r="AI86" s="27">
        <v>25.86776941748392</v>
      </c>
    </row>
    <row r="87" spans="1:35" ht="16.5" thickTop="1" thickBot="1" x14ac:dyDescent="0.3">
      <c r="A87" s="19">
        <v>2028</v>
      </c>
      <c r="B87" s="27">
        <v>65.463913922118437</v>
      </c>
      <c r="C87" s="27">
        <v>1.3092782784423687</v>
      </c>
      <c r="D87" s="27">
        <v>0</v>
      </c>
      <c r="E87" s="27">
        <v>66.7731922005608</v>
      </c>
      <c r="G87" s="19">
        <v>2028</v>
      </c>
      <c r="H87" s="27">
        <v>10.035512428024049</v>
      </c>
      <c r="I87" s="27">
        <v>2.2499836779797988</v>
      </c>
      <c r="J87" s="27">
        <v>15.892796009100765</v>
      </c>
      <c r="K87" s="27">
        <v>-0.92022307644518686</v>
      </c>
      <c r="L87" s="27">
        <v>0</v>
      </c>
      <c r="M87" s="27">
        <v>0</v>
      </c>
      <c r="N87" s="27">
        <v>60.187272313255761</v>
      </c>
      <c r="O87" s="27">
        <v>87.445341351915189</v>
      </c>
      <c r="Q87" s="19">
        <v>2028</v>
      </c>
      <c r="R87" s="27">
        <v>20.984051066249776</v>
      </c>
      <c r="S87" s="27">
        <v>1.6843199999998433</v>
      </c>
      <c r="T87" s="27">
        <v>3.2711359137472602</v>
      </c>
      <c r="U87" s="27">
        <v>-0.17275159440781196</v>
      </c>
      <c r="V87" s="27">
        <v>0</v>
      </c>
      <c r="W87" s="27">
        <v>0.29532276784290801</v>
      </c>
      <c r="X87" s="27">
        <v>60.187272313255761</v>
      </c>
      <c r="Y87" s="27">
        <v>86.24935046668773</v>
      </c>
      <c r="AA87" s="19">
        <v>2028</v>
      </c>
      <c r="AB87" s="27">
        <v>12.439042717415987</v>
      </c>
      <c r="AC87" s="27">
        <v>2.8324692475603115</v>
      </c>
      <c r="AD87" s="27">
        <v>16.850170568348855</v>
      </c>
      <c r="AE87" s="27">
        <v>-1.7496445822617297</v>
      </c>
      <c r="AF87" s="27">
        <v>0</v>
      </c>
      <c r="AG87" s="27">
        <v>0</v>
      </c>
      <c r="AH87" s="27">
        <v>0</v>
      </c>
      <c r="AI87" s="27">
        <v>30.372037951063426</v>
      </c>
    </row>
    <row r="88" spans="1:35" ht="16.5" thickTop="1" thickBot="1" x14ac:dyDescent="0.3">
      <c r="A88" s="19">
        <v>2029</v>
      </c>
      <c r="B88" s="27">
        <v>65.463913922118437</v>
      </c>
      <c r="C88" s="27">
        <v>1.3092782784423687</v>
      </c>
      <c r="D88" s="27">
        <v>0</v>
      </c>
      <c r="E88" s="27">
        <v>66.7731922005608</v>
      </c>
      <c r="G88" s="19">
        <v>2029</v>
      </c>
      <c r="H88" s="27">
        <v>13.008471491989894</v>
      </c>
      <c r="I88" s="27">
        <v>2.7858491341703484</v>
      </c>
      <c r="J88" s="27">
        <v>16.679896870102326</v>
      </c>
      <c r="K88" s="27">
        <v>-1.3870652176751659</v>
      </c>
      <c r="L88" s="27">
        <v>0</v>
      </c>
      <c r="M88" s="27">
        <v>0</v>
      </c>
      <c r="N88" s="27">
        <v>60.187272313255761</v>
      </c>
      <c r="O88" s="27">
        <v>91.274424591843172</v>
      </c>
      <c r="Q88" s="19">
        <v>2029</v>
      </c>
      <c r="R88" s="27">
        <v>2.6504928898398248</v>
      </c>
      <c r="S88" s="27">
        <v>1.0213300000000345</v>
      </c>
      <c r="T88" s="27">
        <v>17.408843337393861</v>
      </c>
      <c r="U88" s="27">
        <v>0.66230900413028959</v>
      </c>
      <c r="V88" s="27">
        <v>0</v>
      </c>
      <c r="W88" s="27">
        <v>1.0405244258844688</v>
      </c>
      <c r="X88" s="27">
        <v>60.187272313255761</v>
      </c>
      <c r="Y88" s="27">
        <v>82.970771970504245</v>
      </c>
      <c r="AA88" s="19">
        <v>2029</v>
      </c>
      <c r="AB88" s="27">
        <v>12.439042717419964</v>
      </c>
      <c r="AC88" s="27">
        <v>2.8247302605500408</v>
      </c>
      <c r="AD88" s="27">
        <v>19.600073353570675</v>
      </c>
      <c r="AE88" s="27">
        <v>-1.433263614960222</v>
      </c>
      <c r="AF88" s="27">
        <v>0</v>
      </c>
      <c r="AG88" s="27">
        <v>0</v>
      </c>
      <c r="AH88" s="27">
        <v>0</v>
      </c>
      <c r="AI88" s="27">
        <v>33.430582716580453</v>
      </c>
    </row>
    <row r="89" spans="1:35" ht="16.5" thickTop="1" thickBot="1" x14ac:dyDescent="0.3">
      <c r="A89" s="19">
        <v>2030</v>
      </c>
      <c r="B89" s="27">
        <v>65.463913922118437</v>
      </c>
      <c r="C89" s="27">
        <v>1.3092782784423687</v>
      </c>
      <c r="D89" s="27">
        <v>0</v>
      </c>
      <c r="E89" s="27">
        <v>66.7731922005608</v>
      </c>
      <c r="G89" s="19">
        <v>2030</v>
      </c>
      <c r="H89" s="27">
        <v>15.177658022430023</v>
      </c>
      <c r="I89" s="27">
        <v>3.3302668250598799</v>
      </c>
      <c r="J89" s="27">
        <v>15.64457787044805</v>
      </c>
      <c r="K89" s="27">
        <v>-1.3942444594818164</v>
      </c>
      <c r="L89" s="27">
        <v>1.4184874829578722E-2</v>
      </c>
      <c r="M89" s="27">
        <v>0.34373421143524013</v>
      </c>
      <c r="N89" s="27">
        <v>60.187272313255761</v>
      </c>
      <c r="O89" s="27">
        <v>93.303449657976714</v>
      </c>
      <c r="Q89" s="19">
        <v>2030</v>
      </c>
      <c r="R89" s="27">
        <v>-2.5611748884198278</v>
      </c>
      <c r="S89" s="27">
        <v>-0.73806000000013228</v>
      </c>
      <c r="T89" s="27">
        <v>13.930436102684114</v>
      </c>
      <c r="U89" s="27">
        <v>2.2702947157977147</v>
      </c>
      <c r="V89" s="27">
        <v>0</v>
      </c>
      <c r="W89" s="27">
        <v>-0.7896928705344981</v>
      </c>
      <c r="X89" s="27">
        <v>60.187272313255761</v>
      </c>
      <c r="Y89" s="27">
        <v>72.299075372783136</v>
      </c>
      <c r="AA89" s="19">
        <v>2030</v>
      </c>
      <c r="AB89" s="27">
        <v>12.450019877442971</v>
      </c>
      <c r="AC89" s="27">
        <v>2.8272175174597578</v>
      </c>
      <c r="AD89" s="27">
        <v>27.864877229486311</v>
      </c>
      <c r="AE89" s="27">
        <v>-0.9548373474662103</v>
      </c>
      <c r="AF89" s="27">
        <v>0</v>
      </c>
      <c r="AG89" s="27">
        <v>0</v>
      </c>
      <c r="AH89" s="27">
        <v>0</v>
      </c>
      <c r="AI89" s="27">
        <v>42.187277276922828</v>
      </c>
    </row>
    <row r="90" spans="1:35" ht="16.5" thickTop="1" thickBot="1" x14ac:dyDescent="0.3">
      <c r="A90" s="19">
        <v>2031</v>
      </c>
      <c r="B90" s="27">
        <v>65.463913922118437</v>
      </c>
      <c r="C90" s="27">
        <v>1.3092782784423687</v>
      </c>
      <c r="D90" s="27">
        <v>0</v>
      </c>
      <c r="E90" s="27">
        <v>66.7731922005608</v>
      </c>
      <c r="G90" s="19">
        <v>2031</v>
      </c>
      <c r="H90" s="27">
        <v>11.665195477350153</v>
      </c>
      <c r="I90" s="27">
        <v>2.9510362550099671</v>
      </c>
      <c r="J90" s="27">
        <v>23.155628703620835</v>
      </c>
      <c r="K90" s="27">
        <v>-0.41017282188045323</v>
      </c>
      <c r="L90" s="27">
        <v>5.9838009582626646E-3</v>
      </c>
      <c r="M90" s="27">
        <v>0.2814151485888125</v>
      </c>
      <c r="N90" s="27">
        <v>60.187272313255761</v>
      </c>
      <c r="O90" s="27">
        <v>97.836358876903347</v>
      </c>
      <c r="Q90" s="19">
        <v>2031</v>
      </c>
      <c r="R90" s="27">
        <v>1.173566795790066</v>
      </c>
      <c r="S90" s="27">
        <v>-2.7108399999997346</v>
      </c>
      <c r="T90" s="27">
        <v>5.0949980527156766</v>
      </c>
      <c r="U90" s="27">
        <v>-3.5107257335269324</v>
      </c>
      <c r="V90" s="27">
        <v>0.57220550029093276</v>
      </c>
      <c r="W90" s="27">
        <v>23.221934577081175</v>
      </c>
      <c r="X90" s="27">
        <v>60.187272313255761</v>
      </c>
      <c r="Y90" s="27">
        <v>84.02841150560694</v>
      </c>
      <c r="AA90" s="19">
        <v>2031</v>
      </c>
      <c r="AB90" s="27">
        <v>12.450019877442971</v>
      </c>
      <c r="AC90" s="27">
        <v>2.8272175174602125</v>
      </c>
      <c r="AD90" s="27">
        <v>26.708034767537526</v>
      </c>
      <c r="AE90" s="27">
        <v>-1.7317616260207529</v>
      </c>
      <c r="AF90" s="27">
        <v>0</v>
      </c>
      <c r="AG90" s="27">
        <v>0</v>
      </c>
      <c r="AH90" s="27">
        <v>0</v>
      </c>
      <c r="AI90" s="27">
        <v>40.253510536419952</v>
      </c>
    </row>
    <row r="91" spans="1:35" ht="16.5" thickTop="1" thickBot="1" x14ac:dyDescent="0.3">
      <c r="A91" s="19">
        <v>2032</v>
      </c>
      <c r="B91" s="27">
        <v>65.463913922118437</v>
      </c>
      <c r="C91" s="27">
        <v>1.3092782784423687</v>
      </c>
      <c r="D91" s="27">
        <v>0</v>
      </c>
      <c r="E91" s="27">
        <v>66.7731922005608</v>
      </c>
      <c r="G91" s="19">
        <v>2032</v>
      </c>
      <c r="H91" s="27">
        <v>8.7156591978798588</v>
      </c>
      <c r="I91" s="27">
        <v>2.1041826225900877</v>
      </c>
      <c r="J91" s="27">
        <v>49.508023290056684</v>
      </c>
      <c r="K91" s="27">
        <v>8.6662335834340007E-2</v>
      </c>
      <c r="L91" s="27">
        <v>0</v>
      </c>
      <c r="M91" s="27">
        <v>-5.2206903769680311E-2</v>
      </c>
      <c r="N91" s="27">
        <v>60.187272313255761</v>
      </c>
      <c r="O91" s="27">
        <v>120.54959285584705</v>
      </c>
      <c r="Q91" s="19">
        <v>2032</v>
      </c>
      <c r="R91" s="27">
        <v>0.27831605934989057</v>
      </c>
      <c r="S91" s="27">
        <v>-2.4697200000000521</v>
      </c>
      <c r="T91" s="27">
        <v>-21.204370575993515</v>
      </c>
      <c r="U91" s="27">
        <v>-3.9549168547539351</v>
      </c>
      <c r="V91" s="27">
        <v>0.9551614773516206</v>
      </c>
      <c r="W91" s="27">
        <v>12.254949626129594</v>
      </c>
      <c r="X91" s="27">
        <v>60.187272313255761</v>
      </c>
      <c r="Y91" s="27">
        <v>46.046692045339363</v>
      </c>
      <c r="AA91" s="19">
        <v>2032</v>
      </c>
      <c r="AB91" s="27">
        <v>12.45001987743899</v>
      </c>
      <c r="AC91" s="27">
        <v>2.8349633188799999</v>
      </c>
      <c r="AD91" s="27">
        <v>24.201775840623153</v>
      </c>
      <c r="AE91" s="27">
        <v>-1.5308007948377629</v>
      </c>
      <c r="AF91" s="27">
        <v>0</v>
      </c>
      <c r="AG91" s="27">
        <v>0</v>
      </c>
      <c r="AH91" s="27">
        <v>0</v>
      </c>
      <c r="AI91" s="27">
        <v>37.955958242104387</v>
      </c>
    </row>
    <row r="92" spans="1:35" ht="16.5" thickTop="1" thickBot="1" x14ac:dyDescent="0.3">
      <c r="A92" s="19">
        <v>2033</v>
      </c>
      <c r="B92" s="27">
        <v>65.463913922118437</v>
      </c>
      <c r="C92" s="27">
        <v>1.3092782784423687</v>
      </c>
      <c r="D92" s="27">
        <v>0</v>
      </c>
      <c r="E92" s="27">
        <v>66.7731922005608</v>
      </c>
      <c r="G92" s="19">
        <v>2033</v>
      </c>
      <c r="H92" s="27">
        <v>7.1445502861702153</v>
      </c>
      <c r="I92" s="27">
        <v>1.7364190779403543</v>
      </c>
      <c r="J92" s="27">
        <v>49.214632591846907</v>
      </c>
      <c r="K92" s="27">
        <v>0.29743171043556099</v>
      </c>
      <c r="L92" s="27">
        <v>0</v>
      </c>
      <c r="M92" s="27">
        <v>0</v>
      </c>
      <c r="N92" s="27">
        <v>60.187272313255761</v>
      </c>
      <c r="O92" s="27">
        <v>118.5803059796488</v>
      </c>
      <c r="Q92" s="19">
        <v>2033</v>
      </c>
      <c r="R92" s="27">
        <v>-6.5978225713506617</v>
      </c>
      <c r="S92" s="27">
        <v>-2.7442700000001423</v>
      </c>
      <c r="T92" s="27">
        <v>23.567489372125909</v>
      </c>
      <c r="U92" s="27">
        <v>-0.74278141572729617</v>
      </c>
      <c r="V92" s="27">
        <v>0</v>
      </c>
      <c r="W92" s="27">
        <v>-4.0943685554794893</v>
      </c>
      <c r="X92" s="27">
        <v>60.187272313255761</v>
      </c>
      <c r="Y92" s="27">
        <v>69.575519142824078</v>
      </c>
      <c r="AA92" s="19">
        <v>2033</v>
      </c>
      <c r="AB92" s="27">
        <v>24.762563133759045</v>
      </c>
      <c r="AC92" s="27">
        <v>3.6193375507100427</v>
      </c>
      <c r="AD92" s="27">
        <v>17.324633899092021</v>
      </c>
      <c r="AE92" s="27">
        <v>-1.3455946833719106</v>
      </c>
      <c r="AF92" s="27">
        <v>0</v>
      </c>
      <c r="AG92" s="27">
        <v>0</v>
      </c>
      <c r="AH92" s="27">
        <v>0</v>
      </c>
      <c r="AI92" s="27">
        <v>44.360939900189194</v>
      </c>
    </row>
    <row r="93" spans="1:35" ht="16.5" thickTop="1" thickBot="1" x14ac:dyDescent="0.3">
      <c r="A93" s="19">
        <v>2034</v>
      </c>
      <c r="B93" s="27">
        <v>65.463913922118437</v>
      </c>
      <c r="C93" s="27">
        <v>1.3092782784423687</v>
      </c>
      <c r="D93" s="27">
        <v>0</v>
      </c>
      <c r="E93" s="27">
        <v>66.7731922005608</v>
      </c>
      <c r="G93" s="19">
        <v>2034</v>
      </c>
      <c r="H93" s="27">
        <v>6.1223542681400431</v>
      </c>
      <c r="I93" s="27">
        <v>1.6712966825298281</v>
      </c>
      <c r="J93" s="27">
        <v>18.549723204755292</v>
      </c>
      <c r="K93" s="27">
        <v>1.7658129203487711E-2</v>
      </c>
      <c r="L93" s="27">
        <v>0</v>
      </c>
      <c r="M93" s="27">
        <v>0</v>
      </c>
      <c r="N93" s="27">
        <v>60.187272313255761</v>
      </c>
      <c r="O93" s="27">
        <v>86.54830459788441</v>
      </c>
      <c r="Q93" s="19">
        <v>2034</v>
      </c>
      <c r="R93" s="27">
        <v>0.38284024567019515</v>
      </c>
      <c r="S93" s="27">
        <v>-1.1996799999997165</v>
      </c>
      <c r="T93" s="27">
        <v>30.685699232113684</v>
      </c>
      <c r="U93" s="27">
        <v>-5.3912287044704499</v>
      </c>
      <c r="V93" s="27">
        <v>0</v>
      </c>
      <c r="W93" s="27">
        <v>8.4214283194953481</v>
      </c>
      <c r="X93" s="27">
        <v>60.187272313255761</v>
      </c>
      <c r="Y93" s="27">
        <v>93.086331406064829</v>
      </c>
      <c r="AA93" s="19">
        <v>2034</v>
      </c>
      <c r="AB93" s="27">
        <v>14.438961265517037</v>
      </c>
      <c r="AC93" s="27">
        <v>0.9572053557799336</v>
      </c>
      <c r="AD93" s="27">
        <v>33.137218479038985</v>
      </c>
      <c r="AE93" s="27">
        <v>-0.94030262991654523</v>
      </c>
      <c r="AF93" s="27">
        <v>0</v>
      </c>
      <c r="AG93" s="27">
        <v>0</v>
      </c>
      <c r="AH93" s="27">
        <v>0</v>
      </c>
      <c r="AI93" s="27">
        <v>47.593082470419411</v>
      </c>
    </row>
    <row r="94" spans="1:35" ht="16.5" thickTop="1" thickBot="1" x14ac:dyDescent="0.3">
      <c r="A94" s="19" t="s">
        <v>44</v>
      </c>
      <c r="B94" s="27">
        <v>1068.9366454738256</v>
      </c>
      <c r="C94" s="27">
        <v>21.378732909476511</v>
      </c>
      <c r="D94" s="27">
        <v>0</v>
      </c>
      <c r="E94" s="27">
        <v>1090.315378383302</v>
      </c>
      <c r="G94" s="19" t="s">
        <v>45</v>
      </c>
      <c r="H94" s="27">
        <v>75.003152048527312</v>
      </c>
      <c r="I94" s="27">
        <v>20.474561534327183</v>
      </c>
      <c r="J94" s="27">
        <v>258.79032629179005</v>
      </c>
      <c r="K94" s="27">
        <v>0.25535355393328563</v>
      </c>
      <c r="L94" s="27">
        <v>0</v>
      </c>
      <c r="M94" s="27">
        <v>0</v>
      </c>
      <c r="N94" s="27">
        <v>998.42061971639498</v>
      </c>
      <c r="O94" s="27">
        <v>1352.9440131449728</v>
      </c>
      <c r="Q94" s="19" t="s">
        <v>45</v>
      </c>
      <c r="R94" s="27">
        <v>4.6900626619603489</v>
      </c>
      <c r="S94" s="27">
        <v>-14.696924991387608</v>
      </c>
      <c r="T94" s="27">
        <v>428.10138076533048</v>
      </c>
      <c r="U94" s="27">
        <v>-77.962359086248085</v>
      </c>
      <c r="V94" s="27">
        <v>0</v>
      </c>
      <c r="W94" s="27">
        <v>115.9880786275003</v>
      </c>
      <c r="X94" s="27">
        <v>998.42061971639498</v>
      </c>
      <c r="Y94" s="27">
        <v>1454.5408576935504</v>
      </c>
      <c r="AA94" s="19" t="s">
        <v>45</v>
      </c>
      <c r="AB94" s="27">
        <v>176.88744554623327</v>
      </c>
      <c r="AC94" s="27">
        <v>11.726439813329801</v>
      </c>
      <c r="AD94" s="27">
        <v>462.30294047700119</v>
      </c>
      <c r="AE94" s="27">
        <v>-13.597681586483132</v>
      </c>
      <c r="AF94" s="27">
        <v>0</v>
      </c>
      <c r="AG94" s="27">
        <v>0</v>
      </c>
      <c r="AH94" s="27">
        <v>0</v>
      </c>
      <c r="AI94" s="27">
        <v>637.31914425008119</v>
      </c>
    </row>
    <row r="95" spans="1:35" ht="16.5" thickTop="1" thickBot="1" x14ac:dyDescent="0.3">
      <c r="E95" s="12"/>
    </row>
    <row r="96" spans="1:35" ht="16.5" thickTop="1" thickBot="1" x14ac:dyDescent="0.3">
      <c r="A96" s="1" t="str">
        <f>A7</f>
        <v>Low Cost</v>
      </c>
    </row>
    <row r="97" spans="1:35" ht="31.5" thickTop="1" thickBot="1" x14ac:dyDescent="0.3">
      <c r="C97" s="14"/>
      <c r="G97" s="1" t="s">
        <v>29</v>
      </c>
      <c r="H97" s="1" t="s">
        <v>10</v>
      </c>
      <c r="J97" s="12"/>
      <c r="K97" s="12"/>
      <c r="Q97" s="1" t="s">
        <v>29</v>
      </c>
      <c r="R97" s="1" t="s">
        <v>30</v>
      </c>
      <c r="T97" s="12"/>
      <c r="U97" s="12"/>
      <c r="AA97" s="1" t="s">
        <v>29</v>
      </c>
      <c r="AB97" s="1" t="s">
        <v>31</v>
      </c>
      <c r="AD97" s="12"/>
      <c r="AE97" s="12"/>
    </row>
    <row r="98" spans="1:35" ht="51" customHeight="1" thickTop="1" thickBot="1" x14ac:dyDescent="0.3">
      <c r="A98" s="1" t="s">
        <v>32</v>
      </c>
      <c r="B98" s="25" t="s">
        <v>33</v>
      </c>
      <c r="C98" s="25" t="s">
        <v>15</v>
      </c>
      <c r="D98" s="25" t="s">
        <v>34</v>
      </c>
      <c r="E98" s="25" t="s">
        <v>35</v>
      </c>
      <c r="G98" s="1" t="s">
        <v>29</v>
      </c>
      <c r="H98" s="1" t="s">
        <v>36</v>
      </c>
      <c r="I98" s="1" t="s">
        <v>37</v>
      </c>
      <c r="J98" s="1" t="s">
        <v>38</v>
      </c>
      <c r="K98" s="1" t="s">
        <v>39</v>
      </c>
      <c r="L98" s="1" t="s">
        <v>40</v>
      </c>
      <c r="M98" s="1" t="s">
        <v>41</v>
      </c>
      <c r="N98" s="1" t="s">
        <v>42</v>
      </c>
      <c r="O98" s="1" t="s">
        <v>35</v>
      </c>
      <c r="Q98" s="1" t="s">
        <v>29</v>
      </c>
      <c r="R98" s="1" t="s">
        <v>36</v>
      </c>
      <c r="S98" s="1" t="s">
        <v>37</v>
      </c>
      <c r="T98" s="1" t="s">
        <v>38</v>
      </c>
      <c r="U98" s="1" t="s">
        <v>39</v>
      </c>
      <c r="V98" s="1" t="s">
        <v>40</v>
      </c>
      <c r="W98" s="1" t="s">
        <v>41</v>
      </c>
      <c r="X98" s="1" t="s">
        <v>42</v>
      </c>
      <c r="Y98" s="1" t="s">
        <v>35</v>
      </c>
      <c r="AA98" s="1" t="s">
        <v>29</v>
      </c>
      <c r="AB98" s="1" t="s">
        <v>36</v>
      </c>
      <c r="AC98" s="1" t="s">
        <v>37</v>
      </c>
      <c r="AD98" s="1" t="s">
        <v>38</v>
      </c>
      <c r="AE98" s="1" t="s">
        <v>39</v>
      </c>
      <c r="AF98" s="1" t="s">
        <v>40</v>
      </c>
      <c r="AG98" s="1" t="s">
        <v>41</v>
      </c>
      <c r="AH98" s="1" t="s">
        <v>42</v>
      </c>
      <c r="AI98" s="1" t="s">
        <v>35</v>
      </c>
    </row>
    <row r="99" spans="1:35" ht="16.5" thickTop="1" thickBot="1" x14ac:dyDescent="0.3">
      <c r="A99" s="19" t="s">
        <v>43</v>
      </c>
      <c r="B99" s="26">
        <f>NPV($B$7,B100:B115)</f>
        <v>430.12839441033316</v>
      </c>
      <c r="C99" s="26">
        <f t="shared" ref="C99:E99" si="17">NPV($B$7,C100:C115)</f>
        <v>8.6025678882066661</v>
      </c>
      <c r="D99" s="26">
        <f t="shared" si="17"/>
        <v>1.0906497270234414</v>
      </c>
      <c r="E99" s="26">
        <f t="shared" si="17"/>
        <v>439.8216120255633</v>
      </c>
      <c r="G99" s="19" t="s">
        <v>43</v>
      </c>
      <c r="H99" s="26">
        <f>NPV($B$7,H100:H115)</f>
        <v>70.376731347357165</v>
      </c>
      <c r="I99" s="26">
        <f t="shared" ref="I99:O99" si="18">NPV($B$7,I100:I115)</f>
        <v>17.528278526551816</v>
      </c>
      <c r="J99" s="26">
        <f t="shared" si="18"/>
        <v>256.63352844975128</v>
      </c>
      <c r="K99" s="26">
        <f t="shared" si="18"/>
        <v>2.301742997441758</v>
      </c>
      <c r="L99" s="26">
        <f t="shared" si="18"/>
        <v>9.2987747287886027</v>
      </c>
      <c r="M99" s="26">
        <f t="shared" si="18"/>
        <v>1.8672573281733338</v>
      </c>
      <c r="N99" s="26">
        <f t="shared" si="18"/>
        <v>350.11377222515159</v>
      </c>
      <c r="O99" s="26">
        <f t="shared" si="18"/>
        <v>708.12008560321567</v>
      </c>
      <c r="Q99" s="19" t="s">
        <v>43</v>
      </c>
      <c r="R99" s="26">
        <f>NPV($B$7,R100:R115)</f>
        <v>5.5321955520347785</v>
      </c>
      <c r="S99" s="26">
        <f t="shared" ref="S99:Y99" si="19">NPV($B$7,S100:S115)</f>
        <v>-10.547609261075248</v>
      </c>
      <c r="T99" s="26">
        <f t="shared" si="19"/>
        <v>278.05528642389316</v>
      </c>
      <c r="U99" s="26">
        <f t="shared" si="19"/>
        <v>-29.491100788838878</v>
      </c>
      <c r="V99" s="26">
        <f t="shared" si="19"/>
        <v>8.7283075025254337</v>
      </c>
      <c r="W99" s="26">
        <f t="shared" si="19"/>
        <v>66.461870229482471</v>
      </c>
      <c r="X99" s="26">
        <f t="shared" si="19"/>
        <v>350.11377222515159</v>
      </c>
      <c r="Y99" s="26">
        <f t="shared" si="19"/>
        <v>668.85272188317333</v>
      </c>
      <c r="AA99" s="19" t="s">
        <v>43</v>
      </c>
      <c r="AB99" s="26">
        <f>NPV($B$7,AB100:AB115)</f>
        <v>126.66557903755074</v>
      </c>
      <c r="AC99" s="26">
        <f t="shared" ref="AC99:AI99" si="20">NPV($B$7,AC100:AC115)</f>
        <v>14.834363486015921</v>
      </c>
      <c r="AD99" s="26">
        <f t="shared" si="20"/>
        <v>332.23620757183846</v>
      </c>
      <c r="AE99" s="26">
        <f t="shared" si="20"/>
        <v>-7.0601118263622356</v>
      </c>
      <c r="AF99" s="26">
        <f t="shared" si="20"/>
        <v>0</v>
      </c>
      <c r="AG99" s="26">
        <f t="shared" si="20"/>
        <v>7.3210435242559241E-2</v>
      </c>
      <c r="AH99" s="26">
        <f t="shared" si="20"/>
        <v>0</v>
      </c>
      <c r="AI99" s="26">
        <f t="shared" si="20"/>
        <v>466.74924870428549</v>
      </c>
    </row>
    <row r="100" spans="1:35" ht="16.5" thickTop="1" thickBot="1" x14ac:dyDescent="0.3">
      <c r="A100" s="19">
        <v>2020</v>
      </c>
      <c r="B100" s="27">
        <v>0</v>
      </c>
      <c r="C100" s="27">
        <v>0</v>
      </c>
      <c r="D100" s="27">
        <v>0</v>
      </c>
      <c r="E100" s="27">
        <v>0</v>
      </c>
      <c r="G100" s="19">
        <v>2020</v>
      </c>
      <c r="H100" s="27">
        <v>0</v>
      </c>
      <c r="I100" s="27">
        <v>0</v>
      </c>
      <c r="J100" s="27">
        <v>0</v>
      </c>
      <c r="K100" s="27">
        <v>0</v>
      </c>
      <c r="L100" s="27">
        <v>0</v>
      </c>
      <c r="M100" s="27">
        <v>0</v>
      </c>
      <c r="N100" s="27">
        <v>0</v>
      </c>
      <c r="O100" s="27">
        <v>0</v>
      </c>
      <c r="Q100" s="19">
        <v>2020</v>
      </c>
      <c r="R100" s="27">
        <v>0</v>
      </c>
      <c r="S100" s="27">
        <v>0</v>
      </c>
      <c r="T100" s="27">
        <v>0</v>
      </c>
      <c r="U100" s="27">
        <v>0</v>
      </c>
      <c r="V100" s="27">
        <v>0</v>
      </c>
      <c r="W100" s="27">
        <v>0</v>
      </c>
      <c r="X100" s="27">
        <v>0</v>
      </c>
      <c r="Y100" s="27">
        <v>0</v>
      </c>
      <c r="AA100" s="19">
        <v>2020</v>
      </c>
      <c r="AB100" s="27">
        <v>0</v>
      </c>
      <c r="AC100" s="27">
        <v>0</v>
      </c>
      <c r="AD100" s="27">
        <v>0</v>
      </c>
      <c r="AE100" s="27">
        <v>0</v>
      </c>
      <c r="AF100" s="27">
        <v>0</v>
      </c>
      <c r="AG100" s="27">
        <v>0</v>
      </c>
      <c r="AH100" s="27">
        <v>0</v>
      </c>
      <c r="AI100" s="27">
        <v>0</v>
      </c>
    </row>
    <row r="101" spans="1:35" ht="16.5" thickTop="1" thickBot="1" x14ac:dyDescent="0.3">
      <c r="A101" s="19">
        <v>2021</v>
      </c>
      <c r="B101" s="27">
        <v>0</v>
      </c>
      <c r="C101" s="27">
        <v>0</v>
      </c>
      <c r="D101" s="27">
        <v>0</v>
      </c>
      <c r="E101" s="27">
        <v>0</v>
      </c>
      <c r="G101" s="19">
        <v>2021</v>
      </c>
      <c r="H101" s="27">
        <v>0</v>
      </c>
      <c r="I101" s="27">
        <v>0</v>
      </c>
      <c r="J101" s="27">
        <v>0</v>
      </c>
      <c r="K101" s="27">
        <v>0</v>
      </c>
      <c r="L101" s="27">
        <v>0</v>
      </c>
      <c r="M101" s="27">
        <v>0</v>
      </c>
      <c r="N101" s="27">
        <v>0</v>
      </c>
      <c r="O101" s="27">
        <v>0</v>
      </c>
      <c r="Q101" s="19">
        <v>2021</v>
      </c>
      <c r="R101" s="27">
        <v>0</v>
      </c>
      <c r="S101" s="27">
        <v>0</v>
      </c>
      <c r="T101" s="27">
        <v>0</v>
      </c>
      <c r="U101" s="27">
        <v>0</v>
      </c>
      <c r="V101" s="27">
        <v>0</v>
      </c>
      <c r="W101" s="27">
        <v>0</v>
      </c>
      <c r="X101" s="27">
        <v>0</v>
      </c>
      <c r="Y101" s="27">
        <v>0</v>
      </c>
      <c r="AA101" s="19">
        <v>2021</v>
      </c>
      <c r="AB101" s="27">
        <v>0</v>
      </c>
      <c r="AC101" s="27">
        <v>0</v>
      </c>
      <c r="AD101" s="27">
        <v>0</v>
      </c>
      <c r="AE101" s="27">
        <v>0</v>
      </c>
      <c r="AF101" s="27">
        <v>0</v>
      </c>
      <c r="AG101" s="27">
        <v>0</v>
      </c>
      <c r="AH101" s="27">
        <v>0</v>
      </c>
      <c r="AI101" s="27">
        <v>0</v>
      </c>
    </row>
    <row r="102" spans="1:35" ht="16.5" thickTop="1" thickBot="1" x14ac:dyDescent="0.3">
      <c r="A102" s="19">
        <v>2022</v>
      </c>
      <c r="B102" s="27">
        <v>0</v>
      </c>
      <c r="C102" s="27">
        <v>0</v>
      </c>
      <c r="D102" s="27">
        <v>1.2953083803561825</v>
      </c>
      <c r="E102" s="27">
        <v>1.2953083803561825</v>
      </c>
      <c r="G102" s="19">
        <v>2022</v>
      </c>
      <c r="H102" s="27">
        <v>0</v>
      </c>
      <c r="I102" s="27">
        <v>0</v>
      </c>
      <c r="J102" s="27">
        <v>0</v>
      </c>
      <c r="K102" s="27">
        <v>0</v>
      </c>
      <c r="L102" s="27">
        <v>0</v>
      </c>
      <c r="M102" s="27">
        <v>0</v>
      </c>
      <c r="N102" s="27">
        <v>0</v>
      </c>
      <c r="O102" s="27">
        <v>0</v>
      </c>
      <c r="Q102" s="19">
        <v>2022</v>
      </c>
      <c r="R102" s="27">
        <v>0</v>
      </c>
      <c r="S102" s="27">
        <v>0</v>
      </c>
      <c r="T102" s="27">
        <v>0</v>
      </c>
      <c r="U102" s="27">
        <v>0</v>
      </c>
      <c r="V102" s="27">
        <v>0</v>
      </c>
      <c r="W102" s="27">
        <v>0</v>
      </c>
      <c r="X102" s="27">
        <v>0</v>
      </c>
      <c r="Y102" s="27">
        <v>0</v>
      </c>
      <c r="AA102" s="19">
        <v>2022</v>
      </c>
      <c r="AB102" s="27">
        <v>0</v>
      </c>
      <c r="AC102" s="27">
        <v>0</v>
      </c>
      <c r="AD102" s="27">
        <v>0</v>
      </c>
      <c r="AE102" s="27">
        <v>0</v>
      </c>
      <c r="AF102" s="27">
        <v>0</v>
      </c>
      <c r="AG102" s="27">
        <v>0</v>
      </c>
      <c r="AH102" s="27">
        <v>0</v>
      </c>
      <c r="AI102" s="27">
        <v>0</v>
      </c>
    </row>
    <row r="103" spans="1:35" ht="16.5" thickTop="1" thickBot="1" x14ac:dyDescent="0.3">
      <c r="A103" s="19">
        <v>2023</v>
      </c>
      <c r="B103" s="27">
        <v>2.841268558618363</v>
      </c>
      <c r="C103" s="27">
        <v>5.6825371172367273E-2</v>
      </c>
      <c r="D103" s="27">
        <v>0</v>
      </c>
      <c r="E103" s="27">
        <v>2.8980939297907304</v>
      </c>
      <c r="G103" s="19">
        <v>2023</v>
      </c>
      <c r="H103" s="27">
        <v>0</v>
      </c>
      <c r="I103" s="27">
        <v>0</v>
      </c>
      <c r="J103" s="27">
        <v>8.7411442687673429</v>
      </c>
      <c r="K103" s="27">
        <v>-0.7215190504554978</v>
      </c>
      <c r="L103" s="27">
        <v>0.90586752110396607</v>
      </c>
      <c r="M103" s="27">
        <v>1.1688924512004775</v>
      </c>
      <c r="N103" s="27">
        <v>0</v>
      </c>
      <c r="O103" s="27">
        <v>10.094385190616288</v>
      </c>
      <c r="Q103" s="19">
        <v>2023</v>
      </c>
      <c r="R103" s="27">
        <v>-7.2139250000000033</v>
      </c>
      <c r="S103" s="27">
        <v>-2.2544800000000578</v>
      </c>
      <c r="T103" s="27">
        <v>35.817240997447335</v>
      </c>
      <c r="U103" s="27">
        <v>5.7012330446839927</v>
      </c>
      <c r="V103" s="27">
        <v>1.1420268403996039</v>
      </c>
      <c r="W103" s="27">
        <v>1.932184458492038</v>
      </c>
      <c r="X103" s="27">
        <v>0</v>
      </c>
      <c r="Y103" s="27">
        <v>35.12428034102291</v>
      </c>
      <c r="AA103" s="19">
        <v>2023</v>
      </c>
      <c r="AB103" s="27">
        <v>6.2250946910619955</v>
      </c>
      <c r="AC103" s="27">
        <v>0.41667243112988217</v>
      </c>
      <c r="AD103" s="27">
        <v>14.232689113237361</v>
      </c>
      <c r="AE103" s="27">
        <v>-8.1542724730223781E-2</v>
      </c>
      <c r="AF103" s="27">
        <v>0</v>
      </c>
      <c r="AG103" s="27">
        <v>0.56479425572886732</v>
      </c>
      <c r="AH103" s="27">
        <v>0</v>
      </c>
      <c r="AI103" s="27">
        <v>21.357707766427882</v>
      </c>
    </row>
    <row r="104" spans="1:35" ht="16.5" thickTop="1" thickBot="1" x14ac:dyDescent="0.3">
      <c r="A104" s="19">
        <v>2024</v>
      </c>
      <c r="B104" s="27">
        <v>2.841268558618363</v>
      </c>
      <c r="C104" s="27">
        <v>5.6825371172367273E-2</v>
      </c>
      <c r="D104" s="27">
        <v>0</v>
      </c>
      <c r="E104" s="27">
        <v>2.8980939297907304</v>
      </c>
      <c r="G104" s="19">
        <v>2024</v>
      </c>
      <c r="H104" s="27">
        <v>0</v>
      </c>
      <c r="I104" s="27">
        <v>0</v>
      </c>
      <c r="J104" s="27">
        <v>7.5372652303552377</v>
      </c>
      <c r="K104" s="27">
        <v>0.71804825924283144</v>
      </c>
      <c r="L104" s="27">
        <v>3.0004652895794708</v>
      </c>
      <c r="M104" s="27">
        <v>0.77948928547790219</v>
      </c>
      <c r="N104" s="27">
        <v>0</v>
      </c>
      <c r="O104" s="27">
        <v>12.035268064655442</v>
      </c>
      <c r="Q104" s="19">
        <v>2024</v>
      </c>
      <c r="R104" s="27">
        <v>-0.54463999999998691</v>
      </c>
      <c r="S104" s="27">
        <v>-0.14096500000005108</v>
      </c>
      <c r="T104" s="27">
        <v>1.2488695395269971</v>
      </c>
      <c r="U104" s="27">
        <v>-2.2276706508315067E-2</v>
      </c>
      <c r="V104" s="27">
        <v>1.4872883024190631</v>
      </c>
      <c r="W104" s="27">
        <v>-0.49439341836747119</v>
      </c>
      <c r="X104" s="27">
        <v>0</v>
      </c>
      <c r="Y104" s="27">
        <v>1.533882717070236</v>
      </c>
      <c r="AA104" s="19">
        <v>2024</v>
      </c>
      <c r="AB104" s="27">
        <v>0.13394177703830223</v>
      </c>
      <c r="AC104" s="27">
        <v>4.8067108834857208E-2</v>
      </c>
      <c r="AD104" s="27">
        <v>7.7039847775783725</v>
      </c>
      <c r="AE104" s="27">
        <v>0.52563467597039171</v>
      </c>
      <c r="AF104" s="27">
        <v>0</v>
      </c>
      <c r="AG104" s="27">
        <v>-0.14492043468708932</v>
      </c>
      <c r="AH104" s="27">
        <v>0</v>
      </c>
      <c r="AI104" s="27">
        <v>8.2667079047348349</v>
      </c>
    </row>
    <row r="105" spans="1:35" ht="16.5" thickTop="1" thickBot="1" x14ac:dyDescent="0.3">
      <c r="A105" s="19">
        <v>2025</v>
      </c>
      <c r="B105" s="27">
        <v>35.249799804217609</v>
      </c>
      <c r="C105" s="27">
        <v>0.70499599608435226</v>
      </c>
      <c r="D105" s="27">
        <v>0</v>
      </c>
      <c r="E105" s="27">
        <v>35.954795800301959</v>
      </c>
      <c r="G105" s="19">
        <v>2025</v>
      </c>
      <c r="H105" s="27">
        <v>0</v>
      </c>
      <c r="I105" s="27">
        <v>0</v>
      </c>
      <c r="J105" s="27">
        <v>18.589869544685836</v>
      </c>
      <c r="K105" s="27">
        <v>1.5137557449124577</v>
      </c>
      <c r="L105" s="27">
        <v>2.0243676442420533</v>
      </c>
      <c r="M105" s="27">
        <v>1.0306320996200817</v>
      </c>
      <c r="N105" s="27">
        <v>0</v>
      </c>
      <c r="O105" s="27">
        <v>23.158625033460428</v>
      </c>
      <c r="Q105" s="19">
        <v>2025</v>
      </c>
      <c r="R105" s="27">
        <v>-2.3426399999999603</v>
      </c>
      <c r="S105" s="27">
        <v>-0.18885000000000218</v>
      </c>
      <c r="T105" s="27">
        <v>23.827094258740601</v>
      </c>
      <c r="U105" s="27">
        <v>-2.6676493095533353</v>
      </c>
      <c r="V105" s="27">
        <v>1.4560970354377119</v>
      </c>
      <c r="W105" s="27">
        <v>-2.1146532019862219E-2</v>
      </c>
      <c r="X105" s="27">
        <v>0</v>
      </c>
      <c r="Y105" s="27">
        <v>20.06290545260515</v>
      </c>
      <c r="AA105" s="19">
        <v>2025</v>
      </c>
      <c r="AB105" s="27">
        <v>0.26788355408299935</v>
      </c>
      <c r="AC105" s="27">
        <v>4.7935777939983382E-2</v>
      </c>
      <c r="AD105" s="27">
        <v>13.261578490300231</v>
      </c>
      <c r="AE105" s="27">
        <v>0.15470283926225989</v>
      </c>
      <c r="AF105" s="27">
        <v>0</v>
      </c>
      <c r="AG105" s="27">
        <v>-0.13297304463263426</v>
      </c>
      <c r="AH105" s="27">
        <v>0</v>
      </c>
      <c r="AI105" s="27">
        <v>13.599127616952838</v>
      </c>
    </row>
    <row r="106" spans="1:35" ht="16.5" thickTop="1" thickBot="1" x14ac:dyDescent="0.3">
      <c r="A106" s="19">
        <v>2026</v>
      </c>
      <c r="B106" s="27">
        <v>35.249799804217609</v>
      </c>
      <c r="C106" s="27">
        <v>0.70499599608435226</v>
      </c>
      <c r="D106" s="27">
        <v>0</v>
      </c>
      <c r="E106" s="27">
        <v>35.954795800301959</v>
      </c>
      <c r="G106" s="19">
        <v>2026</v>
      </c>
      <c r="H106" s="27">
        <v>-1.3950969279790115E-3</v>
      </c>
      <c r="I106" s="27">
        <v>1.4004089498484973E-3</v>
      </c>
      <c r="J106" s="27">
        <v>34.894810840359604</v>
      </c>
      <c r="K106" s="27">
        <v>5.2582106111943361</v>
      </c>
      <c r="L106" s="27">
        <v>7.2894534504397832</v>
      </c>
      <c r="M106" s="27">
        <v>-1.0122504579646785</v>
      </c>
      <c r="N106" s="27">
        <v>0</v>
      </c>
      <c r="O106" s="27">
        <v>46.430229756050913</v>
      </c>
      <c r="Q106" s="19">
        <v>2026</v>
      </c>
      <c r="R106" s="27">
        <v>-0.44297000000005937</v>
      </c>
      <c r="S106" s="27">
        <v>5.0119999999878928E-2</v>
      </c>
      <c r="T106" s="27">
        <v>15.178139412409603</v>
      </c>
      <c r="U106" s="27">
        <v>5.0089181496134607</v>
      </c>
      <c r="V106" s="27">
        <v>7.3646415600636006</v>
      </c>
      <c r="W106" s="27">
        <v>-0.89821412546278045</v>
      </c>
      <c r="X106" s="27">
        <v>0</v>
      </c>
      <c r="Y106" s="27">
        <v>26.260634996623704</v>
      </c>
      <c r="AA106" s="19">
        <v>2026</v>
      </c>
      <c r="AB106" s="27">
        <v>0.26788355408200459</v>
      </c>
      <c r="AC106" s="27">
        <v>9.5871555879966763E-2</v>
      </c>
      <c r="AD106" s="27">
        <v>32.590485988653967</v>
      </c>
      <c r="AE106" s="27">
        <v>4.9001300228348894</v>
      </c>
      <c r="AF106" s="27">
        <v>0</v>
      </c>
      <c r="AG106" s="27">
        <v>-0.25807648693050717</v>
      </c>
      <c r="AH106" s="27">
        <v>0</v>
      </c>
      <c r="AI106" s="27">
        <v>37.596294634520319</v>
      </c>
    </row>
    <row r="107" spans="1:35" ht="16.5" thickTop="1" thickBot="1" x14ac:dyDescent="0.3">
      <c r="A107" s="19">
        <v>2027</v>
      </c>
      <c r="B107" s="27">
        <v>35.249799804217609</v>
      </c>
      <c r="C107" s="27">
        <v>0.70499599608435226</v>
      </c>
      <c r="D107" s="27">
        <v>0</v>
      </c>
      <c r="E107" s="27">
        <v>35.954795800301959</v>
      </c>
      <c r="G107" s="19">
        <v>2027</v>
      </c>
      <c r="H107" s="27">
        <v>5.075118029402006</v>
      </c>
      <c r="I107" s="27">
        <v>1.0935449024800619</v>
      </c>
      <c r="J107" s="27">
        <v>18.667678414635581</v>
      </c>
      <c r="K107" s="27">
        <v>-0.41371456259997058</v>
      </c>
      <c r="L107" s="27">
        <v>0</v>
      </c>
      <c r="M107" s="27">
        <v>0</v>
      </c>
      <c r="N107" s="27">
        <v>32.408531245599249</v>
      </c>
      <c r="O107" s="27">
        <v>56.831158029516928</v>
      </c>
      <c r="Q107" s="19">
        <v>2027</v>
      </c>
      <c r="R107" s="27">
        <v>1.8599400000000514</v>
      </c>
      <c r="S107" s="27">
        <v>0.64633999999978187</v>
      </c>
      <c r="T107" s="27">
        <v>24.161927631620351</v>
      </c>
      <c r="U107" s="27">
        <v>0.73519725171971118</v>
      </c>
      <c r="V107" s="27">
        <v>0</v>
      </c>
      <c r="W107" s="27">
        <v>0</v>
      </c>
      <c r="X107" s="27">
        <v>32.408531245599249</v>
      </c>
      <c r="Y107" s="27">
        <v>59.811936128939145</v>
      </c>
      <c r="AA107" s="19">
        <v>2027</v>
      </c>
      <c r="AB107" s="27">
        <v>0.18290367326500245</v>
      </c>
      <c r="AC107" s="27">
        <v>0.15926881142968341</v>
      </c>
      <c r="AD107" s="27">
        <v>26.138277354847794</v>
      </c>
      <c r="AE107" s="27">
        <v>-0.61268042205856088</v>
      </c>
      <c r="AF107" s="27">
        <v>0</v>
      </c>
      <c r="AG107" s="27">
        <v>0</v>
      </c>
      <c r="AH107" s="27">
        <v>0</v>
      </c>
      <c r="AI107" s="27">
        <v>25.86776941748392</v>
      </c>
    </row>
    <row r="108" spans="1:35" ht="16.5" thickTop="1" thickBot="1" x14ac:dyDescent="0.3">
      <c r="A108" s="19">
        <v>2028</v>
      </c>
      <c r="B108" s="27">
        <v>35.249799804217609</v>
      </c>
      <c r="C108" s="27">
        <v>0.70499599608435226</v>
      </c>
      <c r="D108" s="27">
        <v>0</v>
      </c>
      <c r="E108" s="27">
        <v>35.954795800301959</v>
      </c>
      <c r="G108" s="19">
        <v>2028</v>
      </c>
      <c r="H108" s="27">
        <v>10.035512428024049</v>
      </c>
      <c r="I108" s="27">
        <v>2.2499836779797988</v>
      </c>
      <c r="J108" s="27">
        <v>15.892796009100765</v>
      </c>
      <c r="K108" s="27">
        <v>-0.92022307644518686</v>
      </c>
      <c r="L108" s="27">
        <v>0</v>
      </c>
      <c r="M108" s="27">
        <v>0</v>
      </c>
      <c r="N108" s="27">
        <v>32.408531245599249</v>
      </c>
      <c r="O108" s="27">
        <v>59.666600284258678</v>
      </c>
      <c r="Q108" s="19">
        <v>2028</v>
      </c>
      <c r="R108" s="27">
        <v>20.984051066249776</v>
      </c>
      <c r="S108" s="27">
        <v>1.6843199999998433</v>
      </c>
      <c r="T108" s="27">
        <v>3.2711359137472602</v>
      </c>
      <c r="U108" s="27">
        <v>-0.17275159440781196</v>
      </c>
      <c r="V108" s="27">
        <v>0</v>
      </c>
      <c r="W108" s="27">
        <v>0.29532276784290801</v>
      </c>
      <c r="X108" s="27">
        <v>32.408531245599249</v>
      </c>
      <c r="Y108" s="27">
        <v>58.470609399031218</v>
      </c>
      <c r="AA108" s="19">
        <v>2028</v>
      </c>
      <c r="AB108" s="27">
        <v>12.439042717415987</v>
      </c>
      <c r="AC108" s="27">
        <v>2.8324692475603115</v>
      </c>
      <c r="AD108" s="27">
        <v>16.850170568348855</v>
      </c>
      <c r="AE108" s="27">
        <v>-1.7496445822617297</v>
      </c>
      <c r="AF108" s="27">
        <v>0</v>
      </c>
      <c r="AG108" s="27">
        <v>0</v>
      </c>
      <c r="AH108" s="27">
        <v>0</v>
      </c>
      <c r="AI108" s="27">
        <v>30.372037951063426</v>
      </c>
    </row>
    <row r="109" spans="1:35" ht="16.5" thickTop="1" thickBot="1" x14ac:dyDescent="0.3">
      <c r="A109" s="19">
        <v>2029</v>
      </c>
      <c r="B109" s="27">
        <v>35.249799804217609</v>
      </c>
      <c r="C109" s="27">
        <v>0.70499599608435226</v>
      </c>
      <c r="D109" s="27">
        <v>0</v>
      </c>
      <c r="E109" s="27">
        <v>35.954795800301959</v>
      </c>
      <c r="G109" s="19">
        <v>2029</v>
      </c>
      <c r="H109" s="27">
        <v>13.008471491989894</v>
      </c>
      <c r="I109" s="27">
        <v>2.7858491341703484</v>
      </c>
      <c r="J109" s="27">
        <v>16.679896870102326</v>
      </c>
      <c r="K109" s="27">
        <v>-1.3870652176751659</v>
      </c>
      <c r="L109" s="27">
        <v>0</v>
      </c>
      <c r="M109" s="27">
        <v>0</v>
      </c>
      <c r="N109" s="27">
        <v>32.408531245599249</v>
      </c>
      <c r="O109" s="27">
        <v>63.495683524186653</v>
      </c>
      <c r="Q109" s="19">
        <v>2029</v>
      </c>
      <c r="R109" s="27">
        <v>2.6504928898398248</v>
      </c>
      <c r="S109" s="27">
        <v>1.0213300000000345</v>
      </c>
      <c r="T109" s="27">
        <v>17.408843337393861</v>
      </c>
      <c r="U109" s="27">
        <v>0.66230900413028959</v>
      </c>
      <c r="V109" s="27">
        <v>0</v>
      </c>
      <c r="W109" s="27">
        <v>1.0405244258844688</v>
      </c>
      <c r="X109" s="27">
        <v>32.408531245599249</v>
      </c>
      <c r="Y109" s="27">
        <v>55.192030902847733</v>
      </c>
      <c r="AA109" s="19">
        <v>2029</v>
      </c>
      <c r="AB109" s="27">
        <v>12.439042717419964</v>
      </c>
      <c r="AC109" s="27">
        <v>2.8247302605500408</v>
      </c>
      <c r="AD109" s="27">
        <v>19.600073353570675</v>
      </c>
      <c r="AE109" s="27">
        <v>-1.433263614960222</v>
      </c>
      <c r="AF109" s="27">
        <v>0</v>
      </c>
      <c r="AG109" s="27">
        <v>0</v>
      </c>
      <c r="AH109" s="27">
        <v>0</v>
      </c>
      <c r="AI109" s="27">
        <v>33.430582716580453</v>
      </c>
    </row>
    <row r="110" spans="1:35" ht="16.5" thickTop="1" thickBot="1" x14ac:dyDescent="0.3">
      <c r="A110" s="19">
        <v>2030</v>
      </c>
      <c r="B110" s="27">
        <v>35.249799804217609</v>
      </c>
      <c r="C110" s="27">
        <v>0.70499599608435226</v>
      </c>
      <c r="D110" s="27">
        <v>0</v>
      </c>
      <c r="E110" s="27">
        <v>35.954795800301959</v>
      </c>
      <c r="G110" s="19">
        <v>2030</v>
      </c>
      <c r="H110" s="27">
        <v>15.177658022430023</v>
      </c>
      <c r="I110" s="27">
        <v>3.3302668250598799</v>
      </c>
      <c r="J110" s="27">
        <v>15.64457787044805</v>
      </c>
      <c r="K110" s="27">
        <v>-1.3942444594818164</v>
      </c>
      <c r="L110" s="27">
        <v>1.4184874829578722E-2</v>
      </c>
      <c r="M110" s="27">
        <v>0.34373421143524013</v>
      </c>
      <c r="N110" s="27">
        <v>32.408531245599249</v>
      </c>
      <c r="O110" s="27">
        <v>65.524708590320202</v>
      </c>
      <c r="Q110" s="19">
        <v>2030</v>
      </c>
      <c r="R110" s="27">
        <v>-2.5611748884198278</v>
      </c>
      <c r="S110" s="27">
        <v>-0.73806000000013228</v>
      </c>
      <c r="T110" s="27">
        <v>13.930436102684114</v>
      </c>
      <c r="U110" s="27">
        <v>2.2702947157977147</v>
      </c>
      <c r="V110" s="27">
        <v>0</v>
      </c>
      <c r="W110" s="27">
        <v>-0.7896928705344981</v>
      </c>
      <c r="X110" s="27">
        <v>32.408531245599249</v>
      </c>
      <c r="Y110" s="27">
        <v>44.520334305126617</v>
      </c>
      <c r="AA110" s="19">
        <v>2030</v>
      </c>
      <c r="AB110" s="27">
        <v>12.450019877442971</v>
      </c>
      <c r="AC110" s="27">
        <v>2.8272175174597578</v>
      </c>
      <c r="AD110" s="27">
        <v>27.864877229486311</v>
      </c>
      <c r="AE110" s="27">
        <v>-0.9548373474662103</v>
      </c>
      <c r="AF110" s="27">
        <v>0</v>
      </c>
      <c r="AG110" s="27">
        <v>0</v>
      </c>
      <c r="AH110" s="27">
        <v>0</v>
      </c>
      <c r="AI110" s="27">
        <v>42.187277276922828</v>
      </c>
    </row>
    <row r="111" spans="1:35" ht="16.5" thickTop="1" thickBot="1" x14ac:dyDescent="0.3">
      <c r="A111" s="19">
        <v>2031</v>
      </c>
      <c r="B111" s="27">
        <v>35.249799804217609</v>
      </c>
      <c r="C111" s="27">
        <v>0.70499599608435226</v>
      </c>
      <c r="D111" s="27">
        <v>0</v>
      </c>
      <c r="E111" s="27">
        <v>35.954795800301959</v>
      </c>
      <c r="G111" s="19">
        <v>2031</v>
      </c>
      <c r="H111" s="27">
        <v>11.665195477350153</v>
      </c>
      <c r="I111" s="27">
        <v>2.9510362550099671</v>
      </c>
      <c r="J111" s="27">
        <v>23.155628703620835</v>
      </c>
      <c r="K111" s="27">
        <v>-0.41017282188045323</v>
      </c>
      <c r="L111" s="27">
        <v>5.9838009582626646E-3</v>
      </c>
      <c r="M111" s="27">
        <v>0.2814151485888125</v>
      </c>
      <c r="N111" s="27">
        <v>32.408531245599249</v>
      </c>
      <c r="O111" s="27">
        <v>70.057617809246835</v>
      </c>
      <c r="Q111" s="19">
        <v>2031</v>
      </c>
      <c r="R111" s="27">
        <v>1.173566795790066</v>
      </c>
      <c r="S111" s="27">
        <v>-2.7108399999997346</v>
      </c>
      <c r="T111" s="27">
        <v>5.0949980527156766</v>
      </c>
      <c r="U111" s="27">
        <v>-3.5107257335269324</v>
      </c>
      <c r="V111" s="27">
        <v>0.57220550029093276</v>
      </c>
      <c r="W111" s="27">
        <v>23.221934577081175</v>
      </c>
      <c r="X111" s="27">
        <v>32.408531245599249</v>
      </c>
      <c r="Y111" s="27">
        <v>56.249670437950428</v>
      </c>
      <c r="AA111" s="19">
        <v>2031</v>
      </c>
      <c r="AB111" s="27">
        <v>12.450019877442971</v>
      </c>
      <c r="AC111" s="27">
        <v>2.8272175174602125</v>
      </c>
      <c r="AD111" s="27">
        <v>26.708034767537526</v>
      </c>
      <c r="AE111" s="27">
        <v>-1.7317616260207529</v>
      </c>
      <c r="AF111" s="27">
        <v>0</v>
      </c>
      <c r="AG111" s="27">
        <v>0</v>
      </c>
      <c r="AH111" s="27">
        <v>0</v>
      </c>
      <c r="AI111" s="27">
        <v>40.253510536419952</v>
      </c>
    </row>
    <row r="112" spans="1:35" ht="16.5" thickTop="1" thickBot="1" x14ac:dyDescent="0.3">
      <c r="A112" s="19">
        <v>2032</v>
      </c>
      <c r="B112" s="27">
        <v>35.249799804217609</v>
      </c>
      <c r="C112" s="27">
        <v>0.70499599608435226</v>
      </c>
      <c r="D112" s="27">
        <v>0</v>
      </c>
      <c r="E112" s="27">
        <v>35.954795800301959</v>
      </c>
      <c r="G112" s="19">
        <v>2032</v>
      </c>
      <c r="H112" s="27">
        <v>8.7156591978798588</v>
      </c>
      <c r="I112" s="27">
        <v>2.1041826225900877</v>
      </c>
      <c r="J112" s="27">
        <v>49.508023290056684</v>
      </c>
      <c r="K112" s="27">
        <v>8.6662335834340007E-2</v>
      </c>
      <c r="L112" s="27">
        <v>0</v>
      </c>
      <c r="M112" s="27">
        <v>-5.2206903769680311E-2</v>
      </c>
      <c r="N112" s="27">
        <v>32.408531245599249</v>
      </c>
      <c r="O112" s="27">
        <v>92.770851788190541</v>
      </c>
      <c r="Q112" s="19">
        <v>2032</v>
      </c>
      <c r="R112" s="27">
        <v>0.27831605934989057</v>
      </c>
      <c r="S112" s="27">
        <v>-2.4697200000000521</v>
      </c>
      <c r="T112" s="27">
        <v>-21.204370575993515</v>
      </c>
      <c r="U112" s="27">
        <v>-3.9549168547539351</v>
      </c>
      <c r="V112" s="27">
        <v>0.9551614773516206</v>
      </c>
      <c r="W112" s="27">
        <v>12.254949626129594</v>
      </c>
      <c r="X112" s="27">
        <v>32.408531245599249</v>
      </c>
      <c r="Y112" s="27">
        <v>18.267950977682851</v>
      </c>
      <c r="AA112" s="19">
        <v>2032</v>
      </c>
      <c r="AB112" s="27">
        <v>12.45001987743899</v>
      </c>
      <c r="AC112" s="27">
        <v>2.8349633188799999</v>
      </c>
      <c r="AD112" s="27">
        <v>24.201775840623153</v>
      </c>
      <c r="AE112" s="27">
        <v>-1.5308007948377629</v>
      </c>
      <c r="AF112" s="27">
        <v>0</v>
      </c>
      <c r="AG112" s="27">
        <v>0</v>
      </c>
      <c r="AH112" s="27">
        <v>0</v>
      </c>
      <c r="AI112" s="27">
        <v>37.955958242104387</v>
      </c>
    </row>
    <row r="113" spans="1:35" ht="16.5" thickTop="1" thickBot="1" x14ac:dyDescent="0.3">
      <c r="A113" s="19">
        <v>2033</v>
      </c>
      <c r="B113" s="27">
        <v>35.249799804217609</v>
      </c>
      <c r="C113" s="27">
        <v>0.70499599608435226</v>
      </c>
      <c r="D113" s="27">
        <v>0</v>
      </c>
      <c r="E113" s="27">
        <v>35.954795800301959</v>
      </c>
      <c r="G113" s="19">
        <v>2033</v>
      </c>
      <c r="H113" s="27">
        <v>7.1445502861702153</v>
      </c>
      <c r="I113" s="27">
        <v>1.7364190779403543</v>
      </c>
      <c r="J113" s="27">
        <v>49.214632591846907</v>
      </c>
      <c r="K113" s="27">
        <v>0.29743171043556099</v>
      </c>
      <c r="L113" s="27">
        <v>0</v>
      </c>
      <c r="M113" s="27">
        <v>0</v>
      </c>
      <c r="N113" s="27">
        <v>32.408531245599249</v>
      </c>
      <c r="O113" s="27">
        <v>90.801564911992287</v>
      </c>
      <c r="Q113" s="19">
        <v>2033</v>
      </c>
      <c r="R113" s="27">
        <v>-6.5978225713506617</v>
      </c>
      <c r="S113" s="27">
        <v>-2.7442700000001423</v>
      </c>
      <c r="T113" s="27">
        <v>23.567489372125909</v>
      </c>
      <c r="U113" s="27">
        <v>-0.74278141572729617</v>
      </c>
      <c r="V113" s="27">
        <v>0</v>
      </c>
      <c r="W113" s="27">
        <v>-4.0943685554794893</v>
      </c>
      <c r="X113" s="27">
        <v>32.408531245599249</v>
      </c>
      <c r="Y113" s="27">
        <v>41.796778075167566</v>
      </c>
      <c r="AA113" s="19">
        <v>2033</v>
      </c>
      <c r="AB113" s="27">
        <v>24.762563133759045</v>
      </c>
      <c r="AC113" s="27">
        <v>3.6193375507100427</v>
      </c>
      <c r="AD113" s="27">
        <v>17.324633899092021</v>
      </c>
      <c r="AE113" s="27">
        <v>-1.3455946833719106</v>
      </c>
      <c r="AF113" s="27">
        <v>0</v>
      </c>
      <c r="AG113" s="27">
        <v>0</v>
      </c>
      <c r="AH113" s="27">
        <v>0</v>
      </c>
      <c r="AI113" s="27">
        <v>44.360939900189194</v>
      </c>
    </row>
    <row r="114" spans="1:35" ht="16.5" thickTop="1" thickBot="1" x14ac:dyDescent="0.3">
      <c r="A114" s="19">
        <v>2034</v>
      </c>
      <c r="B114" s="27">
        <v>35.249799804217609</v>
      </c>
      <c r="C114" s="27">
        <v>0.70499599608435226</v>
      </c>
      <c r="D114" s="27">
        <v>0</v>
      </c>
      <c r="E114" s="27">
        <v>35.954795800301959</v>
      </c>
      <c r="G114" s="19">
        <v>2034</v>
      </c>
      <c r="H114" s="27">
        <v>6.1223542681400431</v>
      </c>
      <c r="I114" s="27">
        <v>1.6712966825298281</v>
      </c>
      <c r="J114" s="27">
        <v>18.549723204755292</v>
      </c>
      <c r="K114" s="27">
        <v>1.7658129203487711E-2</v>
      </c>
      <c r="L114" s="27">
        <v>0</v>
      </c>
      <c r="M114" s="27">
        <v>0</v>
      </c>
      <c r="N114" s="27">
        <v>32.408531245599249</v>
      </c>
      <c r="O114" s="27">
        <v>58.769563530227899</v>
      </c>
      <c r="Q114" s="19">
        <v>2034</v>
      </c>
      <c r="R114" s="27">
        <v>0.38284024567019515</v>
      </c>
      <c r="S114" s="27">
        <v>-1.1996799999997165</v>
      </c>
      <c r="T114" s="27">
        <v>30.685699232113684</v>
      </c>
      <c r="U114" s="27">
        <v>-5.3912287044704499</v>
      </c>
      <c r="V114" s="27">
        <v>0</v>
      </c>
      <c r="W114" s="27">
        <v>8.4214283194953481</v>
      </c>
      <c r="X114" s="27">
        <v>32.408531245599249</v>
      </c>
      <c r="Y114" s="27">
        <v>65.307590338408318</v>
      </c>
      <c r="AA114" s="19">
        <v>2034</v>
      </c>
      <c r="AB114" s="27">
        <v>14.438961265517037</v>
      </c>
      <c r="AC114" s="27">
        <v>0.9572053557799336</v>
      </c>
      <c r="AD114" s="27">
        <v>33.137218479038985</v>
      </c>
      <c r="AE114" s="27">
        <v>-0.94030262991654523</v>
      </c>
      <c r="AF114" s="27">
        <v>0</v>
      </c>
      <c r="AG114" s="27">
        <v>0</v>
      </c>
      <c r="AH114" s="27">
        <v>0</v>
      </c>
      <c r="AI114" s="27">
        <v>47.593082470419411</v>
      </c>
    </row>
    <row r="115" spans="1:35" ht="16.5" thickTop="1" thickBot="1" x14ac:dyDescent="0.3">
      <c r="A115" s="19" t="s">
        <v>44</v>
      </c>
      <c r="B115" s="27">
        <v>575.58127063975212</v>
      </c>
      <c r="C115" s="27">
        <v>11.511625412795045</v>
      </c>
      <c r="D115" s="27">
        <v>0</v>
      </c>
      <c r="E115" s="27">
        <v>587.09289605254719</v>
      </c>
      <c r="G115" s="19" t="s">
        <v>45</v>
      </c>
      <c r="H115" s="27">
        <v>75.003152048527312</v>
      </c>
      <c r="I115" s="27">
        <v>20.474561534327183</v>
      </c>
      <c r="J115" s="27">
        <v>258.79032629179005</v>
      </c>
      <c r="K115" s="27">
        <v>0.25535355393328563</v>
      </c>
      <c r="L115" s="27">
        <v>0</v>
      </c>
      <c r="M115" s="27">
        <v>0</v>
      </c>
      <c r="N115" s="27">
        <v>537.61110292421256</v>
      </c>
      <c r="O115" s="27">
        <v>892.13449635279039</v>
      </c>
      <c r="Q115" s="19" t="s">
        <v>45</v>
      </c>
      <c r="R115" s="27">
        <v>4.6900626619603489</v>
      </c>
      <c r="S115" s="27">
        <v>-14.696924991387608</v>
      </c>
      <c r="T115" s="27">
        <v>428.10138076533048</v>
      </c>
      <c r="U115" s="27">
        <v>-77.962359086248085</v>
      </c>
      <c r="V115" s="27">
        <v>0</v>
      </c>
      <c r="W115" s="27">
        <v>115.9880786275003</v>
      </c>
      <c r="X115" s="27">
        <v>537.61110292421256</v>
      </c>
      <c r="Y115" s="27">
        <v>993.73134090136796</v>
      </c>
      <c r="AA115" s="19" t="s">
        <v>45</v>
      </c>
      <c r="AB115" s="27">
        <v>176.88744554623327</v>
      </c>
      <c r="AC115" s="27">
        <v>11.726439813329801</v>
      </c>
      <c r="AD115" s="27">
        <v>462.30294047700119</v>
      </c>
      <c r="AE115" s="27">
        <v>-13.597681586483132</v>
      </c>
      <c r="AF115" s="27">
        <v>0</v>
      </c>
      <c r="AG115" s="27">
        <v>0</v>
      </c>
      <c r="AH115" s="27">
        <v>0</v>
      </c>
      <c r="AI115" s="27">
        <v>637.31914425008119</v>
      </c>
    </row>
    <row r="116" spans="1:35" ht="16.5" thickTop="1" thickBot="1" x14ac:dyDescent="0.3"/>
    <row r="117" spans="1:35" ht="16.5" thickTop="1" thickBot="1" x14ac:dyDescent="0.3">
      <c r="A117" s="28" t="str">
        <f>A8</f>
        <v>High Cost and High Discount rate</v>
      </c>
    </row>
    <row r="118" spans="1:35" ht="31.5" thickTop="1" thickBot="1" x14ac:dyDescent="0.3">
      <c r="C118" s="14"/>
      <c r="G118" s="1" t="s">
        <v>29</v>
      </c>
      <c r="H118" s="1" t="s">
        <v>10</v>
      </c>
      <c r="J118" s="12"/>
      <c r="K118" s="12"/>
      <c r="Q118" s="1" t="s">
        <v>29</v>
      </c>
      <c r="R118" s="1" t="s">
        <v>30</v>
      </c>
      <c r="T118" s="12"/>
      <c r="U118" s="12"/>
      <c r="AA118" s="1" t="s">
        <v>29</v>
      </c>
      <c r="AB118" s="1" t="s">
        <v>31</v>
      </c>
      <c r="AD118" s="12"/>
      <c r="AE118" s="12"/>
    </row>
    <row r="119" spans="1:35" ht="51" customHeight="1" thickTop="1" thickBot="1" x14ac:dyDescent="0.3">
      <c r="A119" s="1" t="s">
        <v>32</v>
      </c>
      <c r="B119" s="25" t="s">
        <v>33</v>
      </c>
      <c r="C119" s="25" t="s">
        <v>15</v>
      </c>
      <c r="D119" s="25" t="s">
        <v>34</v>
      </c>
      <c r="E119" s="25" t="s">
        <v>35</v>
      </c>
      <c r="G119" s="1" t="s">
        <v>29</v>
      </c>
      <c r="H119" s="1" t="s">
        <v>36</v>
      </c>
      <c r="I119" s="1" t="s">
        <v>37</v>
      </c>
      <c r="J119" s="1" t="s">
        <v>38</v>
      </c>
      <c r="K119" s="1" t="s">
        <v>39</v>
      </c>
      <c r="L119" s="1" t="s">
        <v>40</v>
      </c>
      <c r="M119" s="1" t="s">
        <v>41</v>
      </c>
      <c r="N119" s="1" t="s">
        <v>42</v>
      </c>
      <c r="O119" s="1" t="s">
        <v>35</v>
      </c>
      <c r="Q119" s="1" t="s">
        <v>29</v>
      </c>
      <c r="R119" s="1" t="s">
        <v>36</v>
      </c>
      <c r="S119" s="1" t="s">
        <v>37</v>
      </c>
      <c r="T119" s="1" t="s">
        <v>38</v>
      </c>
      <c r="U119" s="1" t="s">
        <v>39</v>
      </c>
      <c r="V119" s="1" t="s">
        <v>40</v>
      </c>
      <c r="W119" s="1" t="s">
        <v>41</v>
      </c>
      <c r="X119" s="1" t="s">
        <v>42</v>
      </c>
      <c r="Y119" s="1" t="s">
        <v>35</v>
      </c>
      <c r="AA119" s="1" t="s">
        <v>29</v>
      </c>
      <c r="AB119" s="1" t="s">
        <v>36</v>
      </c>
      <c r="AC119" s="1" t="s">
        <v>37</v>
      </c>
      <c r="AD119" s="1" t="s">
        <v>38</v>
      </c>
      <c r="AE119" s="1" t="s">
        <v>39</v>
      </c>
      <c r="AF119" s="1" t="s">
        <v>40</v>
      </c>
      <c r="AG119" s="1" t="s">
        <v>41</v>
      </c>
      <c r="AH119" s="1" t="s">
        <v>42</v>
      </c>
      <c r="AI119" s="1" t="s">
        <v>35</v>
      </c>
    </row>
    <row r="120" spans="1:35" ht="16.5" thickTop="1" thickBot="1" x14ac:dyDescent="0.3">
      <c r="A120" s="19" t="s">
        <v>43</v>
      </c>
      <c r="B120" s="26">
        <f>NPV($B$8,B121:B136)</f>
        <v>676.91765861084218</v>
      </c>
      <c r="C120" s="26">
        <f t="shared" ref="C120:E120" si="21">NPV($B$8,C121:C136)</f>
        <v>13.538353172216846</v>
      </c>
      <c r="D120" s="26">
        <f t="shared" si="21"/>
        <v>1.0015934403232798</v>
      </c>
      <c r="E120" s="26">
        <f t="shared" si="21"/>
        <v>691.4576052233823</v>
      </c>
      <c r="G120" s="19" t="s">
        <v>43</v>
      </c>
      <c r="H120" s="26">
        <f>NPV($B$8,H121:H136)</f>
        <v>44.95099202071443</v>
      </c>
      <c r="I120" s="26">
        <f t="shared" ref="I120:O120" si="22">NPV($B$8,I121:I136)</f>
        <v>11.018989305476795</v>
      </c>
      <c r="J120" s="26">
        <f t="shared" si="22"/>
        <v>166.87962562988986</v>
      </c>
      <c r="K120" s="26">
        <f t="shared" si="22"/>
        <v>2.0070764119714335</v>
      </c>
      <c r="L120" s="26">
        <f t="shared" si="22"/>
        <v>7.8159579515918942</v>
      </c>
      <c r="M120" s="26">
        <f t="shared" si="22"/>
        <v>1.6154384001558073</v>
      </c>
      <c r="N120" s="26">
        <f t="shared" si="22"/>
        <v>520.03241860853984</v>
      </c>
      <c r="O120" s="26">
        <f t="shared" si="22"/>
        <v>754.32049832834014</v>
      </c>
      <c r="Q120" s="19" t="s">
        <v>43</v>
      </c>
      <c r="R120" s="26">
        <f>NPV($B$8,R121:R136)</f>
        <v>3.2428647369493482</v>
      </c>
      <c r="S120" s="26">
        <f t="shared" ref="S120:Y120" si="23">NPV($B$8,S121:S136)</f>
        <v>-6.4920657321221968</v>
      </c>
      <c r="T120" s="26">
        <f t="shared" si="23"/>
        <v>170.29063385599721</v>
      </c>
      <c r="U120" s="26">
        <f t="shared" si="23"/>
        <v>-12.852679985387732</v>
      </c>
      <c r="V120" s="26">
        <f t="shared" si="23"/>
        <v>7.2096491711655872</v>
      </c>
      <c r="W120" s="26">
        <f t="shared" si="23"/>
        <v>37.228957126560374</v>
      </c>
      <c r="X120" s="26">
        <f t="shared" si="23"/>
        <v>520.03241860853984</v>
      </c>
      <c r="Y120" s="26">
        <f t="shared" si="23"/>
        <v>718.65977778170247</v>
      </c>
      <c r="AA120" s="19" t="s">
        <v>43</v>
      </c>
      <c r="AB120" s="26">
        <f>NPV($B$8,AB121:AB136)</f>
        <v>77.204846655194089</v>
      </c>
      <c r="AC120" s="26">
        <f t="shared" ref="AC120:AI120" si="24">NPV($B$8,AC121:AC136)</f>
        <v>9.8090299146272759</v>
      </c>
      <c r="AD120" s="26">
        <f t="shared" si="24"/>
        <v>204.22308189825742</v>
      </c>
      <c r="AE120" s="26">
        <f t="shared" si="24"/>
        <v>-3.4738828697279067</v>
      </c>
      <c r="AF120" s="26">
        <f t="shared" si="24"/>
        <v>0</v>
      </c>
      <c r="AG120" s="26">
        <f t="shared" si="24"/>
        <v>8.5307938868917313E-2</v>
      </c>
      <c r="AH120" s="26">
        <f t="shared" si="24"/>
        <v>0</v>
      </c>
      <c r="AI120" s="26">
        <f t="shared" si="24"/>
        <v>287.84838353721983</v>
      </c>
    </row>
    <row r="121" spans="1:35" ht="16.5" thickTop="1" thickBot="1" x14ac:dyDescent="0.3">
      <c r="A121" s="19">
        <v>2020</v>
      </c>
      <c r="B121" s="27">
        <v>0</v>
      </c>
      <c r="C121" s="27">
        <v>0</v>
      </c>
      <c r="D121" s="27">
        <v>0</v>
      </c>
      <c r="E121" s="27">
        <v>0</v>
      </c>
      <c r="G121" s="19">
        <v>2020</v>
      </c>
      <c r="H121" s="27">
        <v>0</v>
      </c>
      <c r="I121" s="27">
        <v>0</v>
      </c>
      <c r="J121" s="27">
        <v>0</v>
      </c>
      <c r="K121" s="27">
        <v>0</v>
      </c>
      <c r="L121" s="27">
        <v>0</v>
      </c>
      <c r="M121" s="27">
        <v>0</v>
      </c>
      <c r="N121" s="27">
        <v>0</v>
      </c>
      <c r="O121" s="27">
        <v>0</v>
      </c>
      <c r="Q121" s="19">
        <v>2020</v>
      </c>
      <c r="R121" s="27">
        <v>0</v>
      </c>
      <c r="S121" s="27">
        <v>0</v>
      </c>
      <c r="T121" s="27">
        <v>0</v>
      </c>
      <c r="U121" s="27">
        <v>0</v>
      </c>
      <c r="V121" s="27">
        <v>0</v>
      </c>
      <c r="W121" s="27">
        <v>0</v>
      </c>
      <c r="X121" s="27">
        <v>0</v>
      </c>
      <c r="Y121" s="27">
        <v>0</v>
      </c>
      <c r="AA121" s="19">
        <v>2020</v>
      </c>
      <c r="AB121" s="27">
        <v>0</v>
      </c>
      <c r="AC121" s="27">
        <v>0</v>
      </c>
      <c r="AD121" s="27">
        <v>0</v>
      </c>
      <c r="AE121" s="27">
        <v>0</v>
      </c>
      <c r="AF121" s="27">
        <v>0</v>
      </c>
      <c r="AG121" s="27">
        <v>0</v>
      </c>
      <c r="AH121" s="27">
        <v>0</v>
      </c>
      <c r="AI121" s="27">
        <v>0</v>
      </c>
    </row>
    <row r="122" spans="1:35" ht="16.5" thickTop="1" thickBot="1" x14ac:dyDescent="0.3">
      <c r="A122" s="19">
        <v>2021</v>
      </c>
      <c r="B122" s="27">
        <v>0</v>
      </c>
      <c r="C122" s="27">
        <v>0</v>
      </c>
      <c r="D122" s="27">
        <v>0</v>
      </c>
      <c r="E122" s="27">
        <v>0</v>
      </c>
      <c r="G122" s="19">
        <v>2021</v>
      </c>
      <c r="H122" s="27">
        <v>0</v>
      </c>
      <c r="I122" s="27">
        <v>0</v>
      </c>
      <c r="J122" s="27">
        <v>0</v>
      </c>
      <c r="K122" s="27">
        <v>0</v>
      </c>
      <c r="L122" s="27">
        <v>0</v>
      </c>
      <c r="M122" s="27">
        <v>0</v>
      </c>
      <c r="N122" s="27">
        <v>0</v>
      </c>
      <c r="O122" s="27">
        <v>0</v>
      </c>
      <c r="Q122" s="19">
        <v>2021</v>
      </c>
      <c r="R122" s="27">
        <v>0</v>
      </c>
      <c r="S122" s="27">
        <v>0</v>
      </c>
      <c r="T122" s="27">
        <v>0</v>
      </c>
      <c r="U122" s="27">
        <v>0</v>
      </c>
      <c r="V122" s="27">
        <v>0</v>
      </c>
      <c r="W122" s="27">
        <v>0</v>
      </c>
      <c r="X122" s="27">
        <v>0</v>
      </c>
      <c r="Y122" s="27">
        <v>0</v>
      </c>
      <c r="AA122" s="19">
        <v>2021</v>
      </c>
      <c r="AB122" s="27">
        <v>0</v>
      </c>
      <c r="AC122" s="27">
        <v>0</v>
      </c>
      <c r="AD122" s="27">
        <v>0</v>
      </c>
      <c r="AE122" s="27">
        <v>0</v>
      </c>
      <c r="AF122" s="27">
        <v>0</v>
      </c>
      <c r="AG122" s="27">
        <v>0</v>
      </c>
      <c r="AH122" s="27">
        <v>0</v>
      </c>
      <c r="AI122" s="27">
        <v>0</v>
      </c>
    </row>
    <row r="123" spans="1:35" ht="16.5" thickTop="1" thickBot="1" x14ac:dyDescent="0.3">
      <c r="A123" s="19">
        <v>2022</v>
      </c>
      <c r="B123" s="27">
        <v>0</v>
      </c>
      <c r="C123" s="27">
        <v>0</v>
      </c>
      <c r="D123" s="27">
        <v>1.2953083803561825</v>
      </c>
      <c r="E123" s="27">
        <v>1.2953083803561825</v>
      </c>
      <c r="G123" s="19">
        <v>2022</v>
      </c>
      <c r="H123" s="27">
        <v>0</v>
      </c>
      <c r="I123" s="27">
        <v>0</v>
      </c>
      <c r="J123" s="27">
        <v>0</v>
      </c>
      <c r="K123" s="27">
        <v>0</v>
      </c>
      <c r="L123" s="27">
        <v>0</v>
      </c>
      <c r="M123" s="27">
        <v>0</v>
      </c>
      <c r="N123" s="27">
        <v>0</v>
      </c>
      <c r="O123" s="27">
        <v>0</v>
      </c>
      <c r="Q123" s="19">
        <v>2022</v>
      </c>
      <c r="R123" s="27">
        <v>0</v>
      </c>
      <c r="S123" s="27">
        <v>0</v>
      </c>
      <c r="T123" s="27">
        <v>0</v>
      </c>
      <c r="U123" s="27">
        <v>0</v>
      </c>
      <c r="V123" s="27">
        <v>0</v>
      </c>
      <c r="W123" s="27">
        <v>0</v>
      </c>
      <c r="X123" s="27">
        <v>0</v>
      </c>
      <c r="Y123" s="27">
        <v>0</v>
      </c>
      <c r="AA123" s="19">
        <v>2022</v>
      </c>
      <c r="AB123" s="27">
        <v>0</v>
      </c>
      <c r="AC123" s="27">
        <v>0</v>
      </c>
      <c r="AD123" s="27">
        <v>0</v>
      </c>
      <c r="AE123" s="27">
        <v>0</v>
      </c>
      <c r="AF123" s="27">
        <v>0</v>
      </c>
      <c r="AG123" s="27">
        <v>0</v>
      </c>
      <c r="AH123" s="27">
        <v>0</v>
      </c>
      <c r="AI123" s="27">
        <v>0</v>
      </c>
    </row>
    <row r="124" spans="1:35" ht="16.5" thickTop="1" thickBot="1" x14ac:dyDescent="0.3">
      <c r="A124" s="19">
        <v>2023</v>
      </c>
      <c r="B124" s="27">
        <v>7.1189595061817776</v>
      </c>
      <c r="C124" s="27">
        <v>0.14237919012363554</v>
      </c>
      <c r="D124" s="27">
        <v>0</v>
      </c>
      <c r="E124" s="27">
        <v>7.2613386963054136</v>
      </c>
      <c r="G124" s="19">
        <v>2023</v>
      </c>
      <c r="H124" s="27">
        <v>0</v>
      </c>
      <c r="I124" s="27">
        <v>0</v>
      </c>
      <c r="J124" s="27">
        <v>8.7411442687673429</v>
      </c>
      <c r="K124" s="27">
        <v>-0.7215190504554978</v>
      </c>
      <c r="L124" s="27">
        <v>0.90586752110396607</v>
      </c>
      <c r="M124" s="27">
        <v>1.1688924512004775</v>
      </c>
      <c r="N124" s="27">
        <v>0</v>
      </c>
      <c r="O124" s="27">
        <v>10.094385190616288</v>
      </c>
      <c r="Q124" s="19">
        <v>2023</v>
      </c>
      <c r="R124" s="27">
        <v>-7.2139250000000033</v>
      </c>
      <c r="S124" s="27">
        <v>-2.2544800000000578</v>
      </c>
      <c r="T124" s="27">
        <v>35.817240997447335</v>
      </c>
      <c r="U124" s="27">
        <v>5.7012330446839927</v>
      </c>
      <c r="V124" s="27">
        <v>1.1420268403996039</v>
      </c>
      <c r="W124" s="27">
        <v>1.932184458492038</v>
      </c>
      <c r="X124" s="27">
        <v>0</v>
      </c>
      <c r="Y124" s="27">
        <v>35.12428034102291</v>
      </c>
      <c r="AA124" s="19">
        <v>2023</v>
      </c>
      <c r="AB124" s="27">
        <v>6.2250946910619955</v>
      </c>
      <c r="AC124" s="27">
        <v>0.41667243112988217</v>
      </c>
      <c r="AD124" s="27">
        <v>14.232689113237361</v>
      </c>
      <c r="AE124" s="27">
        <v>-8.1542724730223781E-2</v>
      </c>
      <c r="AF124" s="27">
        <v>0</v>
      </c>
      <c r="AG124" s="27">
        <v>0.56479425572886732</v>
      </c>
      <c r="AH124" s="27">
        <v>0</v>
      </c>
      <c r="AI124" s="27">
        <v>21.357707766427882</v>
      </c>
    </row>
    <row r="125" spans="1:35" ht="16.5" thickTop="1" thickBot="1" x14ac:dyDescent="0.3">
      <c r="A125" s="19">
        <v>2024</v>
      </c>
      <c r="B125" s="27">
        <v>7.1189595061817776</v>
      </c>
      <c r="C125" s="27">
        <v>0.14237919012363554</v>
      </c>
      <c r="D125" s="27">
        <v>0</v>
      </c>
      <c r="E125" s="27">
        <v>7.2613386963054136</v>
      </c>
      <c r="G125" s="19">
        <v>2024</v>
      </c>
      <c r="H125" s="27">
        <v>0</v>
      </c>
      <c r="I125" s="27">
        <v>0</v>
      </c>
      <c r="J125" s="27">
        <v>7.5372652303552377</v>
      </c>
      <c r="K125" s="27">
        <v>0.71804825924283144</v>
      </c>
      <c r="L125" s="27">
        <v>3.0004652895794708</v>
      </c>
      <c r="M125" s="27">
        <v>0.77948928547790219</v>
      </c>
      <c r="N125" s="27">
        <v>0</v>
      </c>
      <c r="O125" s="27">
        <v>12.035268064655442</v>
      </c>
      <c r="Q125" s="19">
        <v>2024</v>
      </c>
      <c r="R125" s="27">
        <v>-0.54463999999998691</v>
      </c>
      <c r="S125" s="27">
        <v>-0.14096500000005108</v>
      </c>
      <c r="T125" s="27">
        <v>1.2488695395269971</v>
      </c>
      <c r="U125" s="27">
        <v>-2.2276706508315067E-2</v>
      </c>
      <c r="V125" s="27">
        <v>1.4872883024190631</v>
      </c>
      <c r="W125" s="27">
        <v>-0.49439341836747119</v>
      </c>
      <c r="X125" s="27">
        <v>0</v>
      </c>
      <c r="Y125" s="27">
        <v>1.533882717070236</v>
      </c>
      <c r="AA125" s="19">
        <v>2024</v>
      </c>
      <c r="AB125" s="27">
        <v>0.13394177703830223</v>
      </c>
      <c r="AC125" s="27">
        <v>4.8067108834857208E-2</v>
      </c>
      <c r="AD125" s="27">
        <v>7.7039847775783725</v>
      </c>
      <c r="AE125" s="27">
        <v>0.52563467597039171</v>
      </c>
      <c r="AF125" s="27">
        <v>0</v>
      </c>
      <c r="AG125" s="27">
        <v>-0.14492043468708932</v>
      </c>
      <c r="AH125" s="27">
        <v>0</v>
      </c>
      <c r="AI125" s="27">
        <v>8.2667079047348349</v>
      </c>
    </row>
    <row r="126" spans="1:35" ht="16.5" thickTop="1" thickBot="1" x14ac:dyDescent="0.3">
      <c r="A126" s="19">
        <v>2025</v>
      </c>
      <c r="B126" s="27">
        <v>92.840488431565788</v>
      </c>
      <c r="C126" s="27">
        <v>1.8568097686313154</v>
      </c>
      <c r="D126" s="27">
        <v>0</v>
      </c>
      <c r="E126" s="27">
        <v>94.69729820019711</v>
      </c>
      <c r="G126" s="19">
        <v>2025</v>
      </c>
      <c r="H126" s="27">
        <v>0</v>
      </c>
      <c r="I126" s="27">
        <v>0</v>
      </c>
      <c r="J126" s="27">
        <v>18.589869544685836</v>
      </c>
      <c r="K126" s="27">
        <v>1.5137557449124577</v>
      </c>
      <c r="L126" s="27">
        <v>2.0243676442420533</v>
      </c>
      <c r="M126" s="27">
        <v>1.0306320996200817</v>
      </c>
      <c r="N126" s="27">
        <v>0</v>
      </c>
      <c r="O126" s="27">
        <v>23.158625033460428</v>
      </c>
      <c r="Q126" s="19">
        <v>2025</v>
      </c>
      <c r="R126" s="27">
        <v>-2.3426399999999603</v>
      </c>
      <c r="S126" s="27">
        <v>-0.18885000000000218</v>
      </c>
      <c r="T126" s="27">
        <v>23.827094258740601</v>
      </c>
      <c r="U126" s="27">
        <v>-2.6676493095533353</v>
      </c>
      <c r="V126" s="27">
        <v>1.4560970354377119</v>
      </c>
      <c r="W126" s="27">
        <v>-2.1146532019862219E-2</v>
      </c>
      <c r="X126" s="27">
        <v>0</v>
      </c>
      <c r="Y126" s="27">
        <v>20.06290545260515</v>
      </c>
      <c r="AA126" s="19">
        <v>2025</v>
      </c>
      <c r="AB126" s="27">
        <v>0.26788355408299935</v>
      </c>
      <c r="AC126" s="27">
        <v>4.7935777939983382E-2</v>
      </c>
      <c r="AD126" s="27">
        <v>13.261578490300231</v>
      </c>
      <c r="AE126" s="27">
        <v>0.15470283926225989</v>
      </c>
      <c r="AF126" s="27">
        <v>0</v>
      </c>
      <c r="AG126" s="27">
        <v>-0.13297304463263426</v>
      </c>
      <c r="AH126" s="27">
        <v>0</v>
      </c>
      <c r="AI126" s="27">
        <v>13.599127616952838</v>
      </c>
    </row>
    <row r="127" spans="1:35" ht="16.5" thickTop="1" thickBot="1" x14ac:dyDescent="0.3">
      <c r="A127" s="19">
        <v>2026</v>
      </c>
      <c r="B127" s="27">
        <v>92.840488431565788</v>
      </c>
      <c r="C127" s="27">
        <v>1.8568097686313154</v>
      </c>
      <c r="D127" s="27">
        <v>0</v>
      </c>
      <c r="E127" s="27">
        <v>94.69729820019711</v>
      </c>
      <c r="G127" s="19">
        <v>2026</v>
      </c>
      <c r="H127" s="27">
        <v>-1.3950969279790115E-3</v>
      </c>
      <c r="I127" s="27">
        <v>1.4004089498484973E-3</v>
      </c>
      <c r="J127" s="27">
        <v>34.894810840359604</v>
      </c>
      <c r="K127" s="27">
        <v>5.2582106111943361</v>
      </c>
      <c r="L127" s="27">
        <v>7.2894534504397832</v>
      </c>
      <c r="M127" s="27">
        <v>-1.0122504579646785</v>
      </c>
      <c r="N127" s="27">
        <v>0</v>
      </c>
      <c r="O127" s="27">
        <v>46.430229756050913</v>
      </c>
      <c r="Q127" s="19">
        <v>2026</v>
      </c>
      <c r="R127" s="27">
        <v>-0.44297000000005937</v>
      </c>
      <c r="S127" s="27">
        <v>5.0119999999878928E-2</v>
      </c>
      <c r="T127" s="27">
        <v>15.178139412409603</v>
      </c>
      <c r="U127" s="27">
        <v>5.0089181496134607</v>
      </c>
      <c r="V127" s="27">
        <v>7.3646415600636006</v>
      </c>
      <c r="W127" s="27">
        <v>-0.89821412546278045</v>
      </c>
      <c r="X127" s="27">
        <v>0</v>
      </c>
      <c r="Y127" s="27">
        <v>26.260634996623704</v>
      </c>
      <c r="AA127" s="19">
        <v>2026</v>
      </c>
      <c r="AB127" s="27">
        <v>0.26788355408200459</v>
      </c>
      <c r="AC127" s="27">
        <v>9.5871555879966763E-2</v>
      </c>
      <c r="AD127" s="27">
        <v>32.590485988653967</v>
      </c>
      <c r="AE127" s="27">
        <v>4.9001300228348894</v>
      </c>
      <c r="AF127" s="27">
        <v>0</v>
      </c>
      <c r="AG127" s="27">
        <v>-0.25807648693050717</v>
      </c>
      <c r="AH127" s="27">
        <v>0</v>
      </c>
      <c r="AI127" s="27">
        <v>37.596294634520319</v>
      </c>
    </row>
    <row r="128" spans="1:35" ht="16.5" thickTop="1" thickBot="1" x14ac:dyDescent="0.3">
      <c r="A128" s="19">
        <v>2027</v>
      </c>
      <c r="B128" s="27">
        <v>92.840488431565788</v>
      </c>
      <c r="C128" s="27">
        <v>1.8568097686313154</v>
      </c>
      <c r="D128" s="27">
        <v>0</v>
      </c>
      <c r="E128" s="27">
        <v>94.69729820019711</v>
      </c>
      <c r="G128" s="19">
        <v>2027</v>
      </c>
      <c r="H128" s="27">
        <v>5.075118029402006</v>
      </c>
      <c r="I128" s="27">
        <v>1.0935449024800619</v>
      </c>
      <c r="J128" s="27">
        <v>18.667678414635581</v>
      </c>
      <c r="K128" s="27">
        <v>-0.41371456259997058</v>
      </c>
      <c r="L128" s="27">
        <v>0</v>
      </c>
      <c r="M128" s="27">
        <v>0</v>
      </c>
      <c r="N128" s="27">
        <v>85.721528925384007</v>
      </c>
      <c r="O128" s="27">
        <v>110.14415570930169</v>
      </c>
      <c r="Q128" s="19">
        <v>2027</v>
      </c>
      <c r="R128" s="27">
        <v>1.8599400000000514</v>
      </c>
      <c r="S128" s="27">
        <v>0.64633999999978187</v>
      </c>
      <c r="T128" s="27">
        <v>24.161927631620351</v>
      </c>
      <c r="U128" s="27">
        <v>0.73519725171971118</v>
      </c>
      <c r="V128" s="27">
        <v>0</v>
      </c>
      <c r="W128" s="27">
        <v>0</v>
      </c>
      <c r="X128" s="27">
        <v>85.721528925384007</v>
      </c>
      <c r="Y128" s="27">
        <v>113.12493380872391</v>
      </c>
      <c r="AA128" s="19">
        <v>2027</v>
      </c>
      <c r="AB128" s="27">
        <v>0.18290367326500245</v>
      </c>
      <c r="AC128" s="27">
        <v>0.15926881142968341</v>
      </c>
      <c r="AD128" s="27">
        <v>26.138277354847794</v>
      </c>
      <c r="AE128" s="27">
        <v>-0.61268042205856088</v>
      </c>
      <c r="AF128" s="27">
        <v>0</v>
      </c>
      <c r="AG128" s="27">
        <v>0</v>
      </c>
      <c r="AH128" s="27">
        <v>0</v>
      </c>
      <c r="AI128" s="27">
        <v>25.86776941748392</v>
      </c>
    </row>
    <row r="129" spans="1:35" ht="16.5" thickTop="1" thickBot="1" x14ac:dyDescent="0.3">
      <c r="A129" s="19">
        <v>2028</v>
      </c>
      <c r="B129" s="27">
        <v>92.840488431565788</v>
      </c>
      <c r="C129" s="27">
        <v>1.8568097686313154</v>
      </c>
      <c r="D129" s="27">
        <v>0</v>
      </c>
      <c r="E129" s="27">
        <v>94.69729820019711</v>
      </c>
      <c r="G129" s="19">
        <v>2028</v>
      </c>
      <c r="H129" s="27">
        <v>10.035512428024049</v>
      </c>
      <c r="I129" s="27">
        <v>2.2499836779797988</v>
      </c>
      <c r="J129" s="27">
        <v>15.892796009100765</v>
      </c>
      <c r="K129" s="27">
        <v>-0.92022307644518686</v>
      </c>
      <c r="L129" s="27">
        <v>0</v>
      </c>
      <c r="M129" s="27">
        <v>0</v>
      </c>
      <c r="N129" s="27">
        <v>85.721528925384007</v>
      </c>
      <c r="O129" s="27">
        <v>112.97959796404344</v>
      </c>
      <c r="Q129" s="19">
        <v>2028</v>
      </c>
      <c r="R129" s="27">
        <v>20.984051066249776</v>
      </c>
      <c r="S129" s="27">
        <v>1.6843199999998433</v>
      </c>
      <c r="T129" s="27">
        <v>3.2711359137472602</v>
      </c>
      <c r="U129" s="27">
        <v>-0.17275159440781196</v>
      </c>
      <c r="V129" s="27">
        <v>0</v>
      </c>
      <c r="W129" s="27">
        <v>0.29532276784290801</v>
      </c>
      <c r="X129" s="27">
        <v>85.721528925384007</v>
      </c>
      <c r="Y129" s="27">
        <v>111.78360707881598</v>
      </c>
      <c r="AA129" s="19">
        <v>2028</v>
      </c>
      <c r="AB129" s="27">
        <v>12.439042717415987</v>
      </c>
      <c r="AC129" s="27">
        <v>2.8324692475603115</v>
      </c>
      <c r="AD129" s="27">
        <v>16.850170568348855</v>
      </c>
      <c r="AE129" s="27">
        <v>-1.7496445822617297</v>
      </c>
      <c r="AF129" s="27">
        <v>0</v>
      </c>
      <c r="AG129" s="27">
        <v>0</v>
      </c>
      <c r="AH129" s="27">
        <v>0</v>
      </c>
      <c r="AI129" s="27">
        <v>30.372037951063426</v>
      </c>
    </row>
    <row r="130" spans="1:35" ht="16.5" thickTop="1" thickBot="1" x14ac:dyDescent="0.3">
      <c r="A130" s="19">
        <v>2029</v>
      </c>
      <c r="B130" s="27">
        <v>92.840488431565788</v>
      </c>
      <c r="C130" s="27">
        <v>1.8568097686313154</v>
      </c>
      <c r="D130" s="27">
        <v>0</v>
      </c>
      <c r="E130" s="27">
        <v>94.69729820019711</v>
      </c>
      <c r="G130" s="19">
        <v>2029</v>
      </c>
      <c r="H130" s="27">
        <v>13.008471491989894</v>
      </c>
      <c r="I130" s="27">
        <v>2.7858491341703484</v>
      </c>
      <c r="J130" s="27">
        <v>16.679896870102326</v>
      </c>
      <c r="K130" s="27">
        <v>-1.3870652176751659</v>
      </c>
      <c r="L130" s="27">
        <v>0</v>
      </c>
      <c r="M130" s="27">
        <v>0</v>
      </c>
      <c r="N130" s="27">
        <v>85.721528925384007</v>
      </c>
      <c r="O130" s="27">
        <v>116.80868120397142</v>
      </c>
      <c r="Q130" s="19">
        <v>2029</v>
      </c>
      <c r="R130" s="27">
        <v>2.6504928898398248</v>
      </c>
      <c r="S130" s="27">
        <v>1.0213300000000345</v>
      </c>
      <c r="T130" s="27">
        <v>17.408843337393861</v>
      </c>
      <c r="U130" s="27">
        <v>0.66230900413028959</v>
      </c>
      <c r="V130" s="27">
        <v>0</v>
      </c>
      <c r="W130" s="27">
        <v>1.0405244258844688</v>
      </c>
      <c r="X130" s="27">
        <v>85.721528925384007</v>
      </c>
      <c r="Y130" s="27">
        <v>108.50502858263249</v>
      </c>
      <c r="AA130" s="19">
        <v>2029</v>
      </c>
      <c r="AB130" s="27">
        <v>12.439042717419964</v>
      </c>
      <c r="AC130" s="27">
        <v>2.8247302605500408</v>
      </c>
      <c r="AD130" s="27">
        <v>19.600073353570675</v>
      </c>
      <c r="AE130" s="27">
        <v>-1.433263614960222</v>
      </c>
      <c r="AF130" s="27">
        <v>0</v>
      </c>
      <c r="AG130" s="27">
        <v>0</v>
      </c>
      <c r="AH130" s="27">
        <v>0</v>
      </c>
      <c r="AI130" s="27">
        <v>33.430582716580453</v>
      </c>
    </row>
    <row r="131" spans="1:35" ht="16.5" thickTop="1" thickBot="1" x14ac:dyDescent="0.3">
      <c r="A131" s="19">
        <v>2030</v>
      </c>
      <c r="B131" s="27">
        <v>92.840488431565788</v>
      </c>
      <c r="C131" s="27">
        <v>1.8568097686313154</v>
      </c>
      <c r="D131" s="27">
        <v>0</v>
      </c>
      <c r="E131" s="27">
        <v>94.69729820019711</v>
      </c>
      <c r="G131" s="19">
        <v>2030</v>
      </c>
      <c r="H131" s="27">
        <v>15.177658022430023</v>
      </c>
      <c r="I131" s="27">
        <v>3.3302668250598799</v>
      </c>
      <c r="J131" s="27">
        <v>15.64457787044805</v>
      </c>
      <c r="K131" s="27">
        <v>-1.3942444594818164</v>
      </c>
      <c r="L131" s="27">
        <v>1.4184874829578722E-2</v>
      </c>
      <c r="M131" s="27">
        <v>0.34373421143524013</v>
      </c>
      <c r="N131" s="27">
        <v>85.721528925384007</v>
      </c>
      <c r="O131" s="27">
        <v>118.83770627010496</v>
      </c>
      <c r="Q131" s="19">
        <v>2030</v>
      </c>
      <c r="R131" s="27">
        <v>-2.5611748884198278</v>
      </c>
      <c r="S131" s="27">
        <v>-0.73806000000013228</v>
      </c>
      <c r="T131" s="27">
        <v>13.930436102684114</v>
      </c>
      <c r="U131" s="27">
        <v>2.2702947157977147</v>
      </c>
      <c r="V131" s="27">
        <v>0</v>
      </c>
      <c r="W131" s="27">
        <v>-0.7896928705344981</v>
      </c>
      <c r="X131" s="27">
        <v>85.721528925384007</v>
      </c>
      <c r="Y131" s="27">
        <v>97.833331984911382</v>
      </c>
      <c r="AA131" s="19">
        <v>2030</v>
      </c>
      <c r="AB131" s="27">
        <v>12.450019877442971</v>
      </c>
      <c r="AC131" s="27">
        <v>2.8272175174597578</v>
      </c>
      <c r="AD131" s="27">
        <v>27.864877229486311</v>
      </c>
      <c r="AE131" s="27">
        <v>-0.9548373474662103</v>
      </c>
      <c r="AF131" s="27">
        <v>0</v>
      </c>
      <c r="AG131" s="27">
        <v>0</v>
      </c>
      <c r="AH131" s="27">
        <v>0</v>
      </c>
      <c r="AI131" s="27">
        <v>42.187277276922828</v>
      </c>
    </row>
    <row r="132" spans="1:35" ht="16.5" thickTop="1" thickBot="1" x14ac:dyDescent="0.3">
      <c r="A132" s="19">
        <v>2031</v>
      </c>
      <c r="B132" s="27">
        <v>92.840488431565788</v>
      </c>
      <c r="C132" s="27">
        <v>1.8568097686313154</v>
      </c>
      <c r="D132" s="27">
        <v>0</v>
      </c>
      <c r="E132" s="27">
        <v>94.69729820019711</v>
      </c>
      <c r="G132" s="19">
        <v>2031</v>
      </c>
      <c r="H132" s="27">
        <v>11.665195477350153</v>
      </c>
      <c r="I132" s="27">
        <v>2.9510362550099671</v>
      </c>
      <c r="J132" s="27">
        <v>23.155628703620835</v>
      </c>
      <c r="K132" s="27">
        <v>-0.41017282188045323</v>
      </c>
      <c r="L132" s="27">
        <v>5.9838009582626646E-3</v>
      </c>
      <c r="M132" s="27">
        <v>0.2814151485888125</v>
      </c>
      <c r="N132" s="27">
        <v>85.721528925384007</v>
      </c>
      <c r="O132" s="27">
        <v>123.37061548903159</v>
      </c>
      <c r="Q132" s="19">
        <v>2031</v>
      </c>
      <c r="R132" s="27">
        <v>1.173566795790066</v>
      </c>
      <c r="S132" s="27">
        <v>-2.7108399999997346</v>
      </c>
      <c r="T132" s="27">
        <v>5.0949980527156766</v>
      </c>
      <c r="U132" s="27">
        <v>-3.5107257335269324</v>
      </c>
      <c r="V132" s="27">
        <v>0.57220550029093276</v>
      </c>
      <c r="W132" s="27">
        <v>23.221934577081175</v>
      </c>
      <c r="X132" s="27">
        <v>85.721528925384007</v>
      </c>
      <c r="Y132" s="27">
        <v>109.56266811773519</v>
      </c>
      <c r="AA132" s="19">
        <v>2031</v>
      </c>
      <c r="AB132" s="27">
        <v>12.450019877442971</v>
      </c>
      <c r="AC132" s="27">
        <v>2.8272175174602125</v>
      </c>
      <c r="AD132" s="27">
        <v>26.708034767537526</v>
      </c>
      <c r="AE132" s="27">
        <v>-1.7317616260207529</v>
      </c>
      <c r="AF132" s="27">
        <v>0</v>
      </c>
      <c r="AG132" s="27">
        <v>0</v>
      </c>
      <c r="AH132" s="27">
        <v>0</v>
      </c>
      <c r="AI132" s="27">
        <v>40.253510536419952</v>
      </c>
    </row>
    <row r="133" spans="1:35" ht="16.5" thickTop="1" thickBot="1" x14ac:dyDescent="0.3">
      <c r="A133" s="19">
        <v>2032</v>
      </c>
      <c r="B133" s="27">
        <v>92.840488431565788</v>
      </c>
      <c r="C133" s="27">
        <v>1.8568097686313154</v>
      </c>
      <c r="D133" s="27">
        <v>0</v>
      </c>
      <c r="E133" s="27">
        <v>94.69729820019711</v>
      </c>
      <c r="G133" s="19">
        <v>2032</v>
      </c>
      <c r="H133" s="27">
        <v>8.7156591978798588</v>
      </c>
      <c r="I133" s="27">
        <v>2.1041826225900877</v>
      </c>
      <c r="J133" s="27">
        <v>49.508023290056684</v>
      </c>
      <c r="K133" s="27">
        <v>8.6662335834340007E-2</v>
      </c>
      <c r="L133" s="27">
        <v>0</v>
      </c>
      <c r="M133" s="27">
        <v>-5.2206903769680311E-2</v>
      </c>
      <c r="N133" s="27">
        <v>85.721528925384007</v>
      </c>
      <c r="O133" s="27">
        <v>146.08384946797531</v>
      </c>
      <c r="Q133" s="19">
        <v>2032</v>
      </c>
      <c r="R133" s="27">
        <v>0.27831605934989057</v>
      </c>
      <c r="S133" s="27">
        <v>-2.4697200000000521</v>
      </c>
      <c r="T133" s="27">
        <v>-21.204370575993515</v>
      </c>
      <c r="U133" s="27">
        <v>-3.9549168547539351</v>
      </c>
      <c r="V133" s="27">
        <v>0.9551614773516206</v>
      </c>
      <c r="W133" s="27">
        <v>12.254949626129594</v>
      </c>
      <c r="X133" s="27">
        <v>85.721528925384007</v>
      </c>
      <c r="Y133" s="27">
        <v>71.580948657467616</v>
      </c>
      <c r="AA133" s="19">
        <v>2032</v>
      </c>
      <c r="AB133" s="27">
        <v>12.45001987743899</v>
      </c>
      <c r="AC133" s="27">
        <v>2.8349633188799999</v>
      </c>
      <c r="AD133" s="27">
        <v>24.201775840623153</v>
      </c>
      <c r="AE133" s="27">
        <v>-1.5308007948377629</v>
      </c>
      <c r="AF133" s="27">
        <v>0</v>
      </c>
      <c r="AG133" s="27">
        <v>0</v>
      </c>
      <c r="AH133" s="27">
        <v>0</v>
      </c>
      <c r="AI133" s="27">
        <v>37.955958242104387</v>
      </c>
    </row>
    <row r="134" spans="1:35" ht="16.5" thickTop="1" thickBot="1" x14ac:dyDescent="0.3">
      <c r="A134" s="19">
        <v>2033</v>
      </c>
      <c r="B134" s="27">
        <v>92.840488431565788</v>
      </c>
      <c r="C134" s="27">
        <v>1.8568097686313154</v>
      </c>
      <c r="D134" s="27">
        <v>0</v>
      </c>
      <c r="E134" s="27">
        <v>94.69729820019711</v>
      </c>
      <c r="G134" s="19">
        <v>2033</v>
      </c>
      <c r="H134" s="27">
        <v>7.1445502861702153</v>
      </c>
      <c r="I134" s="27">
        <v>1.7364190779403543</v>
      </c>
      <c r="J134" s="27">
        <v>49.214632591846907</v>
      </c>
      <c r="K134" s="27">
        <v>0.29743171043556099</v>
      </c>
      <c r="L134" s="27">
        <v>0</v>
      </c>
      <c r="M134" s="27">
        <v>0</v>
      </c>
      <c r="N134" s="27">
        <v>85.721528925384007</v>
      </c>
      <c r="O134" s="27">
        <v>144.11456259177703</v>
      </c>
      <c r="Q134" s="19">
        <v>2033</v>
      </c>
      <c r="R134" s="27">
        <v>-6.5978225713506617</v>
      </c>
      <c r="S134" s="27">
        <v>-2.7442700000001423</v>
      </c>
      <c r="T134" s="27">
        <v>23.567489372125909</v>
      </c>
      <c r="U134" s="27">
        <v>-0.74278141572729617</v>
      </c>
      <c r="V134" s="27">
        <v>0</v>
      </c>
      <c r="W134" s="27">
        <v>-4.0943685554794893</v>
      </c>
      <c r="X134" s="27">
        <v>85.721528925384007</v>
      </c>
      <c r="Y134" s="27">
        <v>95.109775754952324</v>
      </c>
      <c r="AA134" s="19">
        <v>2033</v>
      </c>
      <c r="AB134" s="27">
        <v>24.762563133759045</v>
      </c>
      <c r="AC134" s="27">
        <v>3.6193375507100427</v>
      </c>
      <c r="AD134" s="27">
        <v>17.324633899092021</v>
      </c>
      <c r="AE134" s="27">
        <v>-1.3455946833719106</v>
      </c>
      <c r="AF134" s="27">
        <v>0</v>
      </c>
      <c r="AG134" s="27">
        <v>0</v>
      </c>
      <c r="AH134" s="27">
        <v>0</v>
      </c>
      <c r="AI134" s="27">
        <v>44.360939900189194</v>
      </c>
    </row>
    <row r="135" spans="1:35" ht="16.5" thickTop="1" thickBot="1" x14ac:dyDescent="0.3">
      <c r="A135" s="19">
        <v>2034</v>
      </c>
      <c r="B135" s="27">
        <v>92.840488431565788</v>
      </c>
      <c r="C135" s="27">
        <v>1.8568097686313154</v>
      </c>
      <c r="D135" s="27">
        <v>0</v>
      </c>
      <c r="E135" s="27">
        <v>94.69729820019711</v>
      </c>
      <c r="G135" s="19">
        <v>2034</v>
      </c>
      <c r="H135" s="27">
        <v>6.1223542681400431</v>
      </c>
      <c r="I135" s="27">
        <v>1.6712966825298281</v>
      </c>
      <c r="J135" s="27">
        <v>18.549723204755292</v>
      </c>
      <c r="K135" s="27">
        <v>1.7658129203487711E-2</v>
      </c>
      <c r="L135" s="27">
        <v>0</v>
      </c>
      <c r="M135" s="27">
        <v>0</v>
      </c>
      <c r="N135" s="27">
        <v>85.721528925384007</v>
      </c>
      <c r="O135" s="27">
        <v>112.08256121001266</v>
      </c>
      <c r="Q135" s="19">
        <v>2034</v>
      </c>
      <c r="R135" s="27">
        <v>0.38284024567019515</v>
      </c>
      <c r="S135" s="27">
        <v>-1.1996799999997165</v>
      </c>
      <c r="T135" s="27">
        <v>30.685699232113684</v>
      </c>
      <c r="U135" s="27">
        <v>-5.3912287044704499</v>
      </c>
      <c r="V135" s="27">
        <v>0</v>
      </c>
      <c r="W135" s="27">
        <v>8.4214283194953481</v>
      </c>
      <c r="X135" s="27">
        <v>85.721528925384007</v>
      </c>
      <c r="Y135" s="27">
        <v>118.62058801819308</v>
      </c>
      <c r="AA135" s="19">
        <v>2034</v>
      </c>
      <c r="AB135" s="27">
        <v>14.438961265517037</v>
      </c>
      <c r="AC135" s="27">
        <v>0.9572053557799336</v>
      </c>
      <c r="AD135" s="27">
        <v>33.137218479038985</v>
      </c>
      <c r="AE135" s="27">
        <v>-0.94030262991654523</v>
      </c>
      <c r="AF135" s="27">
        <v>0</v>
      </c>
      <c r="AG135" s="27">
        <v>0</v>
      </c>
      <c r="AH135" s="27">
        <v>0</v>
      </c>
      <c r="AI135" s="27">
        <v>47.593082470419411</v>
      </c>
    </row>
    <row r="136" spans="1:35" ht="16.5" thickTop="1" thickBot="1" x14ac:dyDescent="0.3">
      <c r="A136" s="19" t="s">
        <v>44</v>
      </c>
      <c r="B136" s="27">
        <v>1096.623774287129</v>
      </c>
      <c r="C136" s="27">
        <v>21.932475485742582</v>
      </c>
      <c r="D136" s="27">
        <v>0</v>
      </c>
      <c r="E136" s="27">
        <v>1118.5562497728715</v>
      </c>
      <c r="G136" s="19" t="s">
        <v>45</v>
      </c>
      <c r="H136" s="27">
        <v>60.890536843801968</v>
      </c>
      <c r="I136" s="27">
        <v>16.62206199894127</v>
      </c>
      <c r="J136" s="27">
        <v>201.41852584749159</v>
      </c>
      <c r="K136" s="27">
        <v>0.19656900030487764</v>
      </c>
      <c r="L136" s="27">
        <v>0</v>
      </c>
      <c r="M136" s="27">
        <v>0</v>
      </c>
      <c r="N136" s="27">
        <v>1021.4610840977924</v>
      </c>
      <c r="O136" s="27">
        <v>1300.5887777883322</v>
      </c>
      <c r="Q136" s="19" t="s">
        <v>45</v>
      </c>
      <c r="R136" s="27">
        <v>3.8075790885837044</v>
      </c>
      <c r="S136" s="27">
        <v>-11.931547251503179</v>
      </c>
      <c r="T136" s="27">
        <v>333.19463776944156</v>
      </c>
      <c r="U136" s="27">
        <v>-60.01476286873033</v>
      </c>
      <c r="V136" s="27">
        <v>0</v>
      </c>
      <c r="W136" s="27">
        <v>90.636954291209207</v>
      </c>
      <c r="X136" s="27">
        <v>1021.4610840977924</v>
      </c>
      <c r="Y136" s="27">
        <v>1377.1539451267934</v>
      </c>
      <c r="AA136" s="19" t="s">
        <v>45</v>
      </c>
      <c r="AB136" s="27">
        <v>143.60425163558727</v>
      </c>
      <c r="AC136" s="27">
        <v>9.5199894404198524</v>
      </c>
      <c r="AD136" s="27">
        <v>359.81397798018196</v>
      </c>
      <c r="AE136" s="27">
        <v>-10.467379970820206</v>
      </c>
      <c r="AF136" s="27">
        <v>0</v>
      </c>
      <c r="AG136" s="27">
        <v>0</v>
      </c>
      <c r="AH136" s="27">
        <v>0</v>
      </c>
      <c r="AI136" s="27">
        <v>502.47083908536894</v>
      </c>
    </row>
    <row r="137" spans="1:35" ht="15.75" thickTop="1" x14ac:dyDescent="0.25"/>
  </sheetData>
  <pageMargins left="0.7" right="0.7" top="0.75" bottom="0.75" header="0.3" footer="0.3"/>
  <pageSetup paperSize="9" orientation="portrait" verticalDpi="9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Sheet40"/>
  <dimension ref="A1:AI137"/>
  <sheetViews>
    <sheetView zoomScale="85" zoomScaleNormal="85" workbookViewId="0"/>
  </sheetViews>
  <sheetFormatPr defaultRowHeight="15" x14ac:dyDescent="0.25"/>
  <cols>
    <col min="1" max="1" width="23.5703125" customWidth="1"/>
    <col min="2" max="2" width="10.28515625" customWidth="1"/>
    <col min="3" max="3" width="12.5703125" customWidth="1"/>
    <col min="4" max="4" width="13.140625" bestFit="1" customWidth="1"/>
    <col min="5" max="5" width="11" bestFit="1" customWidth="1"/>
    <col min="6" max="11" width="10.28515625" customWidth="1"/>
    <col min="12" max="12" width="10.42578125" bestFit="1" customWidth="1"/>
    <col min="13" max="13" width="9.7109375" customWidth="1"/>
    <col min="14" max="16" width="9.7109375" bestFit="1" customWidth="1"/>
    <col min="17" max="17" width="11.5703125" customWidth="1"/>
    <col min="18" max="20" width="9.7109375" bestFit="1" customWidth="1"/>
    <col min="22" max="22" width="13.85546875" customWidth="1"/>
    <col min="23" max="23" width="12.7109375" customWidth="1"/>
    <col min="25" max="25" width="11" bestFit="1" customWidth="1"/>
    <col min="27" max="27" width="9.7109375" customWidth="1"/>
  </cols>
  <sheetData>
    <row r="1" spans="1:35" ht="46.5" thickTop="1" thickBot="1" x14ac:dyDescent="0.3">
      <c r="A1" s="13" t="s">
        <v>22</v>
      </c>
      <c r="D1" s="18" t="s">
        <v>50</v>
      </c>
      <c r="E1" s="18" t="s">
        <v>59</v>
      </c>
      <c r="F1" s="18" t="s">
        <v>49</v>
      </c>
      <c r="G1" s="18" t="s">
        <v>49</v>
      </c>
      <c r="H1" s="18" t="s">
        <v>49</v>
      </c>
      <c r="I1" s="18" t="s">
        <v>49</v>
      </c>
      <c r="J1" s="18" t="s">
        <v>49</v>
      </c>
      <c r="K1" s="18" t="s">
        <v>49</v>
      </c>
      <c r="L1" s="18" t="s">
        <v>49</v>
      </c>
      <c r="N1" s="18" t="s">
        <v>48</v>
      </c>
      <c r="O1" s="18" t="s">
        <v>48</v>
      </c>
      <c r="P1" s="18" t="s">
        <v>48</v>
      </c>
      <c r="Q1" s="18" t="s">
        <v>48</v>
      </c>
      <c r="R1" s="18" t="s">
        <v>48</v>
      </c>
      <c r="S1" s="18" t="s">
        <v>48</v>
      </c>
      <c r="T1" s="18" t="s">
        <v>48</v>
      </c>
    </row>
    <row r="2" spans="1:35" ht="46.5" thickTop="1" thickBot="1" x14ac:dyDescent="0.3">
      <c r="A2" s="18" t="s">
        <v>23</v>
      </c>
      <c r="B2" s="18" t="s">
        <v>0</v>
      </c>
      <c r="C2" s="18" t="s">
        <v>4</v>
      </c>
      <c r="D2" s="18" t="s">
        <v>51</v>
      </c>
      <c r="E2" s="18" t="s">
        <v>60</v>
      </c>
      <c r="F2" s="18" t="s">
        <v>10</v>
      </c>
      <c r="G2" s="18" t="s">
        <v>11</v>
      </c>
      <c r="H2" s="18" t="s">
        <v>12</v>
      </c>
      <c r="I2" s="18" t="s">
        <v>7</v>
      </c>
      <c r="J2" s="18" t="s">
        <v>8</v>
      </c>
      <c r="K2" s="18" t="s">
        <v>9</v>
      </c>
      <c r="L2" s="18" t="s">
        <v>47</v>
      </c>
      <c r="M2" s="16"/>
      <c r="N2" s="18" t="s">
        <v>10</v>
      </c>
      <c r="O2" s="18" t="s">
        <v>11</v>
      </c>
      <c r="P2" s="18" t="s">
        <v>12</v>
      </c>
      <c r="Q2" s="18" t="s">
        <v>7</v>
      </c>
      <c r="R2" s="18" t="s">
        <v>8</v>
      </c>
      <c r="S2" s="18" t="s">
        <v>9</v>
      </c>
      <c r="T2" s="18" t="s">
        <v>47</v>
      </c>
    </row>
    <row r="3" spans="1:35" ht="31.5" customHeight="1" thickTop="1" thickBot="1" x14ac:dyDescent="0.3">
      <c r="A3" s="19" t="s">
        <v>20</v>
      </c>
      <c r="B3" s="20">
        <f>DiscountRate</f>
        <v>5.8999999999999997E-2</v>
      </c>
      <c r="C3" s="21">
        <v>1</v>
      </c>
      <c r="D3" s="32">
        <f>SUM(Inputs!F25:F27)</f>
        <v>1295.5</v>
      </c>
      <c r="E3" s="37">
        <f>E15</f>
        <v>947.05280990725907</v>
      </c>
      <c r="F3" s="22">
        <f>O15-E15</f>
        <v>-21.216571936539481</v>
      </c>
      <c r="G3" s="22">
        <f>Y15-E15</f>
        <v>-22.003936617331647</v>
      </c>
      <c r="H3" s="22">
        <f>AI15-E15</f>
        <v>-414.82326379804385</v>
      </c>
      <c r="I3" s="23">
        <f>$F3*Inputs!$C$10+$G3*Inputs!$C$11+$H3*Inputs!$C$12</f>
        <v>-119.81508607211362</v>
      </c>
      <c r="J3" s="22">
        <f>$F3*Inputs!$D$10+$G3*Inputs!$D$11+$H3*Inputs!$D$12</f>
        <v>-152.6812574506383</v>
      </c>
      <c r="K3" s="22">
        <f>$F3*Inputs!$E$10+$G3*Inputs!$E$11+$H3*Inputs!$E$12</f>
        <v>-218.21675903748971</v>
      </c>
      <c r="L3" s="22">
        <f>$F3*Inputs!$F$10+$G3*Inputs!$F$11+$H3*Inputs!$F$12</f>
        <v>-120.01192724231166</v>
      </c>
      <c r="M3" s="24"/>
      <c r="N3" s="22">
        <f>O15</f>
        <v>925.83623797071959</v>
      </c>
      <c r="O3" s="22">
        <f>Y15</f>
        <v>925.04887328992743</v>
      </c>
      <c r="P3" s="22">
        <f>AI15</f>
        <v>532.22954610921522</v>
      </c>
      <c r="Q3" s="23">
        <f>$N3*Inputs!$C$10+$O3*Inputs!$C$11+$P3*Inputs!$C$12</f>
        <v>827.23772383514552</v>
      </c>
      <c r="R3" s="22">
        <f>$N3*Inputs!$D$10+$O3*Inputs!$D$11+$P3*Inputs!$D$12</f>
        <v>794.37155245662075</v>
      </c>
      <c r="S3" s="22">
        <f>$N3*Inputs!$E$10+$O3*Inputs!$E$11+$P3*Inputs!$E$12</f>
        <v>728.83605086976945</v>
      </c>
      <c r="T3" s="22">
        <f>$N3*Inputs!$F$10+$O3*Inputs!$F$11+$P3*Inputs!$F$12</f>
        <v>827.0408826649475</v>
      </c>
    </row>
    <row r="4" spans="1:35" ht="31.5" customHeight="1" thickTop="1" thickBot="1" x14ac:dyDescent="0.3">
      <c r="A4" s="19" t="s">
        <v>24</v>
      </c>
      <c r="B4" s="20">
        <f>Inputs!D6</f>
        <v>8.9499999999999996E-2</v>
      </c>
      <c r="C4" s="21">
        <f>C3</f>
        <v>1</v>
      </c>
      <c r="D4" s="32">
        <f>D3</f>
        <v>1295.5</v>
      </c>
      <c r="E4" s="37">
        <f>E36</f>
        <v>800.40375200503229</v>
      </c>
      <c r="F4" s="22">
        <f>O36-E36</f>
        <v>-133.1914787324398</v>
      </c>
      <c r="G4" s="22">
        <f>Y36-E36</f>
        <v>-148.54432954975334</v>
      </c>
      <c r="H4" s="22">
        <f>AI36-E36</f>
        <v>-479.616321688477</v>
      </c>
      <c r="I4" s="22">
        <f>$F4*Inputs!$C$10+$G4*Inputs!$C$11+$H4*Inputs!$C$12</f>
        <v>-223.63590217577749</v>
      </c>
      <c r="J4" s="22">
        <f>$F4*Inputs!$D$10+$G4*Inputs!$D$11+$H4*Inputs!$D$12</f>
        <v>-253.78404332355669</v>
      </c>
      <c r="K4" s="22">
        <f>$F4*Inputs!$E$10+$G4*Inputs!$E$11+$H4*Inputs!$E$12</f>
        <v>-310.24211291478679</v>
      </c>
      <c r="L4" s="22">
        <f>$F4*Inputs!$F$10+$G4*Inputs!$F$11+$H4*Inputs!$F$12</f>
        <v>-227.47411488010587</v>
      </c>
      <c r="N4" s="22">
        <f>O36</f>
        <v>667.21227327259248</v>
      </c>
      <c r="O4" s="22">
        <f>Y36</f>
        <v>651.85942245527895</v>
      </c>
      <c r="P4" s="22">
        <f>AI36</f>
        <v>320.78743031655529</v>
      </c>
      <c r="Q4" s="22">
        <f>$N4*Inputs!$C$10+$O4*Inputs!$C$11+$P4*Inputs!$C$12</f>
        <v>576.76784982925483</v>
      </c>
      <c r="R4" s="22">
        <f>$N4*Inputs!$D$10+$O4*Inputs!$D$11+$P4*Inputs!$D$12</f>
        <v>546.61970868147557</v>
      </c>
      <c r="S4" s="22">
        <f>$N4*Inputs!$E$10+$O4*Inputs!$E$11+$P4*Inputs!$E$12</f>
        <v>490.1616390902455</v>
      </c>
      <c r="T4" s="22">
        <f>$N4*Inputs!$F$10+$O4*Inputs!$F$11+$P4*Inputs!$F$12</f>
        <v>572.92963712492644</v>
      </c>
    </row>
    <row r="5" spans="1:35" ht="31.5" customHeight="1" thickTop="1" thickBot="1" x14ac:dyDescent="0.3">
      <c r="A5" s="19" t="s">
        <v>25</v>
      </c>
      <c r="B5" s="20">
        <f>Inputs!C6</f>
        <v>2.8500000000000001E-2</v>
      </c>
      <c r="C5" s="21">
        <f>C4</f>
        <v>1</v>
      </c>
      <c r="D5" s="32">
        <f t="shared" ref="D5:D8" si="0">D4</f>
        <v>1295.5</v>
      </c>
      <c r="E5" s="37">
        <f>E57</f>
        <v>1126.226982552246</v>
      </c>
      <c r="F5" s="22">
        <f>O57-E57</f>
        <v>252.50276545965562</v>
      </c>
      <c r="G5" s="22">
        <f>Y57-E57</f>
        <v>316.88419650353262</v>
      </c>
      <c r="H5" s="22">
        <f>AI57-E57</f>
        <v>-145.96968744813512</v>
      </c>
      <c r="I5" s="22">
        <f>$F5*Inputs!$C$10+$G5*Inputs!$C$11+$H5*Inputs!$C$12</f>
        <v>168.98000999367719</v>
      </c>
      <c r="J5" s="22">
        <f>$F5*Inputs!$D$10+$G5*Inputs!$D$11+$H5*Inputs!$D$12</f>
        <v>141.13909150501769</v>
      </c>
      <c r="K5" s="22">
        <f>$F5*Inputs!$E$10+$G5*Inputs!$E$11+$H5*Inputs!$E$12</f>
        <v>69.361896766729501</v>
      </c>
      <c r="L5" s="22">
        <f>$F5*Inputs!$F$10+$G5*Inputs!$F$11+$H5*Inputs!$F$12</f>
        <v>185.07536775464644</v>
      </c>
      <c r="N5" s="22">
        <f>O57</f>
        <v>1378.7297480119016</v>
      </c>
      <c r="O5" s="22">
        <f>Y57</f>
        <v>1443.1111790557786</v>
      </c>
      <c r="P5" s="22">
        <f>AI57</f>
        <v>980.25729510411088</v>
      </c>
      <c r="Q5" s="22">
        <f>$N5*Inputs!$C$10+$O5*Inputs!$C$11+$P5*Inputs!$C$12</f>
        <v>1295.2069925459232</v>
      </c>
      <c r="R5" s="22">
        <f>$N5*Inputs!$D$10+$O5*Inputs!$D$11+$P5*Inputs!$D$12</f>
        <v>1267.3660740572636</v>
      </c>
      <c r="S5" s="22">
        <f>$N5*Inputs!$E$10+$O5*Inputs!$E$11+$P5*Inputs!$E$12</f>
        <v>1195.5888793189756</v>
      </c>
      <c r="T5" s="22">
        <f>$N5*Inputs!$F$10+$O5*Inputs!$F$11+$P5*Inputs!$F$12</f>
        <v>1311.3023503068925</v>
      </c>
    </row>
    <row r="6" spans="1:35" ht="31.5" customHeight="1" thickTop="1" thickBot="1" x14ac:dyDescent="0.3">
      <c r="A6" s="19" t="s">
        <v>26</v>
      </c>
      <c r="B6" s="20">
        <f>B3</f>
        <v>5.8999999999999997E-2</v>
      </c>
      <c r="C6" s="21">
        <f>Inputs!D5</f>
        <v>1.3</v>
      </c>
      <c r="D6" s="32">
        <f t="shared" si="0"/>
        <v>1295.5</v>
      </c>
      <c r="E6" s="37">
        <f>E78</f>
        <v>1231.1686528794366</v>
      </c>
      <c r="F6" s="22">
        <f>O78-E78</f>
        <v>-155.2836553836521</v>
      </c>
      <c r="G6" s="22">
        <f>Y78-E78</f>
        <v>-156.07102006444393</v>
      </c>
      <c r="H6" s="22">
        <f>AI78-E78</f>
        <v>-698.93910677022143</v>
      </c>
      <c r="I6" s="22">
        <f>$F6*Inputs!$C$10+$G6*Inputs!$C$11+$H6*Inputs!$C$12</f>
        <v>-291.39435940049236</v>
      </c>
      <c r="J6" s="22">
        <f>$F6*Inputs!$D$10+$G6*Inputs!$D$11+$H6*Inputs!$D$12</f>
        <v>-336.76459407277247</v>
      </c>
      <c r="K6" s="22">
        <f>$F6*Inputs!$E$10+$G6*Inputs!$E$11+$H6*Inputs!$E$12</f>
        <v>-427.30822224713472</v>
      </c>
      <c r="L6" s="22">
        <f>$F6*Inputs!$F$10+$G6*Inputs!$F$11+$H6*Inputs!$F$12</f>
        <v>-291.59120057069038</v>
      </c>
      <c r="N6" s="22">
        <f>O78</f>
        <v>1075.8849974957845</v>
      </c>
      <c r="O6" s="22">
        <f>Y78</f>
        <v>1075.0976328149927</v>
      </c>
      <c r="P6" s="22">
        <f>AI78</f>
        <v>532.22954610921522</v>
      </c>
      <c r="Q6" s="22">
        <f>$N6*Inputs!$C$10+$O6*Inputs!$C$11+$P6*Inputs!$C$12</f>
        <v>939.77429347894429</v>
      </c>
      <c r="R6" s="22">
        <f>$N6*Inputs!$D$10+$O6*Inputs!$D$11+$P6*Inputs!$D$12</f>
        <v>894.40405880666412</v>
      </c>
      <c r="S6" s="22">
        <f>$N6*Inputs!$E$10+$O6*Inputs!$E$11+$P6*Inputs!$E$12</f>
        <v>803.86043063230204</v>
      </c>
      <c r="T6" s="22">
        <f>$N6*Inputs!$F$10+$O6*Inputs!$F$11+$P6*Inputs!$F$12</f>
        <v>939.57745230874639</v>
      </c>
    </row>
    <row r="7" spans="1:35" ht="31.5" customHeight="1" thickTop="1" thickBot="1" x14ac:dyDescent="0.3">
      <c r="A7" s="19" t="s">
        <v>27</v>
      </c>
      <c r="B7" s="20">
        <f>B3</f>
        <v>5.8999999999999997E-2</v>
      </c>
      <c r="C7" s="21">
        <f>Inputs!C5</f>
        <v>0.7</v>
      </c>
      <c r="D7" s="32">
        <f t="shared" si="0"/>
        <v>1295.5</v>
      </c>
      <c r="E7" s="37">
        <f>E99</f>
        <v>662.93696693508127</v>
      </c>
      <c r="F7" s="22">
        <f>O99-E99</f>
        <v>112.85051151057326</v>
      </c>
      <c r="G7" s="22">
        <f>Y99-E99</f>
        <v>112.06314682978109</v>
      </c>
      <c r="H7" s="22">
        <f>AI99-E99</f>
        <v>-130.70742082586605</v>
      </c>
      <c r="I7" s="22">
        <f>$F7*Inputs!$C$10+$G7*Inputs!$C$11+$H7*Inputs!$C$12</f>
        <v>51.764187256265387</v>
      </c>
      <c r="J7" s="22">
        <f>$F7*Inputs!$D$10+$G7*Inputs!$D$11+$H7*Inputs!$D$12</f>
        <v>31.402079171496091</v>
      </c>
      <c r="K7" s="22">
        <f>$F7*Inputs!$E$10+$G7*Inputs!$E$11+$H7*Inputs!$E$12</f>
        <v>-9.1252958278444396</v>
      </c>
      <c r="L7" s="22">
        <f>$F7*Inputs!$F$10+$G7*Inputs!$F$11+$H7*Inputs!$F$12</f>
        <v>51.567346086067346</v>
      </c>
      <c r="N7" s="22">
        <f>O99</f>
        <v>775.78747844565453</v>
      </c>
      <c r="O7" s="22">
        <f>Y99</f>
        <v>775.00011376486236</v>
      </c>
      <c r="P7" s="22">
        <f>AI99</f>
        <v>532.22954610921522</v>
      </c>
      <c r="Q7" s="22">
        <f>$N7*Inputs!$C$10+$O7*Inputs!$C$11+$P7*Inputs!$C$12</f>
        <v>714.70115419134663</v>
      </c>
      <c r="R7" s="22">
        <f>$N7*Inputs!$D$10+$O7*Inputs!$D$11+$P7*Inputs!$D$12</f>
        <v>694.33904610657737</v>
      </c>
      <c r="S7" s="22">
        <f>$N7*Inputs!$E$10+$O7*Inputs!$E$11+$P7*Inputs!$E$12</f>
        <v>653.81167110723686</v>
      </c>
      <c r="T7" s="22">
        <f>$N7*Inputs!$F$10+$O7*Inputs!$F$11+$P7*Inputs!$F$12</f>
        <v>714.50431302114862</v>
      </c>
    </row>
    <row r="8" spans="1:35" ht="31.5" customHeight="1" thickTop="1" thickBot="1" x14ac:dyDescent="0.3">
      <c r="A8" s="19" t="s">
        <v>28</v>
      </c>
      <c r="B8" s="20">
        <f>B4</f>
        <v>8.9499999999999996E-2</v>
      </c>
      <c r="C8" s="21">
        <f>C6</f>
        <v>1.3</v>
      </c>
      <c r="D8" s="32">
        <f t="shared" si="0"/>
        <v>1295.5</v>
      </c>
      <c r="E8" s="37">
        <f>E120</f>
        <v>1040.5248776065418</v>
      </c>
      <c r="F8" s="22">
        <f>O120-E120</f>
        <v>-253.3051231165939</v>
      </c>
      <c r="G8" s="22">
        <f>Y120-E120</f>
        <v>-268.65797393390756</v>
      </c>
      <c r="H8" s="22">
        <f>AI120-E120</f>
        <v>-719.73744728998656</v>
      </c>
      <c r="I8" s="22">
        <f>$F8*Inputs!$C$10+$G8*Inputs!$C$11+$H8*Inputs!$C$12</f>
        <v>-373.75141686427048</v>
      </c>
      <c r="J8" s="22">
        <f>$F8*Inputs!$D$10+$G8*Inputs!$D$11+$H8*Inputs!$D$12</f>
        <v>-413.90018144682932</v>
      </c>
      <c r="K8" s="22">
        <f>$F8*Inputs!$E$10+$G8*Inputs!$E$11+$H8*Inputs!$E$12</f>
        <v>-490.35949790761867</v>
      </c>
      <c r="L8" s="22">
        <f>$F8*Inputs!$F$10+$G8*Inputs!$F$11+$H8*Inputs!$F$12</f>
        <v>-377.58962956859887</v>
      </c>
      <c r="N8" s="22">
        <f>O120</f>
        <v>787.21975448994795</v>
      </c>
      <c r="O8" s="22">
        <f>Y120</f>
        <v>771.86690367263429</v>
      </c>
      <c r="P8" s="22">
        <f>AI120</f>
        <v>320.78743031655529</v>
      </c>
      <c r="Q8" s="22">
        <f>$N8*Inputs!$C$10+$O8*Inputs!$C$11+$P8*Inputs!$C$12</f>
        <v>666.77346074227137</v>
      </c>
      <c r="R8" s="22">
        <f>$N8*Inputs!$D$10+$O8*Inputs!$D$11+$P8*Inputs!$D$12</f>
        <v>626.62469615971247</v>
      </c>
      <c r="S8" s="22">
        <f>$N8*Inputs!$E$10+$O8*Inputs!$E$11+$P8*Inputs!$E$12</f>
        <v>550.16537969892329</v>
      </c>
      <c r="T8" s="22">
        <f>$N8*Inputs!$F$10+$O8*Inputs!$F$11+$P8*Inputs!$F$12</f>
        <v>662.93524803794298</v>
      </c>
    </row>
    <row r="9" spans="1:35" ht="15.75" thickTop="1" x14ac:dyDescent="0.25"/>
    <row r="11" spans="1:35" ht="15.75" thickBot="1" x14ac:dyDescent="0.3"/>
    <row r="12" spans="1:35" ht="16.5" thickTop="1" thickBot="1" x14ac:dyDescent="0.3">
      <c r="A12" s="1" t="s">
        <v>20</v>
      </c>
    </row>
    <row r="13" spans="1:35" ht="31.5" thickTop="1" thickBot="1" x14ac:dyDescent="0.3">
      <c r="G13" s="1" t="s">
        <v>29</v>
      </c>
      <c r="H13" s="1" t="s">
        <v>10</v>
      </c>
      <c r="J13" s="12"/>
      <c r="K13" s="12"/>
      <c r="Q13" s="1" t="s">
        <v>29</v>
      </c>
      <c r="R13" s="1" t="s">
        <v>30</v>
      </c>
      <c r="T13" s="12"/>
      <c r="U13" s="12"/>
      <c r="AA13" s="1" t="s">
        <v>29</v>
      </c>
      <c r="AB13" s="1" t="s">
        <v>31</v>
      </c>
      <c r="AD13" s="12"/>
      <c r="AE13" s="12"/>
    </row>
    <row r="14" spans="1:35" ht="51" customHeight="1" thickTop="1" thickBot="1" x14ac:dyDescent="0.3">
      <c r="A14" s="1" t="s">
        <v>32</v>
      </c>
      <c r="B14" s="25" t="s">
        <v>33</v>
      </c>
      <c r="C14" s="25" t="s">
        <v>15</v>
      </c>
      <c r="D14" s="25" t="s">
        <v>34</v>
      </c>
      <c r="E14" s="25" t="s">
        <v>35</v>
      </c>
      <c r="G14" s="1" t="s">
        <v>29</v>
      </c>
      <c r="H14" s="1" t="s">
        <v>36</v>
      </c>
      <c r="I14" s="1" t="s">
        <v>37</v>
      </c>
      <c r="J14" s="1" t="s">
        <v>38</v>
      </c>
      <c r="K14" s="1" t="s">
        <v>39</v>
      </c>
      <c r="L14" s="1" t="s">
        <v>40</v>
      </c>
      <c r="M14" s="1" t="s">
        <v>41</v>
      </c>
      <c r="N14" s="1" t="s">
        <v>42</v>
      </c>
      <c r="O14" s="1" t="s">
        <v>35</v>
      </c>
      <c r="Q14" s="1" t="s">
        <v>29</v>
      </c>
      <c r="R14" s="1" t="s">
        <v>36</v>
      </c>
      <c r="S14" s="1" t="s">
        <v>37</v>
      </c>
      <c r="T14" s="1" t="s">
        <v>38</v>
      </c>
      <c r="U14" s="1" t="s">
        <v>39</v>
      </c>
      <c r="V14" s="1" t="s">
        <v>40</v>
      </c>
      <c r="W14" s="1" t="s">
        <v>41</v>
      </c>
      <c r="X14" s="1" t="s">
        <v>42</v>
      </c>
      <c r="Y14" s="1" t="s">
        <v>35</v>
      </c>
      <c r="AA14" s="1" t="s">
        <v>29</v>
      </c>
      <c r="AB14" s="1" t="s">
        <v>36</v>
      </c>
      <c r="AC14" s="1" t="s">
        <v>37</v>
      </c>
      <c r="AD14" s="1" t="s">
        <v>38</v>
      </c>
      <c r="AE14" s="1" t="s">
        <v>39</v>
      </c>
      <c r="AF14" s="1" t="s">
        <v>40</v>
      </c>
      <c r="AG14" s="1" t="s">
        <v>41</v>
      </c>
      <c r="AH14" s="1" t="s">
        <v>42</v>
      </c>
      <c r="AI14" s="1" t="s">
        <v>35</v>
      </c>
    </row>
    <row r="15" spans="1:35" ht="16.5" thickTop="1" thickBot="1" x14ac:dyDescent="0.3">
      <c r="A15" s="19" t="s">
        <v>43</v>
      </c>
      <c r="B15" s="26">
        <f>NPV($B$3,B16:B31)</f>
        <v>922.12332202497771</v>
      </c>
      <c r="C15" s="26">
        <f t="shared" ref="C15:E15" si="1">NPV($B$3,C16:C31)</f>
        <v>24.929487882281386</v>
      </c>
      <c r="D15" s="26">
        <f t="shared" si="1"/>
        <v>0</v>
      </c>
      <c r="E15" s="26">
        <f t="shared" si="1"/>
        <v>947.05280990725907</v>
      </c>
      <c r="G15" s="19" t="s">
        <v>43</v>
      </c>
      <c r="H15" s="26">
        <f>NPV($B$3,H16:H31)</f>
        <v>70.376731347357165</v>
      </c>
      <c r="I15" s="26">
        <f t="shared" ref="I15:O15" si="2">NPV($B$3,I16:I31)</f>
        <v>17.528278526551816</v>
      </c>
      <c r="J15" s="26">
        <f t="shared" si="2"/>
        <v>329.2089288177944</v>
      </c>
      <c r="K15" s="26">
        <f t="shared" si="2"/>
        <v>0.67647795815336409</v>
      </c>
      <c r="L15" s="26">
        <f t="shared" si="2"/>
        <v>6.3258004834521673</v>
      </c>
      <c r="M15" s="26">
        <f t="shared" si="2"/>
        <v>1.5574890871940372</v>
      </c>
      <c r="N15" s="26">
        <f t="shared" si="2"/>
        <v>500.16253175021666</v>
      </c>
      <c r="O15" s="26">
        <f t="shared" si="2"/>
        <v>925.83623797071959</v>
      </c>
      <c r="Q15" s="19" t="s">
        <v>43</v>
      </c>
      <c r="R15" s="26">
        <f>NPV($B$3,R16:R31)</f>
        <v>8.6045104388930493</v>
      </c>
      <c r="S15" s="26">
        <f t="shared" ref="S15:Y15" si="3">NPV($B$3,S16:S31)</f>
        <v>-9.598434515550597</v>
      </c>
      <c r="T15" s="26">
        <f t="shared" si="3"/>
        <v>377.3325509596537</v>
      </c>
      <c r="U15" s="26">
        <f t="shared" si="3"/>
        <v>-27.845559029863427</v>
      </c>
      <c r="V15" s="26">
        <f t="shared" si="3"/>
        <v>6.7036480504679608</v>
      </c>
      <c r="W15" s="26">
        <f t="shared" si="3"/>
        <v>69.68962563611008</v>
      </c>
      <c r="X15" s="26">
        <f t="shared" si="3"/>
        <v>500.16253175021666</v>
      </c>
      <c r="Y15" s="26">
        <f t="shared" si="3"/>
        <v>925.04887328992743</v>
      </c>
      <c r="AA15" s="19" t="s">
        <v>43</v>
      </c>
      <c r="AB15" s="26">
        <f>NPV($B$3,AB16:AB31)</f>
        <v>124.14054324663405</v>
      </c>
      <c r="AC15" s="26">
        <f t="shared" ref="AC15:AI15" si="4">NPV($B$3,AC16:AC31)</f>
        <v>14.650673270837943</v>
      </c>
      <c r="AD15" s="26">
        <f t="shared" si="4"/>
        <v>398.26343195423112</v>
      </c>
      <c r="AE15" s="26">
        <f t="shared" si="4"/>
        <v>-4.8287233907518274</v>
      </c>
      <c r="AF15" s="26">
        <f t="shared" si="4"/>
        <v>0</v>
      </c>
      <c r="AG15" s="26">
        <f t="shared" si="4"/>
        <v>3.6210282639268466E-3</v>
      </c>
      <c r="AH15" s="26">
        <f t="shared" si="4"/>
        <v>0</v>
      </c>
      <c r="AI15" s="26">
        <f t="shared" si="4"/>
        <v>532.22954610921522</v>
      </c>
    </row>
    <row r="16" spans="1:35" ht="16.5" thickTop="1" thickBot="1" x14ac:dyDescent="0.3">
      <c r="A16" s="19">
        <v>2020</v>
      </c>
      <c r="B16" s="27">
        <v>0</v>
      </c>
      <c r="C16" s="27">
        <v>0</v>
      </c>
      <c r="D16" s="27">
        <v>0</v>
      </c>
      <c r="E16" s="27">
        <v>0</v>
      </c>
      <c r="G16" s="19">
        <v>2020</v>
      </c>
      <c r="H16" s="27">
        <v>0</v>
      </c>
      <c r="I16" s="27">
        <v>0</v>
      </c>
      <c r="J16" s="27">
        <v>0</v>
      </c>
      <c r="K16" s="27">
        <v>0</v>
      </c>
      <c r="L16" s="27">
        <v>0</v>
      </c>
      <c r="M16" s="27">
        <v>0</v>
      </c>
      <c r="N16" s="27">
        <v>0</v>
      </c>
      <c r="O16" s="27">
        <v>0</v>
      </c>
      <c r="Q16" s="19">
        <v>2020</v>
      </c>
      <c r="R16" s="27">
        <v>0</v>
      </c>
      <c r="S16" s="27">
        <v>0</v>
      </c>
      <c r="T16" s="27">
        <v>0</v>
      </c>
      <c r="U16" s="27">
        <v>0</v>
      </c>
      <c r="V16" s="27">
        <v>0</v>
      </c>
      <c r="W16" s="27">
        <v>0</v>
      </c>
      <c r="X16" s="27">
        <v>0</v>
      </c>
      <c r="Y16" s="27">
        <v>0</v>
      </c>
      <c r="AA16" s="19">
        <v>2020</v>
      </c>
      <c r="AB16" s="27">
        <v>0</v>
      </c>
      <c r="AC16" s="27">
        <v>0</v>
      </c>
      <c r="AD16" s="27">
        <v>0</v>
      </c>
      <c r="AE16" s="27">
        <v>0</v>
      </c>
      <c r="AF16" s="27">
        <v>0</v>
      </c>
      <c r="AG16" s="27">
        <v>0</v>
      </c>
      <c r="AH16" s="27">
        <v>0</v>
      </c>
      <c r="AI16" s="27">
        <v>0</v>
      </c>
    </row>
    <row r="17" spans="1:35" ht="16.5" thickTop="1" thickBot="1" x14ac:dyDescent="0.3">
      <c r="A17" s="19">
        <v>2021</v>
      </c>
      <c r="B17" s="27">
        <v>0</v>
      </c>
      <c r="C17" s="27">
        <v>0</v>
      </c>
      <c r="D17" s="27">
        <v>0</v>
      </c>
      <c r="E17" s="27">
        <v>0</v>
      </c>
      <c r="G17" s="19">
        <v>2021</v>
      </c>
      <c r="H17" s="27">
        <v>0</v>
      </c>
      <c r="I17" s="27">
        <v>0</v>
      </c>
      <c r="J17" s="27">
        <v>0</v>
      </c>
      <c r="K17" s="27">
        <v>0</v>
      </c>
      <c r="L17" s="27">
        <v>0</v>
      </c>
      <c r="M17" s="27">
        <v>0</v>
      </c>
      <c r="N17" s="27">
        <v>0</v>
      </c>
      <c r="O17" s="27">
        <v>0</v>
      </c>
      <c r="Q17" s="19">
        <v>2021</v>
      </c>
      <c r="R17" s="27">
        <v>0</v>
      </c>
      <c r="S17" s="27">
        <v>0</v>
      </c>
      <c r="T17" s="27">
        <v>0</v>
      </c>
      <c r="U17" s="27">
        <v>0</v>
      </c>
      <c r="V17" s="27">
        <v>0</v>
      </c>
      <c r="W17" s="27">
        <v>0</v>
      </c>
      <c r="X17" s="27">
        <v>0</v>
      </c>
      <c r="Y17" s="27">
        <v>0</v>
      </c>
      <c r="AA17" s="19">
        <v>2021</v>
      </c>
      <c r="AB17" s="27">
        <v>0</v>
      </c>
      <c r="AC17" s="27">
        <v>0</v>
      </c>
      <c r="AD17" s="27">
        <v>0</v>
      </c>
      <c r="AE17" s="27">
        <v>0</v>
      </c>
      <c r="AF17" s="27">
        <v>0</v>
      </c>
      <c r="AG17" s="27">
        <v>0</v>
      </c>
      <c r="AH17" s="27">
        <v>0</v>
      </c>
      <c r="AI17" s="27">
        <v>0</v>
      </c>
    </row>
    <row r="18" spans="1:35" ht="16.5" thickTop="1" thickBot="1" x14ac:dyDescent="0.3">
      <c r="A18" s="19">
        <v>2022</v>
      </c>
      <c r="B18" s="27">
        <v>0</v>
      </c>
      <c r="C18" s="27">
        <v>0</v>
      </c>
      <c r="D18" s="27">
        <v>0</v>
      </c>
      <c r="E18" s="27">
        <v>0</v>
      </c>
      <c r="G18" s="19">
        <v>2022</v>
      </c>
      <c r="H18" s="27">
        <v>0</v>
      </c>
      <c r="I18" s="27">
        <v>0</v>
      </c>
      <c r="J18" s="27">
        <v>0</v>
      </c>
      <c r="K18" s="27">
        <v>0</v>
      </c>
      <c r="L18" s="27">
        <v>0</v>
      </c>
      <c r="M18" s="27">
        <v>0</v>
      </c>
      <c r="N18" s="27">
        <v>0</v>
      </c>
      <c r="O18" s="27">
        <v>0</v>
      </c>
      <c r="Q18" s="19">
        <v>2022</v>
      </c>
      <c r="R18" s="27">
        <v>0</v>
      </c>
      <c r="S18" s="27">
        <v>0</v>
      </c>
      <c r="T18" s="27">
        <v>0</v>
      </c>
      <c r="U18" s="27">
        <v>0</v>
      </c>
      <c r="V18" s="27">
        <v>0</v>
      </c>
      <c r="W18" s="27">
        <v>0</v>
      </c>
      <c r="X18" s="27">
        <v>0</v>
      </c>
      <c r="Y18" s="27">
        <v>0</v>
      </c>
      <c r="AA18" s="19">
        <v>2022</v>
      </c>
      <c r="AB18" s="27">
        <v>0</v>
      </c>
      <c r="AC18" s="27">
        <v>0</v>
      </c>
      <c r="AD18" s="27">
        <v>0</v>
      </c>
      <c r="AE18" s="27">
        <v>0</v>
      </c>
      <c r="AF18" s="27">
        <v>0</v>
      </c>
      <c r="AG18" s="27">
        <v>0</v>
      </c>
      <c r="AH18" s="27">
        <v>0</v>
      </c>
      <c r="AI18" s="27">
        <v>0</v>
      </c>
    </row>
    <row r="19" spans="1:35" ht="16.5" thickTop="1" thickBot="1" x14ac:dyDescent="0.3">
      <c r="A19" s="19">
        <v>2023</v>
      </c>
      <c r="B19" s="27">
        <v>2.6337063019439082</v>
      </c>
      <c r="C19" s="27">
        <v>5.2674126038878166E-2</v>
      </c>
      <c r="D19" s="27">
        <v>0</v>
      </c>
      <c r="E19" s="27">
        <v>2.6863804279827863</v>
      </c>
      <c r="G19" s="19">
        <v>2023</v>
      </c>
      <c r="H19" s="27">
        <v>0</v>
      </c>
      <c r="I19" s="27">
        <v>0</v>
      </c>
      <c r="J19" s="27">
        <v>7.5115685122127456</v>
      </c>
      <c r="K19" s="27">
        <v>-0.75183098571406737</v>
      </c>
      <c r="L19" s="27">
        <v>0</v>
      </c>
      <c r="M19" s="27">
        <v>0.92983033019481109</v>
      </c>
      <c r="N19" s="27">
        <v>0</v>
      </c>
      <c r="O19" s="27">
        <v>7.6895678566934889</v>
      </c>
      <c r="Q19" s="19">
        <v>2023</v>
      </c>
      <c r="R19" s="27">
        <v>-3.6069625000000016</v>
      </c>
      <c r="S19" s="27">
        <v>-1.1272400000000289</v>
      </c>
      <c r="T19" s="27">
        <v>30.778997737409593</v>
      </c>
      <c r="U19" s="27">
        <v>5.9407491140592636</v>
      </c>
      <c r="V19" s="27">
        <v>0</v>
      </c>
      <c r="W19" s="27">
        <v>1.5370137014673877</v>
      </c>
      <c r="X19" s="27">
        <v>0</v>
      </c>
      <c r="Y19" s="27">
        <v>33.522558052936212</v>
      </c>
      <c r="AA19" s="19">
        <v>2023</v>
      </c>
      <c r="AB19" s="27">
        <v>3.1125473455309978</v>
      </c>
      <c r="AC19" s="27">
        <v>0.20833621556494109</v>
      </c>
      <c r="AD19" s="27">
        <v>12.230643506148549</v>
      </c>
      <c r="AE19" s="27">
        <v>-8.4968438564487062E-2</v>
      </c>
      <c r="AF19" s="27">
        <v>0</v>
      </c>
      <c r="AG19" s="27">
        <v>0.44928242008676827</v>
      </c>
      <c r="AH19" s="27">
        <v>0</v>
      </c>
      <c r="AI19" s="27">
        <v>15.915841048766771</v>
      </c>
    </row>
    <row r="20" spans="1:35" ht="16.5" thickTop="1" thickBot="1" x14ac:dyDescent="0.3">
      <c r="A20" s="19">
        <v>2024</v>
      </c>
      <c r="B20" s="27">
        <v>2.6337063019439082</v>
      </c>
      <c r="C20" s="27">
        <v>5.2674126038878166E-2</v>
      </c>
      <c r="D20" s="27">
        <v>0</v>
      </c>
      <c r="E20" s="27">
        <v>2.6863804279827863</v>
      </c>
      <c r="G20" s="19">
        <v>2024</v>
      </c>
      <c r="H20" s="27">
        <v>0</v>
      </c>
      <c r="I20" s="27">
        <v>0</v>
      </c>
      <c r="J20" s="27">
        <v>6.4770334903208635</v>
      </c>
      <c r="K20" s="27">
        <v>0.74821438213723968</v>
      </c>
      <c r="L20" s="27">
        <v>0</v>
      </c>
      <c r="M20" s="27">
        <v>0.62006797884172959</v>
      </c>
      <c r="N20" s="27">
        <v>0</v>
      </c>
      <c r="O20" s="27">
        <v>7.8453158512998336</v>
      </c>
      <c r="Q20" s="19">
        <v>2024</v>
      </c>
      <c r="R20" s="27">
        <v>-0.27231999999999346</v>
      </c>
      <c r="S20" s="27">
        <v>-7.0482500000025539E-2</v>
      </c>
      <c r="T20" s="27">
        <v>1.0731969202809539</v>
      </c>
      <c r="U20" s="27">
        <v>-2.3212579351905148E-2</v>
      </c>
      <c r="V20" s="27">
        <v>0</v>
      </c>
      <c r="W20" s="27">
        <v>-0.39327997624986227</v>
      </c>
      <c r="X20" s="27">
        <v>0</v>
      </c>
      <c r="Y20" s="27">
        <v>0.31390186467916753</v>
      </c>
      <c r="AA20" s="19">
        <v>2024</v>
      </c>
      <c r="AB20" s="27">
        <v>6.6970888519151117E-2</v>
      </c>
      <c r="AC20" s="27">
        <v>2.4033554417428604E-2</v>
      </c>
      <c r="AD20" s="27">
        <v>6.6203013809752145</v>
      </c>
      <c r="AE20" s="27">
        <v>0.54771725890096734</v>
      </c>
      <c r="AF20" s="27">
        <v>0</v>
      </c>
      <c r="AG20" s="27">
        <v>-0.11528127801550882</v>
      </c>
      <c r="AH20" s="27">
        <v>0</v>
      </c>
      <c r="AI20" s="27">
        <v>7.1437418047972532</v>
      </c>
    </row>
    <row r="21" spans="1:35" ht="16.5" thickTop="1" thickBot="1" x14ac:dyDescent="0.3">
      <c r="A21" s="19">
        <v>2025</v>
      </c>
      <c r="B21" s="27">
        <v>75.557994082739214</v>
      </c>
      <c r="C21" s="27">
        <v>2.0436876016821404</v>
      </c>
      <c r="D21" s="27">
        <v>0</v>
      </c>
      <c r="E21" s="27">
        <v>77.601681684421351</v>
      </c>
      <c r="G21" s="19">
        <v>2025</v>
      </c>
      <c r="H21" s="27">
        <v>0</v>
      </c>
      <c r="I21" s="27">
        <v>0</v>
      </c>
      <c r="J21" s="27">
        <v>19.01390474288144</v>
      </c>
      <c r="K21" s="27">
        <v>1.5275416140250109</v>
      </c>
      <c r="L21" s="27">
        <v>2.0243676442420533</v>
      </c>
      <c r="M21" s="27">
        <v>1.0306320996200817</v>
      </c>
      <c r="N21" s="27">
        <v>0</v>
      </c>
      <c r="O21" s="27">
        <v>23.596446100768585</v>
      </c>
      <c r="Q21" s="19">
        <v>2025</v>
      </c>
      <c r="R21" s="27">
        <v>-2.3426399999999603</v>
      </c>
      <c r="S21" s="27">
        <v>-0.18885000000000218</v>
      </c>
      <c r="T21" s="27">
        <v>23.827094258740601</v>
      </c>
      <c r="U21" s="27">
        <v>-2.6945014969241399</v>
      </c>
      <c r="V21" s="27">
        <v>1.4560970354377119</v>
      </c>
      <c r="W21" s="27">
        <v>-2.1145027911593062E-2</v>
      </c>
      <c r="X21" s="27">
        <v>0</v>
      </c>
      <c r="Y21" s="27">
        <v>20.036054769342616</v>
      </c>
      <c r="AA21" s="19">
        <v>2025</v>
      </c>
      <c r="AB21" s="27">
        <v>0.26788355408299935</v>
      </c>
      <c r="AC21" s="27">
        <v>4.7935777939983382E-2</v>
      </c>
      <c r="AD21" s="27">
        <v>13.655571224094997</v>
      </c>
      <c r="AE21" s="27">
        <v>0.16544911021622524</v>
      </c>
      <c r="AF21" s="27">
        <v>0</v>
      </c>
      <c r="AG21" s="27">
        <v>-0.13297304463263426</v>
      </c>
      <c r="AH21" s="27">
        <v>0</v>
      </c>
      <c r="AI21" s="27">
        <v>14.003866621701572</v>
      </c>
    </row>
    <row r="22" spans="1:35" ht="16.5" thickTop="1" thickBot="1" x14ac:dyDescent="0.3">
      <c r="A22" s="19">
        <v>2026</v>
      </c>
      <c r="B22" s="27">
        <v>75.557994082739214</v>
      </c>
      <c r="C22" s="27">
        <v>2.0436876016821404</v>
      </c>
      <c r="D22" s="27">
        <v>0</v>
      </c>
      <c r="E22" s="27">
        <v>77.601681684421351</v>
      </c>
      <c r="G22" s="19">
        <v>2026</v>
      </c>
      <c r="H22" s="27">
        <v>-1.3950969279790115E-3</v>
      </c>
      <c r="I22" s="27">
        <v>1.4004089498484973E-3</v>
      </c>
      <c r="J22" s="27">
        <v>35.059760702035945</v>
      </c>
      <c r="K22" s="27">
        <v>5.2634582818398972</v>
      </c>
      <c r="L22" s="27">
        <v>7.2894534504397832</v>
      </c>
      <c r="M22" s="27">
        <v>-1.0122504579646785</v>
      </c>
      <c r="N22" s="27">
        <v>0</v>
      </c>
      <c r="O22" s="27">
        <v>46.600427288372821</v>
      </c>
      <c r="Q22" s="19">
        <v>2026</v>
      </c>
      <c r="R22" s="27">
        <v>-0.44297000000005937</v>
      </c>
      <c r="S22" s="27">
        <v>5.0119999999878928E-2</v>
      </c>
      <c r="T22" s="27">
        <v>15.443896034684586</v>
      </c>
      <c r="U22" s="27">
        <v>5.0359473365392757</v>
      </c>
      <c r="V22" s="27">
        <v>7.3646415600636006</v>
      </c>
      <c r="W22" s="27">
        <v>-0.89821412546278045</v>
      </c>
      <c r="X22" s="27">
        <v>0</v>
      </c>
      <c r="Y22" s="27">
        <v>26.553420805824501</v>
      </c>
      <c r="AA22" s="19">
        <v>2026</v>
      </c>
      <c r="AB22" s="27">
        <v>0.26788355408200459</v>
      </c>
      <c r="AC22" s="27">
        <v>9.5871555879966763E-2</v>
      </c>
      <c r="AD22" s="27">
        <v>33.089251877575705</v>
      </c>
      <c r="AE22" s="27">
        <v>4.8424717559602817</v>
      </c>
      <c r="AF22" s="27">
        <v>0</v>
      </c>
      <c r="AG22" s="27">
        <v>-0.25807648693050717</v>
      </c>
      <c r="AH22" s="27">
        <v>0</v>
      </c>
      <c r="AI22" s="27">
        <v>38.037402256567454</v>
      </c>
    </row>
    <row r="23" spans="1:35" ht="16.5" thickTop="1" thickBot="1" x14ac:dyDescent="0.3">
      <c r="A23" s="19">
        <v>2027</v>
      </c>
      <c r="B23" s="27">
        <v>75.557994082739214</v>
      </c>
      <c r="C23" s="27">
        <v>2.0436876016821404</v>
      </c>
      <c r="D23" s="27">
        <v>0</v>
      </c>
      <c r="E23" s="27">
        <v>77.601681684421351</v>
      </c>
      <c r="G23" s="19">
        <v>2027</v>
      </c>
      <c r="H23" s="27">
        <v>5.075118029402006</v>
      </c>
      <c r="I23" s="27">
        <v>1.0935449024800619</v>
      </c>
      <c r="J23" s="27">
        <v>19.661039277732915</v>
      </c>
      <c r="K23" s="27">
        <v>2.6580455631821764E-2</v>
      </c>
      <c r="L23" s="27">
        <v>0</v>
      </c>
      <c r="M23" s="27">
        <v>0</v>
      </c>
      <c r="N23" s="27">
        <v>46.297901779427505</v>
      </c>
      <c r="O23" s="27">
        <v>72.154184444674314</v>
      </c>
      <c r="Q23" s="19">
        <v>2027</v>
      </c>
      <c r="R23" s="27">
        <v>1.8599400000000514</v>
      </c>
      <c r="S23" s="27">
        <v>0.64633999999978187</v>
      </c>
      <c r="T23" s="27">
        <v>27.265966888282122</v>
      </c>
      <c r="U23" s="27">
        <v>1.234873629531686</v>
      </c>
      <c r="V23" s="27">
        <v>0</v>
      </c>
      <c r="W23" s="27">
        <v>7.5205413457979376E-7</v>
      </c>
      <c r="X23" s="27">
        <v>46.297901779427505</v>
      </c>
      <c r="Y23" s="27">
        <v>77.305023049295286</v>
      </c>
      <c r="AA23" s="19">
        <v>2027</v>
      </c>
      <c r="AB23" s="27">
        <v>0.18290367326500245</v>
      </c>
      <c r="AC23" s="27">
        <v>0.15926881142968341</v>
      </c>
      <c r="AD23" s="27">
        <v>27.55380616808058</v>
      </c>
      <c r="AE23" s="27">
        <v>4.1279480607967267</v>
      </c>
      <c r="AF23" s="27">
        <v>0</v>
      </c>
      <c r="AG23" s="27">
        <v>0</v>
      </c>
      <c r="AH23" s="27">
        <v>0</v>
      </c>
      <c r="AI23" s="27">
        <v>32.023926713571996</v>
      </c>
    </row>
    <row r="24" spans="1:35" ht="16.5" thickTop="1" thickBot="1" x14ac:dyDescent="0.3">
      <c r="A24" s="19">
        <v>2028</v>
      </c>
      <c r="B24" s="27">
        <v>75.557994082739214</v>
      </c>
      <c r="C24" s="27">
        <v>2.0436876016821404</v>
      </c>
      <c r="D24" s="27">
        <v>0</v>
      </c>
      <c r="E24" s="27">
        <v>77.601681684421351</v>
      </c>
      <c r="G24" s="19">
        <v>2028</v>
      </c>
      <c r="H24" s="27">
        <v>10.035512428024049</v>
      </c>
      <c r="I24" s="27">
        <v>2.2499836779797988</v>
      </c>
      <c r="J24" s="27">
        <v>17.149180388812301</v>
      </c>
      <c r="K24" s="27">
        <v>-1.9853924358993091</v>
      </c>
      <c r="L24" s="27">
        <v>0</v>
      </c>
      <c r="M24" s="27">
        <v>0</v>
      </c>
      <c r="N24" s="27">
        <v>46.297901779427505</v>
      </c>
      <c r="O24" s="27">
        <v>73.747185838344336</v>
      </c>
      <c r="Q24" s="19">
        <v>2028</v>
      </c>
      <c r="R24" s="27">
        <v>20.984051066249776</v>
      </c>
      <c r="S24" s="27">
        <v>1.6843199999998433</v>
      </c>
      <c r="T24" s="27">
        <v>6.2577889171314105</v>
      </c>
      <c r="U24" s="27">
        <v>-0.98486895767697691</v>
      </c>
      <c r="V24" s="27">
        <v>0</v>
      </c>
      <c r="W24" s="27">
        <v>0.29532314386997527</v>
      </c>
      <c r="X24" s="27">
        <v>46.297901779427505</v>
      </c>
      <c r="Y24" s="27">
        <v>74.534515949001531</v>
      </c>
      <c r="AA24" s="19">
        <v>2028</v>
      </c>
      <c r="AB24" s="27">
        <v>12.439042717415987</v>
      </c>
      <c r="AC24" s="27">
        <v>2.8324692475603115</v>
      </c>
      <c r="AD24" s="27">
        <v>20.337263276261986</v>
      </c>
      <c r="AE24" s="27">
        <v>-2.4188299595722675</v>
      </c>
      <c r="AF24" s="27">
        <v>0</v>
      </c>
      <c r="AG24" s="27">
        <v>0</v>
      </c>
      <c r="AH24" s="27">
        <v>0</v>
      </c>
      <c r="AI24" s="27">
        <v>33.189945281666013</v>
      </c>
    </row>
    <row r="25" spans="1:35" ht="16.5" thickTop="1" thickBot="1" x14ac:dyDescent="0.3">
      <c r="A25" s="19">
        <v>2029</v>
      </c>
      <c r="B25" s="27">
        <v>75.557994082739214</v>
      </c>
      <c r="C25" s="27">
        <v>2.0436876016821404</v>
      </c>
      <c r="D25" s="27">
        <v>0</v>
      </c>
      <c r="E25" s="27">
        <v>77.601681684421351</v>
      </c>
      <c r="G25" s="19">
        <v>2029</v>
      </c>
      <c r="H25" s="27">
        <v>13.008471491989894</v>
      </c>
      <c r="I25" s="27">
        <v>2.7858491341703484</v>
      </c>
      <c r="J25" s="27">
        <v>20.786142995639203</v>
      </c>
      <c r="K25" s="27">
        <v>-2.0939995641185964</v>
      </c>
      <c r="L25" s="27">
        <v>0</v>
      </c>
      <c r="M25" s="27">
        <v>0</v>
      </c>
      <c r="N25" s="27">
        <v>46.297901779427505</v>
      </c>
      <c r="O25" s="27">
        <v>80.784365837108354</v>
      </c>
      <c r="Q25" s="19">
        <v>2029</v>
      </c>
      <c r="R25" s="27">
        <v>2.6504928898398248</v>
      </c>
      <c r="S25" s="27">
        <v>1.0213300000000345</v>
      </c>
      <c r="T25" s="27">
        <v>22.631602959641882</v>
      </c>
      <c r="U25" s="27">
        <v>-2.4773699564695661E-2</v>
      </c>
      <c r="V25" s="27">
        <v>0</v>
      </c>
      <c r="W25" s="27">
        <v>1.0405249899250697</v>
      </c>
      <c r="X25" s="27">
        <v>46.297901779427505</v>
      </c>
      <c r="Y25" s="27">
        <v>73.617078919269616</v>
      </c>
      <c r="AA25" s="19">
        <v>2029</v>
      </c>
      <c r="AB25" s="27">
        <v>12.439042717419964</v>
      </c>
      <c r="AC25" s="27">
        <v>2.8247302605500408</v>
      </c>
      <c r="AD25" s="27">
        <v>23.812563623588353</v>
      </c>
      <c r="AE25" s="27">
        <v>-2.5427877121464117</v>
      </c>
      <c r="AF25" s="27">
        <v>0</v>
      </c>
      <c r="AG25" s="27">
        <v>0</v>
      </c>
      <c r="AH25" s="27">
        <v>0</v>
      </c>
      <c r="AI25" s="27">
        <v>36.533548889411946</v>
      </c>
    </row>
    <row r="26" spans="1:35" ht="16.5" thickTop="1" thickBot="1" x14ac:dyDescent="0.3">
      <c r="A26" s="19">
        <v>2030</v>
      </c>
      <c r="B26" s="27">
        <v>75.557994082739214</v>
      </c>
      <c r="C26" s="27">
        <v>2.0436876016821404</v>
      </c>
      <c r="D26" s="27">
        <v>0</v>
      </c>
      <c r="E26" s="27">
        <v>77.601681684421351</v>
      </c>
      <c r="G26" s="19">
        <v>2030</v>
      </c>
      <c r="H26" s="27">
        <v>15.177658022430023</v>
      </c>
      <c r="I26" s="27">
        <v>3.3302668250598799</v>
      </c>
      <c r="J26" s="27">
        <v>22.032399401545582</v>
      </c>
      <c r="K26" s="27">
        <v>-1.7153955707351674</v>
      </c>
      <c r="L26" s="27">
        <v>1.4184874829578722E-2</v>
      </c>
      <c r="M26" s="27">
        <v>0.34373421143524013</v>
      </c>
      <c r="N26" s="27">
        <v>46.297901779427505</v>
      </c>
      <c r="O26" s="27">
        <v>85.480749543992644</v>
      </c>
      <c r="Q26" s="19">
        <v>2030</v>
      </c>
      <c r="R26" s="27">
        <v>-2.5611748884198278</v>
      </c>
      <c r="S26" s="27">
        <v>-0.73806000000013228</v>
      </c>
      <c r="T26" s="27">
        <v>23.619994554016362</v>
      </c>
      <c r="U26" s="27">
        <v>2.5410913257709211</v>
      </c>
      <c r="V26" s="27">
        <v>0</v>
      </c>
      <c r="W26" s="27">
        <v>-0.78969240050066392</v>
      </c>
      <c r="X26" s="27">
        <v>46.297901779427505</v>
      </c>
      <c r="Y26" s="27">
        <v>68.370060370294169</v>
      </c>
      <c r="AA26" s="19">
        <v>2030</v>
      </c>
      <c r="AB26" s="27">
        <v>12.450019877442971</v>
      </c>
      <c r="AC26" s="27">
        <v>2.8272175174597578</v>
      </c>
      <c r="AD26" s="27">
        <v>35.15490790750777</v>
      </c>
      <c r="AE26" s="27">
        <v>-0.69249030187201255</v>
      </c>
      <c r="AF26" s="27">
        <v>0</v>
      </c>
      <c r="AG26" s="27">
        <v>0</v>
      </c>
      <c r="AH26" s="27">
        <v>0</v>
      </c>
      <c r="AI26" s="27">
        <v>49.739655000538484</v>
      </c>
    </row>
    <row r="27" spans="1:35" ht="16.5" thickTop="1" thickBot="1" x14ac:dyDescent="0.3">
      <c r="A27" s="19">
        <v>2031</v>
      </c>
      <c r="B27" s="27">
        <v>75.557994082739214</v>
      </c>
      <c r="C27" s="27">
        <v>2.0436876016821404</v>
      </c>
      <c r="D27" s="27">
        <v>0</v>
      </c>
      <c r="E27" s="27">
        <v>77.601681684421351</v>
      </c>
      <c r="G27" s="19">
        <v>2031</v>
      </c>
      <c r="H27" s="27">
        <v>11.665195477350153</v>
      </c>
      <c r="I27" s="27">
        <v>2.9510362550099671</v>
      </c>
      <c r="J27" s="27">
        <v>29.597040813534949</v>
      </c>
      <c r="K27" s="27">
        <v>-0.45644850346530319</v>
      </c>
      <c r="L27" s="27">
        <v>5.9838009582626646E-3</v>
      </c>
      <c r="M27" s="27">
        <v>0.2814151485888125</v>
      </c>
      <c r="N27" s="27">
        <v>46.297901779427505</v>
      </c>
      <c r="O27" s="27">
        <v>90.342124771404343</v>
      </c>
      <c r="Q27" s="19">
        <v>2031</v>
      </c>
      <c r="R27" s="27">
        <v>1.173566795790066</v>
      </c>
      <c r="S27" s="27">
        <v>-2.7108399999997346</v>
      </c>
      <c r="T27" s="27">
        <v>14.234026659952901</v>
      </c>
      <c r="U27" s="27">
        <v>-3.5776362780175095</v>
      </c>
      <c r="V27" s="27">
        <v>0.57220550029093276</v>
      </c>
      <c r="W27" s="27">
        <v>23.221935094118393</v>
      </c>
      <c r="X27" s="27">
        <v>46.297901779427505</v>
      </c>
      <c r="Y27" s="27">
        <v>79.211159551562559</v>
      </c>
      <c r="AA27" s="19">
        <v>2031</v>
      </c>
      <c r="AB27" s="27">
        <v>12.450019877442971</v>
      </c>
      <c r="AC27" s="27">
        <v>2.8272175174602125</v>
      </c>
      <c r="AD27" s="27">
        <v>32.175156521960758</v>
      </c>
      <c r="AE27" s="27">
        <v>-1.916844173205752</v>
      </c>
      <c r="AF27" s="27">
        <v>0</v>
      </c>
      <c r="AG27" s="27">
        <v>0</v>
      </c>
      <c r="AH27" s="27">
        <v>0</v>
      </c>
      <c r="AI27" s="27">
        <v>45.535549743658187</v>
      </c>
    </row>
    <row r="28" spans="1:35" ht="16.5" thickTop="1" thickBot="1" x14ac:dyDescent="0.3">
      <c r="A28" s="19">
        <v>2032</v>
      </c>
      <c r="B28" s="27">
        <v>75.557994082739214</v>
      </c>
      <c r="C28" s="27">
        <v>2.0436876016821404</v>
      </c>
      <c r="D28" s="27">
        <v>0</v>
      </c>
      <c r="E28" s="27">
        <v>77.601681684421351</v>
      </c>
      <c r="G28" s="19">
        <v>2032</v>
      </c>
      <c r="H28" s="27">
        <v>8.7156591978798588</v>
      </c>
      <c r="I28" s="27">
        <v>2.1041826225900877</v>
      </c>
      <c r="J28" s="27">
        <v>58.095756432198911</v>
      </c>
      <c r="K28" s="27">
        <v>-3.871771939551566E-2</v>
      </c>
      <c r="L28" s="27">
        <v>0</v>
      </c>
      <c r="M28" s="27">
        <v>-5.2206903769680311E-2</v>
      </c>
      <c r="N28" s="27">
        <v>46.297901779427505</v>
      </c>
      <c r="O28" s="27">
        <v>115.12257540893116</v>
      </c>
      <c r="Q28" s="19">
        <v>2032</v>
      </c>
      <c r="R28" s="27">
        <v>0.27831605934989057</v>
      </c>
      <c r="S28" s="27">
        <v>-2.4697200000000521</v>
      </c>
      <c r="T28" s="27">
        <v>-9.3957722176155318</v>
      </c>
      <c r="U28" s="27">
        <v>-4.0079807741521334</v>
      </c>
      <c r="V28" s="27">
        <v>0.9551614773516206</v>
      </c>
      <c r="W28" s="27">
        <v>12.25495011966512</v>
      </c>
      <c r="X28" s="27">
        <v>46.297901779427505</v>
      </c>
      <c r="Y28" s="27">
        <v>43.912856444026417</v>
      </c>
      <c r="AA28" s="19">
        <v>2032</v>
      </c>
      <c r="AB28" s="27">
        <v>12.45001987743899</v>
      </c>
      <c r="AC28" s="27">
        <v>2.8349633188799999</v>
      </c>
      <c r="AD28" s="27">
        <v>31.491736039125644</v>
      </c>
      <c r="AE28" s="27">
        <v>0.77125922306237715</v>
      </c>
      <c r="AF28" s="27">
        <v>0</v>
      </c>
      <c r="AG28" s="27">
        <v>0</v>
      </c>
      <c r="AH28" s="27">
        <v>0</v>
      </c>
      <c r="AI28" s="27">
        <v>47.547978458507011</v>
      </c>
    </row>
    <row r="29" spans="1:35" ht="16.5" thickTop="1" thickBot="1" x14ac:dyDescent="0.3">
      <c r="A29" s="19">
        <v>2033</v>
      </c>
      <c r="B29" s="27">
        <v>75.557994082739214</v>
      </c>
      <c r="C29" s="27">
        <v>2.0436876016821404</v>
      </c>
      <c r="D29" s="27">
        <v>0</v>
      </c>
      <c r="E29" s="27">
        <v>77.601681684421351</v>
      </c>
      <c r="G29" s="19">
        <v>2033</v>
      </c>
      <c r="H29" s="27">
        <v>7.1445502861702153</v>
      </c>
      <c r="I29" s="27">
        <v>1.7364190779403543</v>
      </c>
      <c r="J29" s="27">
        <v>56.210640771295587</v>
      </c>
      <c r="K29" s="27">
        <v>0.3502407982267291</v>
      </c>
      <c r="L29" s="27">
        <v>0</v>
      </c>
      <c r="M29" s="27">
        <v>0</v>
      </c>
      <c r="N29" s="27">
        <v>46.297901779427505</v>
      </c>
      <c r="O29" s="27">
        <v>111.7397527130604</v>
      </c>
      <c r="Q29" s="19">
        <v>2033</v>
      </c>
      <c r="R29" s="27">
        <v>-6.5978225713506617</v>
      </c>
      <c r="S29" s="27">
        <v>-2.7442700000001423</v>
      </c>
      <c r="T29" s="27">
        <v>33.032561631369234</v>
      </c>
      <c r="U29" s="27">
        <v>-6.678287664340099E-2</v>
      </c>
      <c r="V29" s="27">
        <v>0</v>
      </c>
      <c r="W29" s="27">
        <v>-4.0943680501931174</v>
      </c>
      <c r="X29" s="27">
        <v>46.297901779427505</v>
      </c>
      <c r="Y29" s="27">
        <v>65.827219912609422</v>
      </c>
      <c r="AA29" s="19">
        <v>2033</v>
      </c>
      <c r="AB29" s="27">
        <v>24.762563133759045</v>
      </c>
      <c r="AC29" s="27">
        <v>3.6193375507100427</v>
      </c>
      <c r="AD29" s="27">
        <v>24.841344996495252</v>
      </c>
      <c r="AE29" s="27">
        <v>0.71192682615066438</v>
      </c>
      <c r="AF29" s="27">
        <v>0</v>
      </c>
      <c r="AG29" s="27">
        <v>0</v>
      </c>
      <c r="AH29" s="27">
        <v>0</v>
      </c>
      <c r="AI29" s="27">
        <v>53.935172507115006</v>
      </c>
    </row>
    <row r="30" spans="1:35" ht="16.5" thickTop="1" thickBot="1" x14ac:dyDescent="0.3">
      <c r="A30" s="19">
        <v>2034</v>
      </c>
      <c r="B30" s="27">
        <v>75.557994082739214</v>
      </c>
      <c r="C30" s="27">
        <v>2.0436876016821404</v>
      </c>
      <c r="D30" s="27">
        <v>0</v>
      </c>
      <c r="E30" s="27">
        <v>77.601681684421351</v>
      </c>
      <c r="G30" s="19">
        <v>2034</v>
      </c>
      <c r="H30" s="27">
        <v>6.1223542681400431</v>
      </c>
      <c r="I30" s="27">
        <v>1.6712966825298281</v>
      </c>
      <c r="J30" s="27">
        <v>25.801682138256439</v>
      </c>
      <c r="K30" s="27">
        <v>-7.4444107106041574E-2</v>
      </c>
      <c r="L30" s="27">
        <v>0</v>
      </c>
      <c r="M30" s="27">
        <v>0</v>
      </c>
      <c r="N30" s="27">
        <v>46.297901779427505</v>
      </c>
      <c r="O30" s="27">
        <v>79.818790761247783</v>
      </c>
      <c r="Q30" s="19">
        <v>2034</v>
      </c>
      <c r="R30" s="27">
        <v>0.38284024567019515</v>
      </c>
      <c r="S30" s="27">
        <v>-1.1996799999997165</v>
      </c>
      <c r="T30" s="27">
        <v>40.364922241625088</v>
      </c>
      <c r="U30" s="27">
        <v>-5.2254915237230524</v>
      </c>
      <c r="V30" s="27">
        <v>0</v>
      </c>
      <c r="W30" s="27">
        <v>8.4214288189062962</v>
      </c>
      <c r="X30" s="27">
        <v>46.297901779427505</v>
      </c>
      <c r="Y30" s="27">
        <v>89.041921561906321</v>
      </c>
      <c r="AA30" s="19">
        <v>2034</v>
      </c>
      <c r="AB30" s="27">
        <v>14.438961265517037</v>
      </c>
      <c r="AC30" s="27">
        <v>0.9572053557799336</v>
      </c>
      <c r="AD30" s="27">
        <v>38.756559927736582</v>
      </c>
      <c r="AE30" s="27">
        <v>-1.2046505931390143</v>
      </c>
      <c r="AF30" s="27">
        <v>0</v>
      </c>
      <c r="AG30" s="27">
        <v>0</v>
      </c>
      <c r="AH30" s="27">
        <v>0</v>
      </c>
      <c r="AI30" s="27">
        <v>52.948075955894538</v>
      </c>
    </row>
    <row r="31" spans="1:35" ht="16.5" thickTop="1" thickBot="1" x14ac:dyDescent="0.3">
      <c r="A31" s="19" t="s">
        <v>44</v>
      </c>
      <c r="B31" s="27">
        <v>1247.4866110075745</v>
      </c>
      <c r="C31" s="27">
        <v>33.783604163684849</v>
      </c>
      <c r="D31" s="27">
        <v>0</v>
      </c>
      <c r="E31" s="27">
        <v>1281.2702151712595</v>
      </c>
      <c r="G31" s="19" t="s">
        <v>45</v>
      </c>
      <c r="H31" s="27">
        <v>75.003152048527312</v>
      </c>
      <c r="I31" s="27">
        <v>20.474561534327183</v>
      </c>
      <c r="J31" s="27">
        <v>392.22917157179438</v>
      </c>
      <c r="K31" s="27">
        <v>-1.2762261596117699</v>
      </c>
      <c r="L31" s="27">
        <v>0</v>
      </c>
      <c r="M31" s="27">
        <v>0</v>
      </c>
      <c r="N31" s="27">
        <v>768.01586132030377</v>
      </c>
      <c r="O31" s="27">
        <v>1254.4465203153409</v>
      </c>
      <c r="Q31" s="19" t="s">
        <v>45</v>
      </c>
      <c r="R31" s="27">
        <v>4.6900626619603489</v>
      </c>
      <c r="S31" s="27">
        <v>-14.696924991387608</v>
      </c>
      <c r="T31" s="27">
        <v>610.40127711813818</v>
      </c>
      <c r="U31" s="27">
        <v>-74.072506171326282</v>
      </c>
      <c r="V31" s="27">
        <v>0</v>
      </c>
      <c r="W31" s="27">
        <v>124.66105308960466</v>
      </c>
      <c r="X31" s="27">
        <v>768.01586132030377</v>
      </c>
      <c r="Y31" s="27">
        <v>1418.9988230272932</v>
      </c>
      <c r="AA31" s="19" t="s">
        <v>45</v>
      </c>
      <c r="AB31" s="27">
        <v>176.88744554623327</v>
      </c>
      <c r="AC31" s="27">
        <v>11.726439813329801</v>
      </c>
      <c r="AD31" s="27">
        <v>578.99169100099903</v>
      </c>
      <c r="AE31" s="27">
        <v>-17.783915234325768</v>
      </c>
      <c r="AF31" s="27">
        <v>0</v>
      </c>
      <c r="AG31" s="27">
        <v>0</v>
      </c>
      <c r="AH31" s="27">
        <v>0</v>
      </c>
      <c r="AI31" s="27">
        <v>749.82166112623634</v>
      </c>
    </row>
    <row r="32" spans="1:35" ht="16.5" thickTop="1" thickBot="1" x14ac:dyDescent="0.3">
      <c r="E32" s="12"/>
    </row>
    <row r="33" spans="1:35" ht="16.5" thickTop="1" thickBot="1" x14ac:dyDescent="0.3">
      <c r="A33" s="1" t="str">
        <f>A4</f>
        <v>High Discount rate</v>
      </c>
    </row>
    <row r="34" spans="1:35" ht="31.5" thickTop="1" thickBot="1" x14ac:dyDescent="0.3">
      <c r="C34" s="14"/>
      <c r="G34" s="1" t="s">
        <v>29</v>
      </c>
      <c r="H34" s="1" t="s">
        <v>10</v>
      </c>
      <c r="J34" s="12"/>
      <c r="K34" s="12"/>
      <c r="Q34" s="1" t="s">
        <v>29</v>
      </c>
      <c r="R34" s="1" t="s">
        <v>30</v>
      </c>
      <c r="T34" s="12"/>
      <c r="U34" s="12"/>
      <c r="AA34" s="1" t="s">
        <v>29</v>
      </c>
      <c r="AB34" s="1" t="s">
        <v>31</v>
      </c>
      <c r="AD34" s="12"/>
      <c r="AE34" s="12"/>
    </row>
    <row r="35" spans="1:35" ht="51" customHeight="1" thickTop="1" thickBot="1" x14ac:dyDescent="0.3">
      <c r="A35" s="1" t="s">
        <v>32</v>
      </c>
      <c r="B35" s="25" t="s">
        <v>33</v>
      </c>
      <c r="C35" s="25" t="s">
        <v>15</v>
      </c>
      <c r="D35" s="25" t="s">
        <v>34</v>
      </c>
      <c r="E35" s="25" t="s">
        <v>35</v>
      </c>
      <c r="G35" s="1" t="s">
        <v>29</v>
      </c>
      <c r="H35" s="1" t="s">
        <v>36</v>
      </c>
      <c r="I35" s="1" t="s">
        <v>37</v>
      </c>
      <c r="J35" s="1" t="s">
        <v>38</v>
      </c>
      <c r="K35" s="1" t="s">
        <v>39</v>
      </c>
      <c r="L35" s="1" t="s">
        <v>40</v>
      </c>
      <c r="M35" s="1" t="s">
        <v>41</v>
      </c>
      <c r="N35" s="1" t="s">
        <v>42</v>
      </c>
      <c r="O35" s="1" t="s">
        <v>35</v>
      </c>
      <c r="Q35" s="1" t="s">
        <v>29</v>
      </c>
      <c r="R35" s="1" t="s">
        <v>36</v>
      </c>
      <c r="S35" s="1" t="s">
        <v>37</v>
      </c>
      <c r="T35" s="1" t="s">
        <v>38</v>
      </c>
      <c r="U35" s="1" t="s">
        <v>39</v>
      </c>
      <c r="V35" s="1" t="s">
        <v>40</v>
      </c>
      <c r="W35" s="1" t="s">
        <v>41</v>
      </c>
      <c r="X35" s="1" t="s">
        <v>42</v>
      </c>
      <c r="Y35" s="1" t="s">
        <v>35</v>
      </c>
      <c r="AA35" s="1" t="s">
        <v>29</v>
      </c>
      <c r="AB35" s="1" t="s">
        <v>36</v>
      </c>
      <c r="AC35" s="1" t="s">
        <v>37</v>
      </c>
      <c r="AD35" s="1" t="s">
        <v>38</v>
      </c>
      <c r="AE35" s="1" t="s">
        <v>39</v>
      </c>
      <c r="AF35" s="1" t="s">
        <v>40</v>
      </c>
      <c r="AG35" s="1" t="s">
        <v>41</v>
      </c>
      <c r="AH35" s="1" t="s">
        <v>42</v>
      </c>
      <c r="AI35" s="1" t="s">
        <v>35</v>
      </c>
    </row>
    <row r="36" spans="1:35" ht="16.5" thickTop="1" thickBot="1" x14ac:dyDescent="0.3">
      <c r="A36" s="19" t="s">
        <v>43</v>
      </c>
      <c r="B36" s="26">
        <f>NPV($B$4,B37:B52)</f>
        <v>779.34594680014141</v>
      </c>
      <c r="C36" s="26">
        <f t="shared" ref="C36:E36" si="5">NPV($B$4,C37:C52)</f>
        <v>21.057805204890887</v>
      </c>
      <c r="D36" s="26">
        <f t="shared" si="5"/>
        <v>0</v>
      </c>
      <c r="E36" s="26">
        <f t="shared" si="5"/>
        <v>800.40375200503229</v>
      </c>
      <c r="G36" s="19" t="s">
        <v>43</v>
      </c>
      <c r="H36" s="26">
        <f>NPV($B$4,H37:H52)</f>
        <v>44.95099202071443</v>
      </c>
      <c r="I36" s="26">
        <f t="shared" ref="I36:N36" si="6">NPV($B$4,I37:I52)</f>
        <v>11.018989305476795</v>
      </c>
      <c r="J36" s="26">
        <f t="shared" si="6"/>
        <v>203.68253560989098</v>
      </c>
      <c r="K36" s="26">
        <f t="shared" si="6"/>
        <v>0.97443588456737085</v>
      </c>
      <c r="L36" s="26">
        <f t="shared" si="6"/>
        <v>5.218464281276975</v>
      </c>
      <c r="M36" s="26">
        <f t="shared" si="6"/>
        <v>1.3419187794814955</v>
      </c>
      <c r="N36" s="26">
        <f t="shared" si="6"/>
        <v>400.02493739118449</v>
      </c>
      <c r="O36" s="26">
        <f>NPV($B$4,O37:O52)</f>
        <v>667.21227327259248</v>
      </c>
      <c r="Q36" s="19" t="s">
        <v>43</v>
      </c>
      <c r="R36" s="26">
        <f>NPV($B$4,R37:R52)</f>
        <v>5.9802176584562581</v>
      </c>
      <c r="S36" s="26">
        <f t="shared" ref="S36:X36" si="7">NPV($B$4,S37:S52)</f>
        <v>-5.646119558299838</v>
      </c>
      <c r="T36" s="26">
        <f t="shared" si="7"/>
        <v>220.18149138162224</v>
      </c>
      <c r="U36" s="26">
        <f t="shared" si="7"/>
        <v>-12.150467314559551</v>
      </c>
      <c r="V36" s="26">
        <f t="shared" si="7"/>
        <v>5.4302669275647331</v>
      </c>
      <c r="W36" s="26">
        <f t="shared" si="7"/>
        <v>38.03909596931063</v>
      </c>
      <c r="X36" s="26">
        <f t="shared" si="7"/>
        <v>400.02493739118449</v>
      </c>
      <c r="Y36" s="26">
        <f>NPV($B$4,Y37:Y52)</f>
        <v>651.85942245527895</v>
      </c>
      <c r="AA36" s="19" t="s">
        <v>43</v>
      </c>
      <c r="AB36" s="26">
        <f>NPV($B$4,AB37:AB52)</f>
        <v>74.952162665199282</v>
      </c>
      <c r="AC36" s="26">
        <f t="shared" ref="AC36:AH36" si="8">NPV($B$4,AC37:AC52)</f>
        <v>9.6455121310539695</v>
      </c>
      <c r="AD36" s="26">
        <f t="shared" si="8"/>
        <v>237.48431214124273</v>
      </c>
      <c r="AE36" s="26">
        <f t="shared" si="8"/>
        <v>-1.3171904025837222</v>
      </c>
      <c r="AF36" s="26">
        <f t="shared" si="8"/>
        <v>0</v>
      </c>
      <c r="AG36" s="26">
        <f t="shared" si="8"/>
        <v>2.2633781643093289E-2</v>
      </c>
      <c r="AH36" s="26">
        <f t="shared" si="8"/>
        <v>0</v>
      </c>
      <c r="AI36" s="26">
        <f>NPV($B$4,AI37:AI52)</f>
        <v>320.78743031655529</v>
      </c>
    </row>
    <row r="37" spans="1:35" ht="16.5" thickTop="1" thickBot="1" x14ac:dyDescent="0.3">
      <c r="A37" s="19">
        <v>2020</v>
      </c>
      <c r="B37" s="27">
        <v>0</v>
      </c>
      <c r="C37" s="27">
        <v>0</v>
      </c>
      <c r="D37" s="27">
        <v>0</v>
      </c>
      <c r="E37" s="27">
        <v>0</v>
      </c>
      <c r="G37" s="19">
        <v>2020</v>
      </c>
      <c r="H37" s="27">
        <v>0</v>
      </c>
      <c r="I37" s="27">
        <v>0</v>
      </c>
      <c r="J37" s="27">
        <v>0</v>
      </c>
      <c r="K37" s="27">
        <v>0</v>
      </c>
      <c r="L37" s="27">
        <v>0</v>
      </c>
      <c r="M37" s="27">
        <v>0</v>
      </c>
      <c r="N37" s="27">
        <v>0</v>
      </c>
      <c r="O37" s="27">
        <v>0</v>
      </c>
      <c r="Q37" s="19">
        <v>2020</v>
      </c>
      <c r="R37" s="27">
        <v>0</v>
      </c>
      <c r="S37" s="27">
        <v>0</v>
      </c>
      <c r="T37" s="27">
        <v>0</v>
      </c>
      <c r="U37" s="27">
        <v>0</v>
      </c>
      <c r="V37" s="27">
        <v>0</v>
      </c>
      <c r="W37" s="27">
        <v>0</v>
      </c>
      <c r="X37" s="27">
        <v>0</v>
      </c>
      <c r="Y37" s="27">
        <v>0</v>
      </c>
      <c r="AA37" s="19">
        <v>2020</v>
      </c>
      <c r="AB37" s="27">
        <v>0</v>
      </c>
      <c r="AC37" s="27">
        <v>0</v>
      </c>
      <c r="AD37" s="27">
        <v>0</v>
      </c>
      <c r="AE37" s="27">
        <v>0</v>
      </c>
      <c r="AF37" s="27">
        <v>0</v>
      </c>
      <c r="AG37" s="27">
        <v>0</v>
      </c>
      <c r="AH37" s="27">
        <v>0</v>
      </c>
      <c r="AI37" s="27">
        <v>0</v>
      </c>
    </row>
    <row r="38" spans="1:35" ht="16.5" thickTop="1" thickBot="1" x14ac:dyDescent="0.3">
      <c r="A38" s="19">
        <v>2021</v>
      </c>
      <c r="B38" s="27">
        <v>0</v>
      </c>
      <c r="C38" s="27">
        <v>0</v>
      </c>
      <c r="D38" s="27">
        <v>0</v>
      </c>
      <c r="E38" s="27">
        <v>0</v>
      </c>
      <c r="G38" s="19">
        <v>2021</v>
      </c>
      <c r="H38" s="27">
        <v>0</v>
      </c>
      <c r="I38" s="27">
        <v>0</v>
      </c>
      <c r="J38" s="27">
        <v>0</v>
      </c>
      <c r="K38" s="27">
        <v>0</v>
      </c>
      <c r="L38" s="27">
        <v>0</v>
      </c>
      <c r="M38" s="27">
        <v>0</v>
      </c>
      <c r="N38" s="27">
        <v>0</v>
      </c>
      <c r="O38" s="27">
        <v>0</v>
      </c>
      <c r="Q38" s="19">
        <v>2021</v>
      </c>
      <c r="R38" s="27">
        <v>0</v>
      </c>
      <c r="S38" s="27">
        <v>0</v>
      </c>
      <c r="T38" s="27">
        <v>0</v>
      </c>
      <c r="U38" s="27">
        <v>0</v>
      </c>
      <c r="V38" s="27">
        <v>0</v>
      </c>
      <c r="W38" s="27">
        <v>0</v>
      </c>
      <c r="X38" s="27">
        <v>0</v>
      </c>
      <c r="Y38" s="27">
        <v>0</v>
      </c>
      <c r="AA38" s="19">
        <v>2021</v>
      </c>
      <c r="AB38" s="27">
        <v>0</v>
      </c>
      <c r="AC38" s="27">
        <v>0</v>
      </c>
      <c r="AD38" s="27">
        <v>0</v>
      </c>
      <c r="AE38" s="27">
        <v>0</v>
      </c>
      <c r="AF38" s="27">
        <v>0</v>
      </c>
      <c r="AG38" s="27">
        <v>0</v>
      </c>
      <c r="AH38" s="27">
        <v>0</v>
      </c>
      <c r="AI38" s="27">
        <v>0</v>
      </c>
    </row>
    <row r="39" spans="1:35" ht="16.5" thickTop="1" thickBot="1" x14ac:dyDescent="0.3">
      <c r="A39" s="19">
        <v>2022</v>
      </c>
      <c r="B39" s="27">
        <v>0</v>
      </c>
      <c r="C39" s="27">
        <v>0</v>
      </c>
      <c r="D39" s="27">
        <v>0</v>
      </c>
      <c r="E39" s="27">
        <v>0</v>
      </c>
      <c r="G39" s="19">
        <v>2022</v>
      </c>
      <c r="H39" s="27">
        <v>0</v>
      </c>
      <c r="I39" s="27">
        <v>0</v>
      </c>
      <c r="J39" s="27">
        <v>0</v>
      </c>
      <c r="K39" s="27">
        <v>0</v>
      </c>
      <c r="L39" s="27">
        <v>0</v>
      </c>
      <c r="M39" s="27">
        <v>0</v>
      </c>
      <c r="N39" s="27">
        <v>0</v>
      </c>
      <c r="O39" s="27">
        <v>0</v>
      </c>
      <c r="Q39" s="19">
        <v>2022</v>
      </c>
      <c r="R39" s="27">
        <v>0</v>
      </c>
      <c r="S39" s="27">
        <v>0</v>
      </c>
      <c r="T39" s="27">
        <v>0</v>
      </c>
      <c r="U39" s="27">
        <v>0</v>
      </c>
      <c r="V39" s="27">
        <v>0</v>
      </c>
      <c r="W39" s="27">
        <v>0</v>
      </c>
      <c r="X39" s="27">
        <v>0</v>
      </c>
      <c r="Y39" s="27">
        <v>0</v>
      </c>
      <c r="AA39" s="19">
        <v>2022</v>
      </c>
      <c r="AB39" s="27">
        <v>0</v>
      </c>
      <c r="AC39" s="27">
        <v>0</v>
      </c>
      <c r="AD39" s="27">
        <v>0</v>
      </c>
      <c r="AE39" s="27">
        <v>0</v>
      </c>
      <c r="AF39" s="27">
        <v>0</v>
      </c>
      <c r="AG39" s="27">
        <v>0</v>
      </c>
      <c r="AH39" s="27">
        <v>0</v>
      </c>
      <c r="AI39" s="27">
        <v>0</v>
      </c>
    </row>
    <row r="40" spans="1:35" ht="16.5" thickTop="1" thickBot="1" x14ac:dyDescent="0.3">
      <c r="A40" s="19">
        <v>2023</v>
      </c>
      <c r="B40" s="27">
        <v>3.6082873744970043</v>
      </c>
      <c r="C40" s="27">
        <v>7.2165747489940077E-2</v>
      </c>
      <c r="D40" s="27">
        <v>0</v>
      </c>
      <c r="E40" s="27">
        <v>3.6804531219869445</v>
      </c>
      <c r="G40" s="19">
        <v>2023</v>
      </c>
      <c r="H40" s="27">
        <v>0</v>
      </c>
      <c r="I40" s="27">
        <v>0</v>
      </c>
      <c r="J40" s="27">
        <v>7.5115685122127456</v>
      </c>
      <c r="K40" s="27">
        <v>-0.75183098571406737</v>
      </c>
      <c r="L40" s="27">
        <v>0</v>
      </c>
      <c r="M40" s="27">
        <v>0.92983033019481109</v>
      </c>
      <c r="N40" s="27">
        <v>0</v>
      </c>
      <c r="O40" s="27">
        <v>7.6895678566934889</v>
      </c>
      <c r="Q40" s="19">
        <v>2023</v>
      </c>
      <c r="R40" s="27">
        <v>-3.6069625000000016</v>
      </c>
      <c r="S40" s="27">
        <v>-1.1272400000000289</v>
      </c>
      <c r="T40" s="27">
        <v>30.778997737409593</v>
      </c>
      <c r="U40" s="27">
        <v>5.9407491140592636</v>
      </c>
      <c r="V40" s="27">
        <v>0</v>
      </c>
      <c r="W40" s="27">
        <v>1.5370137014673877</v>
      </c>
      <c r="X40" s="27">
        <v>0</v>
      </c>
      <c r="Y40" s="27">
        <v>33.522558052936212</v>
      </c>
      <c r="AA40" s="19">
        <v>2023</v>
      </c>
      <c r="AB40" s="27">
        <v>3.1125473455309978</v>
      </c>
      <c r="AC40" s="27">
        <v>0.20833621556494109</v>
      </c>
      <c r="AD40" s="27">
        <v>12.230643506148549</v>
      </c>
      <c r="AE40" s="27">
        <v>-8.4968438564487062E-2</v>
      </c>
      <c r="AF40" s="27">
        <v>0</v>
      </c>
      <c r="AG40" s="27">
        <v>0.44928242008676827</v>
      </c>
      <c r="AH40" s="27">
        <v>0</v>
      </c>
      <c r="AI40" s="27">
        <v>15.915841048766771</v>
      </c>
    </row>
    <row r="41" spans="1:35" ht="16.5" thickTop="1" thickBot="1" x14ac:dyDescent="0.3">
      <c r="A41" s="19">
        <v>2024</v>
      </c>
      <c r="B41" s="27">
        <v>3.6082873744970043</v>
      </c>
      <c r="C41" s="27">
        <v>7.2165747489940077E-2</v>
      </c>
      <c r="D41" s="27">
        <v>0</v>
      </c>
      <c r="E41" s="27">
        <v>3.6804531219869445</v>
      </c>
      <c r="G41" s="19">
        <v>2024</v>
      </c>
      <c r="H41" s="27">
        <v>0</v>
      </c>
      <c r="I41" s="27">
        <v>0</v>
      </c>
      <c r="J41" s="27">
        <v>6.4770334903208635</v>
      </c>
      <c r="K41" s="27">
        <v>0.74821438213723968</v>
      </c>
      <c r="L41" s="27">
        <v>0</v>
      </c>
      <c r="M41" s="27">
        <v>0.62006797884172959</v>
      </c>
      <c r="N41" s="27">
        <v>0</v>
      </c>
      <c r="O41" s="27">
        <v>7.8453158512998336</v>
      </c>
      <c r="Q41" s="19">
        <v>2024</v>
      </c>
      <c r="R41" s="27">
        <v>-0.27231999999999346</v>
      </c>
      <c r="S41" s="27">
        <v>-7.0482500000025539E-2</v>
      </c>
      <c r="T41" s="27">
        <v>1.0731969202809539</v>
      </c>
      <c r="U41" s="27">
        <v>-2.3212579351905148E-2</v>
      </c>
      <c r="V41" s="27">
        <v>0</v>
      </c>
      <c r="W41" s="27">
        <v>-0.39327997624986227</v>
      </c>
      <c r="X41" s="27">
        <v>0</v>
      </c>
      <c r="Y41" s="27">
        <v>0.31390186467916753</v>
      </c>
      <c r="AA41" s="19">
        <v>2024</v>
      </c>
      <c r="AB41" s="27">
        <v>6.6970888519151117E-2</v>
      </c>
      <c r="AC41" s="27">
        <v>2.4033554417428604E-2</v>
      </c>
      <c r="AD41" s="27">
        <v>6.6203013809752145</v>
      </c>
      <c r="AE41" s="27">
        <v>0.54771725890096734</v>
      </c>
      <c r="AF41" s="27">
        <v>0</v>
      </c>
      <c r="AG41" s="27">
        <v>-0.11528127801550882</v>
      </c>
      <c r="AH41" s="27">
        <v>0</v>
      </c>
      <c r="AI41" s="27">
        <v>7.1437418047972532</v>
      </c>
    </row>
    <row r="42" spans="1:35" ht="16.5" thickTop="1" thickBot="1" x14ac:dyDescent="0.3">
      <c r="A42" s="19">
        <v>2025</v>
      </c>
      <c r="B42" s="27">
        <v>107.47046959516726</v>
      </c>
      <c r="C42" s="27">
        <v>2.9078602836185352</v>
      </c>
      <c r="D42" s="27">
        <v>0</v>
      </c>
      <c r="E42" s="27">
        <v>110.37832987878579</v>
      </c>
      <c r="G42" s="19">
        <v>2025</v>
      </c>
      <c r="H42" s="27">
        <v>0</v>
      </c>
      <c r="I42" s="27">
        <v>0</v>
      </c>
      <c r="J42" s="27">
        <v>19.01390474288144</v>
      </c>
      <c r="K42" s="27">
        <v>1.5275416140250109</v>
      </c>
      <c r="L42" s="27">
        <v>2.0243676442420533</v>
      </c>
      <c r="M42" s="27">
        <v>1.0306320996200817</v>
      </c>
      <c r="N42" s="27">
        <v>0</v>
      </c>
      <c r="O42" s="27">
        <v>23.596446100768585</v>
      </c>
      <c r="Q42" s="19">
        <v>2025</v>
      </c>
      <c r="R42" s="27">
        <v>-2.3426399999999603</v>
      </c>
      <c r="S42" s="27">
        <v>-0.18885000000000218</v>
      </c>
      <c r="T42" s="27">
        <v>23.827094258740601</v>
      </c>
      <c r="U42" s="27">
        <v>-2.6945014969241399</v>
      </c>
      <c r="V42" s="27">
        <v>1.4560970354377119</v>
      </c>
      <c r="W42" s="27">
        <v>-2.1145027911593062E-2</v>
      </c>
      <c r="X42" s="27">
        <v>0</v>
      </c>
      <c r="Y42" s="27">
        <v>20.036054769342616</v>
      </c>
      <c r="AA42" s="19">
        <v>2025</v>
      </c>
      <c r="AB42" s="27">
        <v>0.26788355408299935</v>
      </c>
      <c r="AC42" s="27">
        <v>4.7935777939983382E-2</v>
      </c>
      <c r="AD42" s="27">
        <v>13.655571224094997</v>
      </c>
      <c r="AE42" s="27">
        <v>0.16544911021622524</v>
      </c>
      <c r="AF42" s="27">
        <v>0</v>
      </c>
      <c r="AG42" s="27">
        <v>-0.13297304463263426</v>
      </c>
      <c r="AH42" s="27">
        <v>0</v>
      </c>
      <c r="AI42" s="27">
        <v>14.003866621701572</v>
      </c>
    </row>
    <row r="43" spans="1:35" ht="16.5" thickTop="1" thickBot="1" x14ac:dyDescent="0.3">
      <c r="A43" s="19">
        <v>2026</v>
      </c>
      <c r="B43" s="27">
        <v>107.47046959516726</v>
      </c>
      <c r="C43" s="27">
        <v>2.9078602836185352</v>
      </c>
      <c r="D43" s="27">
        <v>0</v>
      </c>
      <c r="E43" s="27">
        <v>110.37832987878579</v>
      </c>
      <c r="G43" s="19">
        <v>2026</v>
      </c>
      <c r="H43" s="27">
        <v>-1.3950969279790115E-3</v>
      </c>
      <c r="I43" s="27">
        <v>1.4004089498484973E-3</v>
      </c>
      <c r="J43" s="27">
        <v>35.059760702035945</v>
      </c>
      <c r="K43" s="27">
        <v>5.2634582818398972</v>
      </c>
      <c r="L43" s="27">
        <v>7.2894534504397832</v>
      </c>
      <c r="M43" s="27">
        <v>-1.0122504579646785</v>
      </c>
      <c r="N43" s="27">
        <v>0</v>
      </c>
      <c r="O43" s="27">
        <v>46.600427288372821</v>
      </c>
      <c r="Q43" s="19">
        <v>2026</v>
      </c>
      <c r="R43" s="27">
        <v>-0.44297000000005937</v>
      </c>
      <c r="S43" s="27">
        <v>5.0119999999878928E-2</v>
      </c>
      <c r="T43" s="27">
        <v>15.443896034684586</v>
      </c>
      <c r="U43" s="27">
        <v>5.0359473365392757</v>
      </c>
      <c r="V43" s="27">
        <v>7.3646415600636006</v>
      </c>
      <c r="W43" s="27">
        <v>-0.89821412546278045</v>
      </c>
      <c r="X43" s="27">
        <v>0</v>
      </c>
      <c r="Y43" s="27">
        <v>26.553420805824501</v>
      </c>
      <c r="AA43" s="19">
        <v>2026</v>
      </c>
      <c r="AB43" s="27">
        <v>0.26788355408200459</v>
      </c>
      <c r="AC43" s="27">
        <v>9.5871555879966763E-2</v>
      </c>
      <c r="AD43" s="27">
        <v>33.089251877575705</v>
      </c>
      <c r="AE43" s="27">
        <v>4.8424717559602817</v>
      </c>
      <c r="AF43" s="27">
        <v>0</v>
      </c>
      <c r="AG43" s="27">
        <v>-0.25807648693050717</v>
      </c>
      <c r="AH43" s="27">
        <v>0</v>
      </c>
      <c r="AI43" s="27">
        <v>38.037402256567454</v>
      </c>
    </row>
    <row r="44" spans="1:35" ht="16.5" thickTop="1" thickBot="1" x14ac:dyDescent="0.3">
      <c r="A44" s="19">
        <v>2027</v>
      </c>
      <c r="B44" s="27">
        <v>107.47046959516726</v>
      </c>
      <c r="C44" s="27">
        <v>2.9078602836185352</v>
      </c>
      <c r="D44" s="27">
        <v>0</v>
      </c>
      <c r="E44" s="27">
        <v>110.37832987878579</v>
      </c>
      <c r="G44" s="19">
        <v>2027</v>
      </c>
      <c r="H44" s="27">
        <v>5.075118029402006</v>
      </c>
      <c r="I44" s="27">
        <v>1.0935449024800619</v>
      </c>
      <c r="J44" s="27">
        <v>19.661039277732915</v>
      </c>
      <c r="K44" s="27">
        <v>2.6580455631821764E-2</v>
      </c>
      <c r="L44" s="27">
        <v>0</v>
      </c>
      <c r="M44" s="27">
        <v>0</v>
      </c>
      <c r="N44" s="27">
        <v>65.939637634910767</v>
      </c>
      <c r="O44" s="27">
        <v>91.795920300157576</v>
      </c>
      <c r="Q44" s="19">
        <v>2027</v>
      </c>
      <c r="R44" s="27">
        <v>1.8599400000000514</v>
      </c>
      <c r="S44" s="27">
        <v>0.64633999999978187</v>
      </c>
      <c r="T44" s="27">
        <v>27.265966888282122</v>
      </c>
      <c r="U44" s="27">
        <v>1.234873629531686</v>
      </c>
      <c r="V44" s="27">
        <v>0</v>
      </c>
      <c r="W44" s="27">
        <v>7.5205413457979376E-7</v>
      </c>
      <c r="X44" s="27">
        <v>65.939637634910767</v>
      </c>
      <c r="Y44" s="27">
        <v>96.946758904778548</v>
      </c>
      <c r="AA44" s="19">
        <v>2027</v>
      </c>
      <c r="AB44" s="27">
        <v>0.18290367326500245</v>
      </c>
      <c r="AC44" s="27">
        <v>0.15926881142968341</v>
      </c>
      <c r="AD44" s="27">
        <v>27.55380616808058</v>
      </c>
      <c r="AE44" s="27">
        <v>4.1279480607967267</v>
      </c>
      <c r="AF44" s="27">
        <v>0</v>
      </c>
      <c r="AG44" s="27">
        <v>0</v>
      </c>
      <c r="AH44" s="27">
        <v>0</v>
      </c>
      <c r="AI44" s="27">
        <v>32.023926713571996</v>
      </c>
    </row>
    <row r="45" spans="1:35" ht="16.5" thickTop="1" thickBot="1" x14ac:dyDescent="0.3">
      <c r="A45" s="19">
        <v>2028</v>
      </c>
      <c r="B45" s="27">
        <v>107.47046959516726</v>
      </c>
      <c r="C45" s="27">
        <v>2.9078602836185352</v>
      </c>
      <c r="D45" s="27">
        <v>0</v>
      </c>
      <c r="E45" s="27">
        <v>110.37832987878579</v>
      </c>
      <c r="G45" s="19">
        <v>2028</v>
      </c>
      <c r="H45" s="27">
        <v>10.035512428024049</v>
      </c>
      <c r="I45" s="27">
        <v>2.2499836779797988</v>
      </c>
      <c r="J45" s="27">
        <v>17.149180388812301</v>
      </c>
      <c r="K45" s="27">
        <v>-1.9853924358993091</v>
      </c>
      <c r="L45" s="27">
        <v>0</v>
      </c>
      <c r="M45" s="27">
        <v>0</v>
      </c>
      <c r="N45" s="27">
        <v>65.939637634910767</v>
      </c>
      <c r="O45" s="27">
        <v>93.388921693827598</v>
      </c>
      <c r="Q45" s="19">
        <v>2028</v>
      </c>
      <c r="R45" s="27">
        <v>20.984051066249776</v>
      </c>
      <c r="S45" s="27">
        <v>1.6843199999998433</v>
      </c>
      <c r="T45" s="27">
        <v>6.2577889171314105</v>
      </c>
      <c r="U45" s="27">
        <v>-0.98486895767697691</v>
      </c>
      <c r="V45" s="27">
        <v>0</v>
      </c>
      <c r="W45" s="27">
        <v>0.29532314386997527</v>
      </c>
      <c r="X45" s="27">
        <v>65.939637634910767</v>
      </c>
      <c r="Y45" s="27">
        <v>94.176251804484792</v>
      </c>
      <c r="AA45" s="19">
        <v>2028</v>
      </c>
      <c r="AB45" s="27">
        <v>12.439042717415987</v>
      </c>
      <c r="AC45" s="27">
        <v>2.8324692475603115</v>
      </c>
      <c r="AD45" s="27">
        <v>20.337263276261986</v>
      </c>
      <c r="AE45" s="27">
        <v>-2.4188299595722675</v>
      </c>
      <c r="AF45" s="27">
        <v>0</v>
      </c>
      <c r="AG45" s="27">
        <v>0</v>
      </c>
      <c r="AH45" s="27">
        <v>0</v>
      </c>
      <c r="AI45" s="27">
        <v>33.189945281666013</v>
      </c>
    </row>
    <row r="46" spans="1:35" ht="16.5" thickTop="1" thickBot="1" x14ac:dyDescent="0.3">
      <c r="A46" s="19">
        <v>2029</v>
      </c>
      <c r="B46" s="27">
        <v>107.47046959516726</v>
      </c>
      <c r="C46" s="27">
        <v>2.9078602836185352</v>
      </c>
      <c r="D46" s="27">
        <v>0</v>
      </c>
      <c r="E46" s="27">
        <v>110.37832987878579</v>
      </c>
      <c r="G46" s="19">
        <v>2029</v>
      </c>
      <c r="H46" s="27">
        <v>13.008471491989894</v>
      </c>
      <c r="I46" s="27">
        <v>2.7858491341703484</v>
      </c>
      <c r="J46" s="27">
        <v>20.786142995639203</v>
      </c>
      <c r="K46" s="27">
        <v>-2.0939995641185964</v>
      </c>
      <c r="L46" s="27">
        <v>0</v>
      </c>
      <c r="M46" s="27">
        <v>0</v>
      </c>
      <c r="N46" s="27">
        <v>65.939637634910767</v>
      </c>
      <c r="O46" s="27">
        <v>100.42610169259162</v>
      </c>
      <c r="Q46" s="19">
        <v>2029</v>
      </c>
      <c r="R46" s="27">
        <v>2.6504928898398248</v>
      </c>
      <c r="S46" s="27">
        <v>1.0213300000000345</v>
      </c>
      <c r="T46" s="27">
        <v>22.631602959641882</v>
      </c>
      <c r="U46" s="27">
        <v>-2.4773699564695661E-2</v>
      </c>
      <c r="V46" s="27">
        <v>0</v>
      </c>
      <c r="W46" s="27">
        <v>1.0405249899250697</v>
      </c>
      <c r="X46" s="27">
        <v>65.939637634910767</v>
      </c>
      <c r="Y46" s="27">
        <v>93.258814774752878</v>
      </c>
      <c r="AA46" s="19">
        <v>2029</v>
      </c>
      <c r="AB46" s="27">
        <v>12.439042717419964</v>
      </c>
      <c r="AC46" s="27">
        <v>2.8247302605500408</v>
      </c>
      <c r="AD46" s="27">
        <v>23.812563623588353</v>
      </c>
      <c r="AE46" s="27">
        <v>-2.5427877121464117</v>
      </c>
      <c r="AF46" s="27">
        <v>0</v>
      </c>
      <c r="AG46" s="27">
        <v>0</v>
      </c>
      <c r="AH46" s="27">
        <v>0</v>
      </c>
      <c r="AI46" s="27">
        <v>36.533548889411946</v>
      </c>
    </row>
    <row r="47" spans="1:35" ht="16.5" thickTop="1" thickBot="1" x14ac:dyDescent="0.3">
      <c r="A47" s="19">
        <v>2030</v>
      </c>
      <c r="B47" s="27">
        <v>107.47046959516726</v>
      </c>
      <c r="C47" s="27">
        <v>2.9078602836185352</v>
      </c>
      <c r="D47" s="27">
        <v>0</v>
      </c>
      <c r="E47" s="27">
        <v>110.37832987878579</v>
      </c>
      <c r="G47" s="19">
        <v>2030</v>
      </c>
      <c r="H47" s="27">
        <v>15.177658022430023</v>
      </c>
      <c r="I47" s="27">
        <v>3.3302668250598799</v>
      </c>
      <c r="J47" s="27">
        <v>22.032399401545582</v>
      </c>
      <c r="K47" s="27">
        <v>-1.7153955707351674</v>
      </c>
      <c r="L47" s="27">
        <v>1.4184874829578722E-2</v>
      </c>
      <c r="M47" s="27">
        <v>0.34373421143524013</v>
      </c>
      <c r="N47" s="27">
        <v>65.939637634910767</v>
      </c>
      <c r="O47" s="27">
        <v>105.12248539947591</v>
      </c>
      <c r="Q47" s="19">
        <v>2030</v>
      </c>
      <c r="R47" s="27">
        <v>-2.5611748884198278</v>
      </c>
      <c r="S47" s="27">
        <v>-0.73806000000013228</v>
      </c>
      <c r="T47" s="27">
        <v>23.619994554016362</v>
      </c>
      <c r="U47" s="27">
        <v>2.5410913257709211</v>
      </c>
      <c r="V47" s="27">
        <v>0</v>
      </c>
      <c r="W47" s="27">
        <v>-0.78969240050066392</v>
      </c>
      <c r="X47" s="27">
        <v>65.939637634910767</v>
      </c>
      <c r="Y47" s="27">
        <v>88.011796225777431</v>
      </c>
      <c r="AA47" s="19">
        <v>2030</v>
      </c>
      <c r="AB47" s="27">
        <v>12.450019877442971</v>
      </c>
      <c r="AC47" s="27">
        <v>2.8272175174597578</v>
      </c>
      <c r="AD47" s="27">
        <v>35.15490790750777</v>
      </c>
      <c r="AE47" s="27">
        <v>-0.69249030187201255</v>
      </c>
      <c r="AF47" s="27">
        <v>0</v>
      </c>
      <c r="AG47" s="27">
        <v>0</v>
      </c>
      <c r="AH47" s="27">
        <v>0</v>
      </c>
      <c r="AI47" s="27">
        <v>49.739655000538484</v>
      </c>
    </row>
    <row r="48" spans="1:35" ht="16.5" thickTop="1" thickBot="1" x14ac:dyDescent="0.3">
      <c r="A48" s="19">
        <v>2031</v>
      </c>
      <c r="B48" s="27">
        <v>107.47046959516726</v>
      </c>
      <c r="C48" s="27">
        <v>2.9078602836185352</v>
      </c>
      <c r="D48" s="27">
        <v>0</v>
      </c>
      <c r="E48" s="27">
        <v>110.37832987878579</v>
      </c>
      <c r="G48" s="19">
        <v>2031</v>
      </c>
      <c r="H48" s="27">
        <v>11.665195477350153</v>
      </c>
      <c r="I48" s="27">
        <v>2.9510362550099671</v>
      </c>
      <c r="J48" s="27">
        <v>29.597040813534949</v>
      </c>
      <c r="K48" s="27">
        <v>-0.45644850346530319</v>
      </c>
      <c r="L48" s="27">
        <v>5.9838009582626646E-3</v>
      </c>
      <c r="M48" s="27">
        <v>0.2814151485888125</v>
      </c>
      <c r="N48" s="27">
        <v>65.939637634910767</v>
      </c>
      <c r="O48" s="27">
        <v>109.9838606268876</v>
      </c>
      <c r="Q48" s="19">
        <v>2031</v>
      </c>
      <c r="R48" s="27">
        <v>1.173566795790066</v>
      </c>
      <c r="S48" s="27">
        <v>-2.7108399999997346</v>
      </c>
      <c r="T48" s="27">
        <v>14.234026659952901</v>
      </c>
      <c r="U48" s="27">
        <v>-3.5776362780175095</v>
      </c>
      <c r="V48" s="27">
        <v>0.57220550029093276</v>
      </c>
      <c r="W48" s="27">
        <v>23.221935094118393</v>
      </c>
      <c r="X48" s="27">
        <v>65.939637634910767</v>
      </c>
      <c r="Y48" s="27">
        <v>98.852895407045821</v>
      </c>
      <c r="AA48" s="19">
        <v>2031</v>
      </c>
      <c r="AB48" s="27">
        <v>12.450019877442971</v>
      </c>
      <c r="AC48" s="27">
        <v>2.8272175174602125</v>
      </c>
      <c r="AD48" s="27">
        <v>32.175156521960758</v>
      </c>
      <c r="AE48" s="27">
        <v>-1.916844173205752</v>
      </c>
      <c r="AF48" s="27">
        <v>0</v>
      </c>
      <c r="AG48" s="27">
        <v>0</v>
      </c>
      <c r="AH48" s="27">
        <v>0</v>
      </c>
      <c r="AI48" s="27">
        <v>45.535549743658187</v>
      </c>
    </row>
    <row r="49" spans="1:35" ht="16.5" thickTop="1" thickBot="1" x14ac:dyDescent="0.3">
      <c r="A49" s="19">
        <v>2032</v>
      </c>
      <c r="B49" s="27">
        <v>107.47046959516726</v>
      </c>
      <c r="C49" s="27">
        <v>2.9078602836185352</v>
      </c>
      <c r="D49" s="27">
        <v>0</v>
      </c>
      <c r="E49" s="27">
        <v>110.37832987878579</v>
      </c>
      <c r="G49" s="19">
        <v>2032</v>
      </c>
      <c r="H49" s="27">
        <v>8.7156591978798588</v>
      </c>
      <c r="I49" s="27">
        <v>2.1041826225900877</v>
      </c>
      <c r="J49" s="27">
        <v>58.095756432198911</v>
      </c>
      <c r="K49" s="27">
        <v>-3.871771939551566E-2</v>
      </c>
      <c r="L49" s="27">
        <v>0</v>
      </c>
      <c r="M49" s="27">
        <v>-5.2206903769680311E-2</v>
      </c>
      <c r="N49" s="27">
        <v>65.939637634910767</v>
      </c>
      <c r="O49" s="27">
        <v>134.7643112644144</v>
      </c>
      <c r="Q49" s="19">
        <v>2032</v>
      </c>
      <c r="R49" s="27">
        <v>0.27831605934989057</v>
      </c>
      <c r="S49" s="27">
        <v>-2.4697200000000521</v>
      </c>
      <c r="T49" s="27">
        <v>-9.3957722176155318</v>
      </c>
      <c r="U49" s="27">
        <v>-4.0079807741521334</v>
      </c>
      <c r="V49" s="27">
        <v>0.9551614773516206</v>
      </c>
      <c r="W49" s="27">
        <v>12.25495011966512</v>
      </c>
      <c r="X49" s="27">
        <v>65.939637634910767</v>
      </c>
      <c r="Y49" s="27">
        <v>63.554592299509679</v>
      </c>
      <c r="AA49" s="19">
        <v>2032</v>
      </c>
      <c r="AB49" s="27">
        <v>12.45001987743899</v>
      </c>
      <c r="AC49" s="27">
        <v>2.8349633188799999</v>
      </c>
      <c r="AD49" s="27">
        <v>31.491736039125644</v>
      </c>
      <c r="AE49" s="27">
        <v>0.77125922306237715</v>
      </c>
      <c r="AF49" s="27">
        <v>0</v>
      </c>
      <c r="AG49" s="27">
        <v>0</v>
      </c>
      <c r="AH49" s="27">
        <v>0</v>
      </c>
      <c r="AI49" s="27">
        <v>47.547978458507011</v>
      </c>
    </row>
    <row r="50" spans="1:35" ht="16.5" thickTop="1" thickBot="1" x14ac:dyDescent="0.3">
      <c r="A50" s="19">
        <v>2033</v>
      </c>
      <c r="B50" s="27">
        <v>107.47046959516726</v>
      </c>
      <c r="C50" s="27">
        <v>2.9078602836185352</v>
      </c>
      <c r="D50" s="27">
        <v>0</v>
      </c>
      <c r="E50" s="27">
        <v>110.37832987878579</v>
      </c>
      <c r="G50" s="19">
        <v>2033</v>
      </c>
      <c r="H50" s="27">
        <v>7.1445502861702153</v>
      </c>
      <c r="I50" s="27">
        <v>1.7364190779403543</v>
      </c>
      <c r="J50" s="27">
        <v>56.210640771295587</v>
      </c>
      <c r="K50" s="27">
        <v>0.3502407982267291</v>
      </c>
      <c r="L50" s="27">
        <v>0</v>
      </c>
      <c r="M50" s="27">
        <v>0</v>
      </c>
      <c r="N50" s="27">
        <v>65.939637634910767</v>
      </c>
      <c r="O50" s="27">
        <v>131.38148856854366</v>
      </c>
      <c r="Q50" s="19">
        <v>2033</v>
      </c>
      <c r="R50" s="27">
        <v>-6.5978225713506617</v>
      </c>
      <c r="S50" s="27">
        <v>-2.7442700000001423</v>
      </c>
      <c r="T50" s="27">
        <v>33.032561631369234</v>
      </c>
      <c r="U50" s="27">
        <v>-6.678287664340099E-2</v>
      </c>
      <c r="V50" s="27">
        <v>0</v>
      </c>
      <c r="W50" s="27">
        <v>-4.0943680501931174</v>
      </c>
      <c r="X50" s="27">
        <v>65.939637634910767</v>
      </c>
      <c r="Y50" s="27">
        <v>85.468955768092684</v>
      </c>
      <c r="AA50" s="19">
        <v>2033</v>
      </c>
      <c r="AB50" s="27">
        <v>24.762563133759045</v>
      </c>
      <c r="AC50" s="27">
        <v>3.6193375507100427</v>
      </c>
      <c r="AD50" s="27">
        <v>24.841344996495252</v>
      </c>
      <c r="AE50" s="27">
        <v>0.71192682615066438</v>
      </c>
      <c r="AF50" s="27">
        <v>0</v>
      </c>
      <c r="AG50" s="27">
        <v>0</v>
      </c>
      <c r="AH50" s="27">
        <v>0</v>
      </c>
      <c r="AI50" s="27">
        <v>53.935172507115006</v>
      </c>
    </row>
    <row r="51" spans="1:35" ht="16.5" thickTop="1" thickBot="1" x14ac:dyDescent="0.3">
      <c r="A51" s="19">
        <v>2034</v>
      </c>
      <c r="B51" s="27">
        <v>107.47046959516726</v>
      </c>
      <c r="C51" s="27">
        <v>2.9078602836185352</v>
      </c>
      <c r="D51" s="27">
        <v>0</v>
      </c>
      <c r="E51" s="27">
        <v>110.37832987878579</v>
      </c>
      <c r="G51" s="19">
        <v>2034</v>
      </c>
      <c r="H51" s="27">
        <v>6.1223542681400431</v>
      </c>
      <c r="I51" s="27">
        <v>1.6712966825298281</v>
      </c>
      <c r="J51" s="27">
        <v>25.801682138256439</v>
      </c>
      <c r="K51" s="27">
        <v>-7.4444107106041574E-2</v>
      </c>
      <c r="L51" s="27">
        <v>0</v>
      </c>
      <c r="M51" s="27">
        <v>0</v>
      </c>
      <c r="N51" s="27">
        <v>65.939637634910767</v>
      </c>
      <c r="O51" s="27">
        <v>99.460526616731045</v>
      </c>
      <c r="Q51" s="19">
        <v>2034</v>
      </c>
      <c r="R51" s="27">
        <v>0.38284024567019515</v>
      </c>
      <c r="S51" s="27">
        <v>-1.1996799999997165</v>
      </c>
      <c r="T51" s="27">
        <v>40.364922241625088</v>
      </c>
      <c r="U51" s="27">
        <v>-5.2254915237230524</v>
      </c>
      <c r="V51" s="27">
        <v>0</v>
      </c>
      <c r="W51" s="27">
        <v>8.4214288189062962</v>
      </c>
      <c r="X51" s="27">
        <v>65.939637634910767</v>
      </c>
      <c r="Y51" s="27">
        <v>108.68365741738958</v>
      </c>
      <c r="AA51" s="19">
        <v>2034</v>
      </c>
      <c r="AB51" s="27">
        <v>14.438961265517037</v>
      </c>
      <c r="AC51" s="27">
        <v>0.9572053557799336</v>
      </c>
      <c r="AD51" s="27">
        <v>38.756559927736582</v>
      </c>
      <c r="AE51" s="27">
        <v>-1.2046505931390143</v>
      </c>
      <c r="AF51" s="27">
        <v>0</v>
      </c>
      <c r="AG51" s="27">
        <v>0</v>
      </c>
      <c r="AH51" s="27">
        <v>0</v>
      </c>
      <c r="AI51" s="27">
        <v>52.948075955894538</v>
      </c>
    </row>
    <row r="52" spans="1:35" ht="16.5" thickTop="1" thickBot="1" x14ac:dyDescent="0.3">
      <c r="A52" s="19" t="s">
        <v>44</v>
      </c>
      <c r="B52" s="27">
        <v>1277.5659493093112</v>
      </c>
      <c r="C52" s="27">
        <v>34.589049411651395</v>
      </c>
      <c r="D52" s="27">
        <v>0</v>
      </c>
      <c r="E52" s="27">
        <v>1312.1549987209626</v>
      </c>
      <c r="G52" s="19" t="s">
        <v>45</v>
      </c>
      <c r="H52" s="27">
        <v>60.890536843801968</v>
      </c>
      <c r="I52" s="27">
        <v>16.62206199894127</v>
      </c>
      <c r="J52" s="27">
        <v>293.95169126450304</v>
      </c>
      <c r="K52" s="27">
        <v>-0.90266437992273918</v>
      </c>
      <c r="L52" s="27">
        <v>0</v>
      </c>
      <c r="M52" s="27">
        <v>0</v>
      </c>
      <c r="N52" s="27">
        <v>785.73929545984026</v>
      </c>
      <c r="O52" s="27">
        <v>1156.3009211871638</v>
      </c>
      <c r="Q52" s="19" t="s">
        <v>45</v>
      </c>
      <c r="R52" s="27">
        <v>3.8075790885837044</v>
      </c>
      <c r="S52" s="27">
        <v>-11.931547251503179</v>
      </c>
      <c r="T52" s="27">
        <v>458.65417177557617</v>
      </c>
      <c r="U52" s="27">
        <v>-57.508731341445333</v>
      </c>
      <c r="V52" s="27">
        <v>0</v>
      </c>
      <c r="W52" s="27">
        <v>94.675694882196296</v>
      </c>
      <c r="X52" s="27">
        <v>785.73929545984026</v>
      </c>
      <c r="Y52" s="27">
        <v>1273.4364626132478</v>
      </c>
      <c r="AA52" s="19" t="s">
        <v>45</v>
      </c>
      <c r="AB52" s="27">
        <v>143.60425163558727</v>
      </c>
      <c r="AC52" s="27">
        <v>9.5199894404198524</v>
      </c>
      <c r="AD52" s="27">
        <v>437.7044270621339</v>
      </c>
      <c r="AE52" s="27">
        <v>-13.52472950860615</v>
      </c>
      <c r="AF52" s="27">
        <v>0</v>
      </c>
      <c r="AG52" s="27">
        <v>0</v>
      </c>
      <c r="AH52" s="27">
        <v>0</v>
      </c>
      <c r="AI52" s="27">
        <v>577.30393862953485</v>
      </c>
    </row>
    <row r="53" spans="1:35" ht="16.5" thickTop="1" thickBot="1" x14ac:dyDescent="0.3"/>
    <row r="54" spans="1:35" ht="16.5" thickTop="1" thickBot="1" x14ac:dyDescent="0.3">
      <c r="A54" s="1" t="str">
        <f>A5</f>
        <v>Low Discount rate</v>
      </c>
    </row>
    <row r="55" spans="1:35" ht="31.5" thickTop="1" thickBot="1" x14ac:dyDescent="0.3">
      <c r="C55" s="14"/>
      <c r="G55" s="1" t="s">
        <v>29</v>
      </c>
      <c r="H55" s="1" t="s">
        <v>10</v>
      </c>
      <c r="J55" s="12"/>
      <c r="K55" s="12"/>
      <c r="Q55" s="1" t="s">
        <v>29</v>
      </c>
      <c r="R55" s="1" t="s">
        <v>30</v>
      </c>
      <c r="T55" s="12"/>
      <c r="U55" s="12"/>
      <c r="AA55" s="1" t="s">
        <v>29</v>
      </c>
      <c r="AB55" s="1" t="s">
        <v>31</v>
      </c>
      <c r="AD55" s="12"/>
      <c r="AE55" s="12"/>
    </row>
    <row r="56" spans="1:35" ht="51" customHeight="1" thickTop="1" thickBot="1" x14ac:dyDescent="0.3">
      <c r="A56" s="1" t="s">
        <v>32</v>
      </c>
      <c r="B56" s="25" t="s">
        <v>33</v>
      </c>
      <c r="C56" s="25" t="s">
        <v>15</v>
      </c>
      <c r="D56" s="25" t="s">
        <v>34</v>
      </c>
      <c r="E56" s="25" t="s">
        <v>35</v>
      </c>
      <c r="G56" s="1" t="s">
        <v>29</v>
      </c>
      <c r="H56" s="1" t="s">
        <v>36</v>
      </c>
      <c r="I56" s="1" t="s">
        <v>37</v>
      </c>
      <c r="J56" s="1" t="s">
        <v>38</v>
      </c>
      <c r="K56" s="1" t="s">
        <v>39</v>
      </c>
      <c r="L56" s="1" t="s">
        <v>40</v>
      </c>
      <c r="M56" s="1" t="s">
        <v>41</v>
      </c>
      <c r="N56" s="1" t="s">
        <v>42</v>
      </c>
      <c r="O56" s="1" t="s">
        <v>35</v>
      </c>
      <c r="Q56" s="1" t="s">
        <v>29</v>
      </c>
      <c r="R56" s="1" t="s">
        <v>36</v>
      </c>
      <c r="S56" s="1" t="s">
        <v>37</v>
      </c>
      <c r="T56" s="1" t="s">
        <v>38</v>
      </c>
      <c r="U56" s="1" t="s">
        <v>39</v>
      </c>
      <c r="V56" s="1" t="s">
        <v>40</v>
      </c>
      <c r="W56" s="1" t="s">
        <v>41</v>
      </c>
      <c r="X56" s="1" t="s">
        <v>42</v>
      </c>
      <c r="Y56" s="1" t="s">
        <v>35</v>
      </c>
      <c r="AA56" s="1" t="s">
        <v>29</v>
      </c>
      <c r="AB56" s="1" t="s">
        <v>36</v>
      </c>
      <c r="AC56" s="1" t="s">
        <v>37</v>
      </c>
      <c r="AD56" s="1" t="s">
        <v>38</v>
      </c>
      <c r="AE56" s="1" t="s">
        <v>39</v>
      </c>
      <c r="AF56" s="1" t="s">
        <v>40</v>
      </c>
      <c r="AG56" s="1" t="s">
        <v>41</v>
      </c>
      <c r="AH56" s="1" t="s">
        <v>42</v>
      </c>
      <c r="AI56" s="1" t="s">
        <v>35</v>
      </c>
    </row>
    <row r="57" spans="1:35" ht="16.5" thickTop="1" thickBot="1" x14ac:dyDescent="0.3">
      <c r="A57" s="19" t="s">
        <v>43</v>
      </c>
      <c r="B57" s="26">
        <f>NPV($B$5,B58:B73)</f>
        <v>1096.5653930359395</v>
      </c>
      <c r="C57" s="26">
        <f t="shared" ref="C57:E57" si="9">NPV($B$5,C58:C73)</f>
        <v>29.661589516306602</v>
      </c>
      <c r="D57" s="26">
        <f t="shared" si="9"/>
        <v>0</v>
      </c>
      <c r="E57" s="26">
        <f t="shared" si="9"/>
        <v>1126.226982552246</v>
      </c>
      <c r="G57" s="19" t="s">
        <v>43</v>
      </c>
      <c r="H57" s="26">
        <f>NPV($B$5,H58:H73)</f>
        <v>117.17416442446569</v>
      </c>
      <c r="I57" s="26">
        <f t="shared" ref="I57:O57" si="10">NPV($B$5,I58:I73)</f>
        <v>29.698385456522281</v>
      </c>
      <c r="J57" s="26">
        <f t="shared" si="10"/>
        <v>597.16792125665359</v>
      </c>
      <c r="K57" s="26">
        <f t="shared" si="10"/>
        <v>-0.23664084178692205</v>
      </c>
      <c r="L57" s="26">
        <f t="shared" si="10"/>
        <v>7.7127168489865543</v>
      </c>
      <c r="M57" s="26">
        <f t="shared" si="10"/>
        <v>1.8259518631967935</v>
      </c>
      <c r="N57" s="26">
        <f t="shared" si="10"/>
        <v>625.38724900386342</v>
      </c>
      <c r="O57" s="26">
        <f t="shared" si="10"/>
        <v>1378.7297480119016</v>
      </c>
      <c r="Q57" s="19" t="s">
        <v>43</v>
      </c>
      <c r="R57" s="26">
        <f>NPV($B$5,R58:R73)</f>
        <v>12.752362929967264</v>
      </c>
      <c r="S57" s="26">
        <f t="shared" ref="S57:Y57" si="11">NPV($B$5,S58:S73)</f>
        <v>-17.404203591258121</v>
      </c>
      <c r="T57" s="26">
        <f t="shared" si="11"/>
        <v>736.57174960562622</v>
      </c>
      <c r="U57" s="26">
        <f t="shared" si="11"/>
        <v>-63.552049920266292</v>
      </c>
      <c r="V57" s="26">
        <f t="shared" si="11"/>
        <v>8.3509695861389002</v>
      </c>
      <c r="W57" s="26">
        <f t="shared" si="11"/>
        <v>141.00510144170718</v>
      </c>
      <c r="X57" s="26">
        <f t="shared" si="11"/>
        <v>625.38724900386342</v>
      </c>
      <c r="Y57" s="26">
        <f t="shared" si="11"/>
        <v>1443.1111790557786</v>
      </c>
      <c r="AA57" s="19" t="s">
        <v>43</v>
      </c>
      <c r="AB57" s="26">
        <f>NPV($B$5,AB58:AB73)</f>
        <v>219.55512155631283</v>
      </c>
      <c r="AC57" s="26">
        <f t="shared" ref="AC57:AI57" si="12">NPV($B$5,AC58:AC73)</f>
        <v>23.477778785238797</v>
      </c>
      <c r="AD57" s="26">
        <f t="shared" si="12"/>
        <v>750.88249107346678</v>
      </c>
      <c r="AE57" s="26">
        <f t="shared" si="12"/>
        <v>-13.635109484229741</v>
      </c>
      <c r="AF57" s="26">
        <f t="shared" si="12"/>
        <v>0</v>
      </c>
      <c r="AG57" s="26">
        <f t="shared" si="12"/>
        <v>-2.2986826677719983E-2</v>
      </c>
      <c r="AH57" s="26">
        <f t="shared" si="12"/>
        <v>0</v>
      </c>
      <c r="AI57" s="26">
        <f t="shared" si="12"/>
        <v>980.25729510411088</v>
      </c>
    </row>
    <row r="58" spans="1:35" ht="16.5" thickTop="1" thickBot="1" x14ac:dyDescent="0.3">
      <c r="A58" s="19">
        <v>2020</v>
      </c>
      <c r="B58" s="27">
        <v>0</v>
      </c>
      <c r="C58" s="27">
        <v>0</v>
      </c>
      <c r="D58" s="27">
        <v>0</v>
      </c>
      <c r="E58" s="27">
        <v>0</v>
      </c>
      <c r="G58" s="19">
        <v>2020</v>
      </c>
      <c r="H58" s="27">
        <v>0</v>
      </c>
      <c r="I58" s="27">
        <v>0</v>
      </c>
      <c r="J58" s="27">
        <v>0</v>
      </c>
      <c r="K58" s="27">
        <v>0</v>
      </c>
      <c r="L58" s="27">
        <v>0</v>
      </c>
      <c r="M58" s="27">
        <v>0</v>
      </c>
      <c r="N58" s="27">
        <v>0</v>
      </c>
      <c r="O58" s="27">
        <v>0</v>
      </c>
      <c r="Q58" s="19">
        <v>2020</v>
      </c>
      <c r="R58" s="27">
        <v>0</v>
      </c>
      <c r="S58" s="27">
        <v>0</v>
      </c>
      <c r="T58" s="27">
        <v>0</v>
      </c>
      <c r="U58" s="27">
        <v>0</v>
      </c>
      <c r="V58" s="27">
        <v>0</v>
      </c>
      <c r="W58" s="27">
        <v>0</v>
      </c>
      <c r="X58" s="27">
        <v>0</v>
      </c>
      <c r="Y58" s="27">
        <v>0</v>
      </c>
      <c r="AA58" s="19">
        <v>2020</v>
      </c>
      <c r="AB58" s="27">
        <v>0</v>
      </c>
      <c r="AC58" s="27">
        <v>0</v>
      </c>
      <c r="AD58" s="27">
        <v>0</v>
      </c>
      <c r="AE58" s="27">
        <v>0</v>
      </c>
      <c r="AF58" s="27">
        <v>0</v>
      </c>
      <c r="AG58" s="27">
        <v>0</v>
      </c>
      <c r="AH58" s="27">
        <v>0</v>
      </c>
      <c r="AI58" s="27">
        <v>0</v>
      </c>
    </row>
    <row r="59" spans="1:35" ht="16.5" thickTop="1" thickBot="1" x14ac:dyDescent="0.3">
      <c r="A59" s="19">
        <v>2021</v>
      </c>
      <c r="B59" s="27">
        <v>0</v>
      </c>
      <c r="C59" s="27">
        <v>0</v>
      </c>
      <c r="D59" s="27">
        <v>0</v>
      </c>
      <c r="E59" s="27">
        <v>0</v>
      </c>
      <c r="G59" s="19">
        <v>2021</v>
      </c>
      <c r="H59" s="27">
        <v>0</v>
      </c>
      <c r="I59" s="27">
        <v>0</v>
      </c>
      <c r="J59" s="27">
        <v>0</v>
      </c>
      <c r="K59" s="27">
        <v>0</v>
      </c>
      <c r="L59" s="27">
        <v>0</v>
      </c>
      <c r="M59" s="27">
        <v>0</v>
      </c>
      <c r="N59" s="27">
        <v>0</v>
      </c>
      <c r="O59" s="27">
        <v>0</v>
      </c>
      <c r="Q59" s="19">
        <v>2021</v>
      </c>
      <c r="R59" s="27">
        <v>0</v>
      </c>
      <c r="S59" s="27">
        <v>0</v>
      </c>
      <c r="T59" s="27">
        <v>0</v>
      </c>
      <c r="U59" s="27">
        <v>0</v>
      </c>
      <c r="V59" s="27">
        <v>0</v>
      </c>
      <c r="W59" s="27">
        <v>0</v>
      </c>
      <c r="X59" s="27">
        <v>0</v>
      </c>
      <c r="Y59" s="27">
        <v>0</v>
      </c>
      <c r="AA59" s="19">
        <v>2021</v>
      </c>
      <c r="AB59" s="27">
        <v>0</v>
      </c>
      <c r="AC59" s="27">
        <v>0</v>
      </c>
      <c r="AD59" s="27">
        <v>0</v>
      </c>
      <c r="AE59" s="27">
        <v>0</v>
      </c>
      <c r="AF59" s="27">
        <v>0</v>
      </c>
      <c r="AG59" s="27">
        <v>0</v>
      </c>
      <c r="AH59" s="27">
        <v>0</v>
      </c>
      <c r="AI59" s="27">
        <v>0</v>
      </c>
    </row>
    <row r="60" spans="1:35" ht="16.5" thickTop="1" thickBot="1" x14ac:dyDescent="0.3">
      <c r="A60" s="19">
        <v>2022</v>
      </c>
      <c r="B60" s="27">
        <v>0</v>
      </c>
      <c r="C60" s="27">
        <v>0</v>
      </c>
      <c r="D60" s="27">
        <v>0</v>
      </c>
      <c r="E60" s="27">
        <v>0</v>
      </c>
      <c r="G60" s="19">
        <v>2022</v>
      </c>
      <c r="H60" s="27">
        <v>0</v>
      </c>
      <c r="I60" s="27">
        <v>0</v>
      </c>
      <c r="J60" s="27">
        <v>0</v>
      </c>
      <c r="K60" s="27">
        <v>0</v>
      </c>
      <c r="L60" s="27">
        <v>0</v>
      </c>
      <c r="M60" s="27">
        <v>0</v>
      </c>
      <c r="N60" s="27">
        <v>0</v>
      </c>
      <c r="O60" s="27">
        <v>0</v>
      </c>
      <c r="Q60" s="19">
        <v>2022</v>
      </c>
      <c r="R60" s="27">
        <v>0</v>
      </c>
      <c r="S60" s="27">
        <v>0</v>
      </c>
      <c r="T60" s="27">
        <v>0</v>
      </c>
      <c r="U60" s="27">
        <v>0</v>
      </c>
      <c r="V60" s="27">
        <v>0</v>
      </c>
      <c r="W60" s="27">
        <v>0</v>
      </c>
      <c r="X60" s="27">
        <v>0</v>
      </c>
      <c r="Y60" s="27">
        <v>0</v>
      </c>
      <c r="AA60" s="19">
        <v>2022</v>
      </c>
      <c r="AB60" s="27">
        <v>0</v>
      </c>
      <c r="AC60" s="27">
        <v>0</v>
      </c>
      <c r="AD60" s="27">
        <v>0</v>
      </c>
      <c r="AE60" s="27">
        <v>0</v>
      </c>
      <c r="AF60" s="27">
        <v>0</v>
      </c>
      <c r="AG60" s="27">
        <v>0</v>
      </c>
      <c r="AH60" s="27">
        <v>0</v>
      </c>
      <c r="AI60" s="27">
        <v>0</v>
      </c>
    </row>
    <row r="61" spans="1:35" ht="16.5" thickTop="1" thickBot="1" x14ac:dyDescent="0.3">
      <c r="A61" s="19">
        <v>2023</v>
      </c>
      <c r="B61" s="27">
        <v>1.7446131629220856</v>
      </c>
      <c r="C61" s="27">
        <v>3.4892263258441712E-2</v>
      </c>
      <c r="D61" s="27">
        <v>0</v>
      </c>
      <c r="E61" s="27">
        <v>1.7795054261805272</v>
      </c>
      <c r="G61" s="19">
        <v>2023</v>
      </c>
      <c r="H61" s="27">
        <v>0</v>
      </c>
      <c r="I61" s="27">
        <v>0</v>
      </c>
      <c r="J61" s="27">
        <v>7.5115685122127456</v>
      </c>
      <c r="K61" s="27">
        <v>-0.75183098571406737</v>
      </c>
      <c r="L61" s="27">
        <v>0</v>
      </c>
      <c r="M61" s="27">
        <v>0.92983033019481109</v>
      </c>
      <c r="N61" s="27">
        <v>0</v>
      </c>
      <c r="O61" s="27">
        <v>7.6895678566934889</v>
      </c>
      <c r="Q61" s="19">
        <v>2023</v>
      </c>
      <c r="R61" s="27">
        <v>-3.6069625000000016</v>
      </c>
      <c r="S61" s="27">
        <v>-1.1272400000000289</v>
      </c>
      <c r="T61" s="27">
        <v>30.778997737409593</v>
      </c>
      <c r="U61" s="27">
        <v>5.9407491140592636</v>
      </c>
      <c r="V61" s="27">
        <v>0</v>
      </c>
      <c r="W61" s="27">
        <v>1.5370137014673877</v>
      </c>
      <c r="X61" s="27">
        <v>0</v>
      </c>
      <c r="Y61" s="27">
        <v>33.522558052936212</v>
      </c>
      <c r="AA61" s="19">
        <v>2023</v>
      </c>
      <c r="AB61" s="27">
        <v>3.1125473455309978</v>
      </c>
      <c r="AC61" s="27">
        <v>0.20833621556494109</v>
      </c>
      <c r="AD61" s="27">
        <v>12.230643506148549</v>
      </c>
      <c r="AE61" s="27">
        <v>-8.4968438564487062E-2</v>
      </c>
      <c r="AF61" s="27">
        <v>0</v>
      </c>
      <c r="AG61" s="27">
        <v>0.44928242008676827</v>
      </c>
      <c r="AH61" s="27">
        <v>0</v>
      </c>
      <c r="AI61" s="27">
        <v>15.915841048766771</v>
      </c>
    </row>
    <row r="62" spans="1:35" ht="16.5" thickTop="1" thickBot="1" x14ac:dyDescent="0.3">
      <c r="A62" s="19">
        <v>2024</v>
      </c>
      <c r="B62" s="27">
        <v>1.7446131629220856</v>
      </c>
      <c r="C62" s="27">
        <v>3.4892263258441712E-2</v>
      </c>
      <c r="D62" s="27">
        <v>0</v>
      </c>
      <c r="E62" s="27">
        <v>1.7795054261805272</v>
      </c>
      <c r="G62" s="19">
        <v>2024</v>
      </c>
      <c r="H62" s="27">
        <v>0</v>
      </c>
      <c r="I62" s="27">
        <v>0</v>
      </c>
      <c r="J62" s="27">
        <v>6.4770334903208635</v>
      </c>
      <c r="K62" s="27">
        <v>0.74821438213723968</v>
      </c>
      <c r="L62" s="27">
        <v>0</v>
      </c>
      <c r="M62" s="27">
        <v>0.62006797884172959</v>
      </c>
      <c r="N62" s="27">
        <v>0</v>
      </c>
      <c r="O62" s="27">
        <v>7.8453158512998336</v>
      </c>
      <c r="Q62" s="19">
        <v>2024</v>
      </c>
      <c r="R62" s="27">
        <v>-0.27231999999999346</v>
      </c>
      <c r="S62" s="27">
        <v>-7.0482500000025539E-2</v>
      </c>
      <c r="T62" s="27">
        <v>1.0731969202809539</v>
      </c>
      <c r="U62" s="27">
        <v>-2.3212579351905148E-2</v>
      </c>
      <c r="V62" s="27">
        <v>0</v>
      </c>
      <c r="W62" s="27">
        <v>-0.39327997624986227</v>
      </c>
      <c r="X62" s="27">
        <v>0</v>
      </c>
      <c r="Y62" s="27">
        <v>0.31390186467916753</v>
      </c>
      <c r="AA62" s="19">
        <v>2024</v>
      </c>
      <c r="AB62" s="27">
        <v>6.6970888519151117E-2</v>
      </c>
      <c r="AC62" s="27">
        <v>2.4033554417428604E-2</v>
      </c>
      <c r="AD62" s="27">
        <v>6.6203013809752145</v>
      </c>
      <c r="AE62" s="27">
        <v>0.54771725890096734</v>
      </c>
      <c r="AF62" s="27">
        <v>0</v>
      </c>
      <c r="AG62" s="27">
        <v>-0.11528127801550882</v>
      </c>
      <c r="AH62" s="27">
        <v>0</v>
      </c>
      <c r="AI62" s="27">
        <v>7.1437418047972532</v>
      </c>
    </row>
    <row r="63" spans="1:35" ht="16.5" thickTop="1" thickBot="1" x14ac:dyDescent="0.3">
      <c r="A63" s="19">
        <v>2025</v>
      </c>
      <c r="B63" s="27">
        <v>45.873291556475145</v>
      </c>
      <c r="C63" s="27">
        <v>1.2397143604998226</v>
      </c>
      <c r="D63" s="27">
        <v>0</v>
      </c>
      <c r="E63" s="27">
        <v>47.11300591697497</v>
      </c>
      <c r="G63" s="19">
        <v>2025</v>
      </c>
      <c r="H63" s="27">
        <v>0</v>
      </c>
      <c r="I63" s="27">
        <v>0</v>
      </c>
      <c r="J63" s="27">
        <v>19.01390474288144</v>
      </c>
      <c r="K63" s="27">
        <v>1.5275416140250109</v>
      </c>
      <c r="L63" s="27">
        <v>2.0243676442420533</v>
      </c>
      <c r="M63" s="27">
        <v>1.0306320996200817</v>
      </c>
      <c r="N63" s="27">
        <v>0</v>
      </c>
      <c r="O63" s="27">
        <v>23.596446100768585</v>
      </c>
      <c r="Q63" s="19">
        <v>2025</v>
      </c>
      <c r="R63" s="27">
        <v>-2.3426399999999603</v>
      </c>
      <c r="S63" s="27">
        <v>-0.18885000000000218</v>
      </c>
      <c r="T63" s="27">
        <v>23.827094258740601</v>
      </c>
      <c r="U63" s="27">
        <v>-2.6945014969241399</v>
      </c>
      <c r="V63" s="27">
        <v>1.4560970354377119</v>
      </c>
      <c r="W63" s="27">
        <v>-2.1145027911593062E-2</v>
      </c>
      <c r="X63" s="27">
        <v>0</v>
      </c>
      <c r="Y63" s="27">
        <v>20.036054769342616</v>
      </c>
      <c r="AA63" s="19">
        <v>2025</v>
      </c>
      <c r="AB63" s="27">
        <v>0.26788355408299935</v>
      </c>
      <c r="AC63" s="27">
        <v>4.7935777939983382E-2</v>
      </c>
      <c r="AD63" s="27">
        <v>13.655571224094997</v>
      </c>
      <c r="AE63" s="27">
        <v>0.16544911021622524</v>
      </c>
      <c r="AF63" s="27">
        <v>0</v>
      </c>
      <c r="AG63" s="27">
        <v>-0.13297304463263426</v>
      </c>
      <c r="AH63" s="27">
        <v>0</v>
      </c>
      <c r="AI63" s="27">
        <v>14.003866621701572</v>
      </c>
    </row>
    <row r="64" spans="1:35" ht="16.5" thickTop="1" thickBot="1" x14ac:dyDescent="0.3">
      <c r="A64" s="19">
        <v>2026</v>
      </c>
      <c r="B64" s="27">
        <v>45.873291556475145</v>
      </c>
      <c r="C64" s="27">
        <v>1.2397143604998226</v>
      </c>
      <c r="D64" s="27">
        <v>0</v>
      </c>
      <c r="E64" s="27">
        <v>47.11300591697497</v>
      </c>
      <c r="G64" s="19">
        <v>2026</v>
      </c>
      <c r="H64" s="27">
        <v>-1.3950969279790115E-3</v>
      </c>
      <c r="I64" s="27">
        <v>1.4004089498484973E-3</v>
      </c>
      <c r="J64" s="27">
        <v>35.059760702035945</v>
      </c>
      <c r="K64" s="27">
        <v>5.2634582818398972</v>
      </c>
      <c r="L64" s="27">
        <v>7.2894534504397832</v>
      </c>
      <c r="M64" s="27">
        <v>-1.0122504579646785</v>
      </c>
      <c r="N64" s="27">
        <v>0</v>
      </c>
      <c r="O64" s="27">
        <v>46.600427288372821</v>
      </c>
      <c r="Q64" s="19">
        <v>2026</v>
      </c>
      <c r="R64" s="27">
        <v>-0.44297000000005937</v>
      </c>
      <c r="S64" s="27">
        <v>5.0119999999878928E-2</v>
      </c>
      <c r="T64" s="27">
        <v>15.443896034684586</v>
      </c>
      <c r="U64" s="27">
        <v>5.0359473365392757</v>
      </c>
      <c r="V64" s="27">
        <v>7.3646415600636006</v>
      </c>
      <c r="W64" s="27">
        <v>-0.89821412546278045</v>
      </c>
      <c r="X64" s="27">
        <v>0</v>
      </c>
      <c r="Y64" s="27">
        <v>26.553420805824501</v>
      </c>
      <c r="AA64" s="19">
        <v>2026</v>
      </c>
      <c r="AB64" s="27">
        <v>0.26788355408200459</v>
      </c>
      <c r="AC64" s="27">
        <v>9.5871555879966763E-2</v>
      </c>
      <c r="AD64" s="27">
        <v>33.089251877575705</v>
      </c>
      <c r="AE64" s="27">
        <v>4.8424717559602817</v>
      </c>
      <c r="AF64" s="27">
        <v>0</v>
      </c>
      <c r="AG64" s="27">
        <v>-0.25807648693050717</v>
      </c>
      <c r="AH64" s="27">
        <v>0</v>
      </c>
      <c r="AI64" s="27">
        <v>38.037402256567454</v>
      </c>
    </row>
    <row r="65" spans="1:35" ht="16.5" thickTop="1" thickBot="1" x14ac:dyDescent="0.3">
      <c r="A65" s="19">
        <v>2027</v>
      </c>
      <c r="B65" s="27">
        <v>45.873291556475145</v>
      </c>
      <c r="C65" s="27">
        <v>1.2397143604998226</v>
      </c>
      <c r="D65" s="27">
        <v>0</v>
      </c>
      <c r="E65" s="27">
        <v>47.11300591697497</v>
      </c>
      <c r="G65" s="19">
        <v>2027</v>
      </c>
      <c r="H65" s="27">
        <v>5.075118029402006</v>
      </c>
      <c r="I65" s="27">
        <v>1.0935449024800619</v>
      </c>
      <c r="J65" s="27">
        <v>19.661039277732915</v>
      </c>
      <c r="K65" s="27">
        <v>2.6580455631821764E-2</v>
      </c>
      <c r="L65" s="27">
        <v>0</v>
      </c>
      <c r="M65" s="27">
        <v>0</v>
      </c>
      <c r="N65" s="27">
        <v>28.016251925037079</v>
      </c>
      <c r="O65" s="27">
        <v>53.872534590283884</v>
      </c>
      <c r="Q65" s="19">
        <v>2027</v>
      </c>
      <c r="R65" s="27">
        <v>1.8599400000000514</v>
      </c>
      <c r="S65" s="27">
        <v>0.64633999999978187</v>
      </c>
      <c r="T65" s="27">
        <v>27.265966888282122</v>
      </c>
      <c r="U65" s="27">
        <v>1.234873629531686</v>
      </c>
      <c r="V65" s="27">
        <v>0</v>
      </c>
      <c r="W65" s="27">
        <v>7.5205413457979376E-7</v>
      </c>
      <c r="X65" s="27">
        <v>28.016251925037079</v>
      </c>
      <c r="Y65" s="27">
        <v>59.023373194904856</v>
      </c>
      <c r="AA65" s="19">
        <v>2027</v>
      </c>
      <c r="AB65" s="27">
        <v>0.18290367326500245</v>
      </c>
      <c r="AC65" s="27">
        <v>0.15926881142968341</v>
      </c>
      <c r="AD65" s="27">
        <v>27.55380616808058</v>
      </c>
      <c r="AE65" s="27">
        <v>4.1279480607967267</v>
      </c>
      <c r="AF65" s="27">
        <v>0</v>
      </c>
      <c r="AG65" s="27">
        <v>0</v>
      </c>
      <c r="AH65" s="27">
        <v>0</v>
      </c>
      <c r="AI65" s="27">
        <v>32.023926713571996</v>
      </c>
    </row>
    <row r="66" spans="1:35" ht="16.5" thickTop="1" thickBot="1" x14ac:dyDescent="0.3">
      <c r="A66" s="19">
        <v>2028</v>
      </c>
      <c r="B66" s="27">
        <v>45.873291556475145</v>
      </c>
      <c r="C66" s="27">
        <v>1.2397143604998226</v>
      </c>
      <c r="D66" s="27">
        <v>0</v>
      </c>
      <c r="E66" s="27">
        <v>47.11300591697497</v>
      </c>
      <c r="G66" s="19">
        <v>2028</v>
      </c>
      <c r="H66" s="27">
        <v>10.035512428024049</v>
      </c>
      <c r="I66" s="27">
        <v>2.2499836779797988</v>
      </c>
      <c r="J66" s="27">
        <v>17.149180388812301</v>
      </c>
      <c r="K66" s="27">
        <v>-1.9853924358993091</v>
      </c>
      <c r="L66" s="27">
        <v>0</v>
      </c>
      <c r="M66" s="27">
        <v>0</v>
      </c>
      <c r="N66" s="27">
        <v>28.016251925037079</v>
      </c>
      <c r="O66" s="27">
        <v>55.465535983953913</v>
      </c>
      <c r="Q66" s="19">
        <v>2028</v>
      </c>
      <c r="R66" s="27">
        <v>20.984051066249776</v>
      </c>
      <c r="S66" s="27">
        <v>1.6843199999998433</v>
      </c>
      <c r="T66" s="27">
        <v>6.2577889171314105</v>
      </c>
      <c r="U66" s="27">
        <v>-0.98486895767697691</v>
      </c>
      <c r="V66" s="27">
        <v>0</v>
      </c>
      <c r="W66" s="27">
        <v>0.29532314386997527</v>
      </c>
      <c r="X66" s="27">
        <v>28.016251925037079</v>
      </c>
      <c r="Y66" s="27">
        <v>56.252866094611107</v>
      </c>
      <c r="AA66" s="19">
        <v>2028</v>
      </c>
      <c r="AB66" s="27">
        <v>12.439042717415987</v>
      </c>
      <c r="AC66" s="27">
        <v>2.8324692475603115</v>
      </c>
      <c r="AD66" s="27">
        <v>20.337263276261986</v>
      </c>
      <c r="AE66" s="27">
        <v>-2.4188299595722675</v>
      </c>
      <c r="AF66" s="27">
        <v>0</v>
      </c>
      <c r="AG66" s="27">
        <v>0</v>
      </c>
      <c r="AH66" s="27">
        <v>0</v>
      </c>
      <c r="AI66" s="27">
        <v>33.189945281666013</v>
      </c>
    </row>
    <row r="67" spans="1:35" ht="16.5" thickTop="1" thickBot="1" x14ac:dyDescent="0.3">
      <c r="A67" s="19">
        <v>2029</v>
      </c>
      <c r="B67" s="27">
        <v>45.873291556475145</v>
      </c>
      <c r="C67" s="27">
        <v>1.2397143604998226</v>
      </c>
      <c r="D67" s="27">
        <v>0</v>
      </c>
      <c r="E67" s="27">
        <v>47.11300591697497</v>
      </c>
      <c r="G67" s="19">
        <v>2029</v>
      </c>
      <c r="H67" s="27">
        <v>13.008471491989894</v>
      </c>
      <c r="I67" s="27">
        <v>2.7858491341703484</v>
      </c>
      <c r="J67" s="27">
        <v>20.786142995639203</v>
      </c>
      <c r="K67" s="27">
        <v>-2.0939995641185964</v>
      </c>
      <c r="L67" s="27">
        <v>0</v>
      </c>
      <c r="M67" s="27">
        <v>0</v>
      </c>
      <c r="N67" s="27">
        <v>28.016251925037079</v>
      </c>
      <c r="O67" s="27">
        <v>62.50271598271793</v>
      </c>
      <c r="Q67" s="19">
        <v>2029</v>
      </c>
      <c r="R67" s="27">
        <v>2.6504928898398248</v>
      </c>
      <c r="S67" s="27">
        <v>1.0213300000000345</v>
      </c>
      <c r="T67" s="27">
        <v>22.631602959641882</v>
      </c>
      <c r="U67" s="27">
        <v>-2.4773699564695661E-2</v>
      </c>
      <c r="V67" s="27">
        <v>0</v>
      </c>
      <c r="W67" s="27">
        <v>1.0405249899250697</v>
      </c>
      <c r="X67" s="27">
        <v>28.016251925037079</v>
      </c>
      <c r="Y67" s="27">
        <v>55.335429064879193</v>
      </c>
      <c r="AA67" s="19">
        <v>2029</v>
      </c>
      <c r="AB67" s="27">
        <v>12.439042717419964</v>
      </c>
      <c r="AC67" s="27">
        <v>2.8247302605500408</v>
      </c>
      <c r="AD67" s="27">
        <v>23.812563623588353</v>
      </c>
      <c r="AE67" s="27">
        <v>-2.5427877121464117</v>
      </c>
      <c r="AF67" s="27">
        <v>0</v>
      </c>
      <c r="AG67" s="27">
        <v>0</v>
      </c>
      <c r="AH67" s="27">
        <v>0</v>
      </c>
      <c r="AI67" s="27">
        <v>36.533548889411946</v>
      </c>
    </row>
    <row r="68" spans="1:35" ht="16.5" thickTop="1" thickBot="1" x14ac:dyDescent="0.3">
      <c r="A68" s="19">
        <v>2030</v>
      </c>
      <c r="B68" s="27">
        <v>45.873291556475145</v>
      </c>
      <c r="C68" s="27">
        <v>1.2397143604998226</v>
      </c>
      <c r="D68" s="27">
        <v>0</v>
      </c>
      <c r="E68" s="27">
        <v>47.11300591697497</v>
      </c>
      <c r="G68" s="19">
        <v>2030</v>
      </c>
      <c r="H68" s="27">
        <v>15.177658022430023</v>
      </c>
      <c r="I68" s="27">
        <v>3.3302668250598799</v>
      </c>
      <c r="J68" s="27">
        <v>22.032399401545582</v>
      </c>
      <c r="K68" s="27">
        <v>-1.7153955707351674</v>
      </c>
      <c r="L68" s="27">
        <v>1.4184874829578722E-2</v>
      </c>
      <c r="M68" s="27">
        <v>0.34373421143524013</v>
      </c>
      <c r="N68" s="27">
        <v>28.016251925037079</v>
      </c>
      <c r="O68" s="27">
        <v>67.199099689602221</v>
      </c>
      <c r="Q68" s="19">
        <v>2030</v>
      </c>
      <c r="R68" s="27">
        <v>-2.5611748884198278</v>
      </c>
      <c r="S68" s="27">
        <v>-0.73806000000013228</v>
      </c>
      <c r="T68" s="27">
        <v>23.619994554016362</v>
      </c>
      <c r="U68" s="27">
        <v>2.5410913257709211</v>
      </c>
      <c r="V68" s="27">
        <v>0</v>
      </c>
      <c r="W68" s="27">
        <v>-0.78969240050066392</v>
      </c>
      <c r="X68" s="27">
        <v>28.016251925037079</v>
      </c>
      <c r="Y68" s="27">
        <v>50.088410515903739</v>
      </c>
      <c r="AA68" s="19">
        <v>2030</v>
      </c>
      <c r="AB68" s="27">
        <v>12.450019877442971</v>
      </c>
      <c r="AC68" s="27">
        <v>2.8272175174597578</v>
      </c>
      <c r="AD68" s="27">
        <v>35.15490790750777</v>
      </c>
      <c r="AE68" s="27">
        <v>-0.69249030187201255</v>
      </c>
      <c r="AF68" s="27">
        <v>0</v>
      </c>
      <c r="AG68" s="27">
        <v>0</v>
      </c>
      <c r="AH68" s="27">
        <v>0</v>
      </c>
      <c r="AI68" s="27">
        <v>49.739655000538484</v>
      </c>
    </row>
    <row r="69" spans="1:35" ht="16.5" thickTop="1" thickBot="1" x14ac:dyDescent="0.3">
      <c r="A69" s="19">
        <v>2031</v>
      </c>
      <c r="B69" s="27">
        <v>45.873291556475145</v>
      </c>
      <c r="C69" s="27">
        <v>1.2397143604998226</v>
      </c>
      <c r="D69" s="27">
        <v>0</v>
      </c>
      <c r="E69" s="27">
        <v>47.11300591697497</v>
      </c>
      <c r="G69" s="19">
        <v>2031</v>
      </c>
      <c r="H69" s="27">
        <v>11.665195477350153</v>
      </c>
      <c r="I69" s="27">
        <v>2.9510362550099671</v>
      </c>
      <c r="J69" s="27">
        <v>29.597040813534949</v>
      </c>
      <c r="K69" s="27">
        <v>-0.45644850346530319</v>
      </c>
      <c r="L69" s="27">
        <v>5.9838009582626646E-3</v>
      </c>
      <c r="M69" s="27">
        <v>0.2814151485888125</v>
      </c>
      <c r="N69" s="27">
        <v>28.016251925037079</v>
      </c>
      <c r="O69" s="27">
        <v>72.06047491701392</v>
      </c>
      <c r="Q69" s="19">
        <v>2031</v>
      </c>
      <c r="R69" s="27">
        <v>1.173566795790066</v>
      </c>
      <c r="S69" s="27">
        <v>-2.7108399999997346</v>
      </c>
      <c r="T69" s="27">
        <v>14.234026659952901</v>
      </c>
      <c r="U69" s="27">
        <v>-3.5776362780175095</v>
      </c>
      <c r="V69" s="27">
        <v>0.57220550029093276</v>
      </c>
      <c r="W69" s="27">
        <v>23.221935094118393</v>
      </c>
      <c r="X69" s="27">
        <v>28.016251925037079</v>
      </c>
      <c r="Y69" s="27">
        <v>60.929509697172122</v>
      </c>
      <c r="AA69" s="19">
        <v>2031</v>
      </c>
      <c r="AB69" s="27">
        <v>12.450019877442971</v>
      </c>
      <c r="AC69" s="27">
        <v>2.8272175174602125</v>
      </c>
      <c r="AD69" s="27">
        <v>32.175156521960758</v>
      </c>
      <c r="AE69" s="27">
        <v>-1.916844173205752</v>
      </c>
      <c r="AF69" s="27">
        <v>0</v>
      </c>
      <c r="AG69" s="27">
        <v>0</v>
      </c>
      <c r="AH69" s="27">
        <v>0</v>
      </c>
      <c r="AI69" s="27">
        <v>45.535549743658187</v>
      </c>
    </row>
    <row r="70" spans="1:35" ht="16.5" thickTop="1" thickBot="1" x14ac:dyDescent="0.3">
      <c r="A70" s="19">
        <v>2032</v>
      </c>
      <c r="B70" s="27">
        <v>45.873291556475145</v>
      </c>
      <c r="C70" s="27">
        <v>1.2397143604998226</v>
      </c>
      <c r="D70" s="27">
        <v>0</v>
      </c>
      <c r="E70" s="27">
        <v>47.11300591697497</v>
      </c>
      <c r="G70" s="19">
        <v>2032</v>
      </c>
      <c r="H70" s="27">
        <v>8.7156591978798588</v>
      </c>
      <c r="I70" s="27">
        <v>2.1041826225900877</v>
      </c>
      <c r="J70" s="27">
        <v>58.095756432198911</v>
      </c>
      <c r="K70" s="27">
        <v>-3.871771939551566E-2</v>
      </c>
      <c r="L70" s="27">
        <v>0</v>
      </c>
      <c r="M70" s="27">
        <v>-5.2206903769680311E-2</v>
      </c>
      <c r="N70" s="27">
        <v>28.016251925037079</v>
      </c>
      <c r="O70" s="27">
        <v>96.840925554540732</v>
      </c>
      <c r="Q70" s="19">
        <v>2032</v>
      </c>
      <c r="R70" s="27">
        <v>0.27831605934989057</v>
      </c>
      <c r="S70" s="27">
        <v>-2.4697200000000521</v>
      </c>
      <c r="T70" s="27">
        <v>-9.3957722176155318</v>
      </c>
      <c r="U70" s="27">
        <v>-4.0079807741521334</v>
      </c>
      <c r="V70" s="27">
        <v>0.9551614773516206</v>
      </c>
      <c r="W70" s="27">
        <v>12.25495011966512</v>
      </c>
      <c r="X70" s="27">
        <v>28.016251925037079</v>
      </c>
      <c r="Y70" s="27">
        <v>25.631206589635994</v>
      </c>
      <c r="AA70" s="19">
        <v>2032</v>
      </c>
      <c r="AB70" s="27">
        <v>12.45001987743899</v>
      </c>
      <c r="AC70" s="27">
        <v>2.8349633188799999</v>
      </c>
      <c r="AD70" s="27">
        <v>31.491736039125644</v>
      </c>
      <c r="AE70" s="27">
        <v>0.77125922306237715</v>
      </c>
      <c r="AF70" s="27">
        <v>0</v>
      </c>
      <c r="AG70" s="27">
        <v>0</v>
      </c>
      <c r="AH70" s="27">
        <v>0</v>
      </c>
      <c r="AI70" s="27">
        <v>47.547978458507011</v>
      </c>
    </row>
    <row r="71" spans="1:35" ht="16.5" thickTop="1" thickBot="1" x14ac:dyDescent="0.3">
      <c r="A71" s="19">
        <v>2033</v>
      </c>
      <c r="B71" s="27">
        <v>45.873291556475145</v>
      </c>
      <c r="C71" s="27">
        <v>1.2397143604998226</v>
      </c>
      <c r="D71" s="27">
        <v>0</v>
      </c>
      <c r="E71" s="27">
        <v>47.11300591697497</v>
      </c>
      <c r="G71" s="19">
        <v>2033</v>
      </c>
      <c r="H71" s="27">
        <v>7.1445502861702153</v>
      </c>
      <c r="I71" s="27">
        <v>1.7364190779403543</v>
      </c>
      <c r="J71" s="27">
        <v>56.210640771295587</v>
      </c>
      <c r="K71" s="27">
        <v>0.3502407982267291</v>
      </c>
      <c r="L71" s="27">
        <v>0</v>
      </c>
      <c r="M71" s="27">
        <v>0</v>
      </c>
      <c r="N71" s="27">
        <v>28.016251925037079</v>
      </c>
      <c r="O71" s="27">
        <v>93.458102858669974</v>
      </c>
      <c r="Q71" s="19">
        <v>2033</v>
      </c>
      <c r="R71" s="27">
        <v>-6.5978225713506617</v>
      </c>
      <c r="S71" s="27">
        <v>-2.7442700000001423</v>
      </c>
      <c r="T71" s="27">
        <v>33.032561631369234</v>
      </c>
      <c r="U71" s="27">
        <v>-6.678287664340099E-2</v>
      </c>
      <c r="V71" s="27">
        <v>0</v>
      </c>
      <c r="W71" s="27">
        <v>-4.0943680501931174</v>
      </c>
      <c r="X71" s="27">
        <v>28.016251925037079</v>
      </c>
      <c r="Y71" s="27">
        <v>47.545570058218985</v>
      </c>
      <c r="AA71" s="19">
        <v>2033</v>
      </c>
      <c r="AB71" s="27">
        <v>24.762563133759045</v>
      </c>
      <c r="AC71" s="27">
        <v>3.6193375507100427</v>
      </c>
      <c r="AD71" s="27">
        <v>24.841344996495252</v>
      </c>
      <c r="AE71" s="27">
        <v>0.71192682615066438</v>
      </c>
      <c r="AF71" s="27">
        <v>0</v>
      </c>
      <c r="AG71" s="27">
        <v>0</v>
      </c>
      <c r="AH71" s="27">
        <v>0</v>
      </c>
      <c r="AI71" s="27">
        <v>53.935172507115006</v>
      </c>
    </row>
    <row r="72" spans="1:35" ht="16.5" thickTop="1" thickBot="1" x14ac:dyDescent="0.3">
      <c r="A72" s="19">
        <v>2034</v>
      </c>
      <c r="B72" s="27">
        <v>45.873291556475145</v>
      </c>
      <c r="C72" s="27">
        <v>1.2397143604998226</v>
      </c>
      <c r="D72" s="27">
        <v>0</v>
      </c>
      <c r="E72" s="27">
        <v>47.11300591697497</v>
      </c>
      <c r="G72" s="19">
        <v>2034</v>
      </c>
      <c r="H72" s="27">
        <v>6.1223542681400431</v>
      </c>
      <c r="I72" s="27">
        <v>1.6712966825298281</v>
      </c>
      <c r="J72" s="27">
        <v>25.801682138256439</v>
      </c>
      <c r="K72" s="27">
        <v>-7.4444107106041574E-2</v>
      </c>
      <c r="L72" s="27">
        <v>0</v>
      </c>
      <c r="M72" s="27">
        <v>0</v>
      </c>
      <c r="N72" s="27">
        <v>28.016251925037079</v>
      </c>
      <c r="O72" s="27">
        <v>61.537140906857346</v>
      </c>
      <c r="Q72" s="19">
        <v>2034</v>
      </c>
      <c r="R72" s="27">
        <v>0.38284024567019515</v>
      </c>
      <c r="S72" s="27">
        <v>-1.1996799999997165</v>
      </c>
      <c r="T72" s="27">
        <v>40.364922241625088</v>
      </c>
      <c r="U72" s="27">
        <v>-5.2254915237230524</v>
      </c>
      <c r="V72" s="27">
        <v>0</v>
      </c>
      <c r="W72" s="27">
        <v>8.4214288189062962</v>
      </c>
      <c r="X72" s="27">
        <v>28.016251925037079</v>
      </c>
      <c r="Y72" s="27">
        <v>70.760271707515898</v>
      </c>
      <c r="AA72" s="19">
        <v>2034</v>
      </c>
      <c r="AB72" s="27">
        <v>14.438961265517037</v>
      </c>
      <c r="AC72" s="27">
        <v>0.9572053557799336</v>
      </c>
      <c r="AD72" s="27">
        <v>38.756559927736582</v>
      </c>
      <c r="AE72" s="27">
        <v>-1.2046505931390143</v>
      </c>
      <c r="AF72" s="27">
        <v>0</v>
      </c>
      <c r="AG72" s="27">
        <v>0</v>
      </c>
      <c r="AH72" s="27">
        <v>0</v>
      </c>
      <c r="AI72" s="27">
        <v>52.948075955894538</v>
      </c>
    </row>
    <row r="73" spans="1:35" ht="16.5" thickTop="1" thickBot="1" x14ac:dyDescent="0.3">
      <c r="A73" s="19" t="s">
        <v>44</v>
      </c>
      <c r="B73" s="27">
        <v>1177.1354923476417</v>
      </c>
      <c r="C73" s="27">
        <v>31.888272817001379</v>
      </c>
      <c r="D73" s="27">
        <v>0</v>
      </c>
      <c r="E73" s="27">
        <v>1209.023765164643</v>
      </c>
      <c r="G73" s="19" t="s">
        <v>45</v>
      </c>
      <c r="H73" s="27">
        <v>95.87197727597021</v>
      </c>
      <c r="I73" s="27">
        <v>26.171389395534234</v>
      </c>
      <c r="J73" s="27">
        <v>568.73740848203886</v>
      </c>
      <c r="K73" s="27">
        <v>-2.0427670811681593</v>
      </c>
      <c r="L73" s="27">
        <v>0</v>
      </c>
      <c r="M73" s="27">
        <v>0</v>
      </c>
      <c r="N73" s="27">
        <v>725.56233253263554</v>
      </c>
      <c r="O73" s="27">
        <v>1414.3003406050107</v>
      </c>
      <c r="Q73" s="19" t="s">
        <v>45</v>
      </c>
      <c r="R73" s="27">
        <v>5.9950224579817215</v>
      </c>
      <c r="S73" s="27">
        <v>-18.786187251027908</v>
      </c>
      <c r="T73" s="27">
        <v>880.81615174718922</v>
      </c>
      <c r="U73" s="27">
        <v>-100.27332218959367</v>
      </c>
      <c r="V73" s="27">
        <v>0</v>
      </c>
      <c r="W73" s="27">
        <v>176.29348954598717</v>
      </c>
      <c r="X73" s="27">
        <v>725.56233253263554</v>
      </c>
      <c r="Y73" s="27">
        <v>1669.607486843172</v>
      </c>
      <c r="AA73" s="19" t="s">
        <v>45</v>
      </c>
      <c r="AB73" s="27">
        <v>226.10448623333392</v>
      </c>
      <c r="AC73" s="27">
        <v>14.989196328498323</v>
      </c>
      <c r="AD73" s="27">
        <v>826.01675107267738</v>
      </c>
      <c r="AE73" s="27">
        <v>-25.08369769914971</v>
      </c>
      <c r="AF73" s="27">
        <v>0</v>
      </c>
      <c r="AG73" s="27">
        <v>0</v>
      </c>
      <c r="AH73" s="27">
        <v>0</v>
      </c>
      <c r="AI73" s="27">
        <v>1042.02673593536</v>
      </c>
    </row>
    <row r="74" spans="1:35" ht="16.5" thickTop="1" thickBot="1" x14ac:dyDescent="0.3"/>
    <row r="75" spans="1:35" ht="16.5" thickTop="1" thickBot="1" x14ac:dyDescent="0.3">
      <c r="A75" s="1" t="str">
        <f>A6</f>
        <v>High Cost</v>
      </c>
    </row>
    <row r="76" spans="1:35" ht="31.5" thickTop="1" thickBot="1" x14ac:dyDescent="0.3">
      <c r="C76" s="14"/>
      <c r="G76" s="1" t="s">
        <v>29</v>
      </c>
      <c r="H76" s="1" t="s">
        <v>10</v>
      </c>
      <c r="J76" s="12"/>
      <c r="K76" s="12"/>
      <c r="Q76" s="1" t="s">
        <v>29</v>
      </c>
      <c r="R76" s="1" t="s">
        <v>30</v>
      </c>
      <c r="T76" s="12"/>
      <c r="U76" s="12"/>
      <c r="AA76" s="1" t="s">
        <v>29</v>
      </c>
      <c r="AB76" s="1" t="s">
        <v>31</v>
      </c>
      <c r="AD76" s="12"/>
      <c r="AE76" s="12"/>
    </row>
    <row r="77" spans="1:35" ht="51" customHeight="1" thickTop="1" thickBot="1" x14ac:dyDescent="0.3">
      <c r="A77" s="1" t="s">
        <v>32</v>
      </c>
      <c r="B77" s="25" t="s">
        <v>33</v>
      </c>
      <c r="C77" s="25" t="s">
        <v>15</v>
      </c>
      <c r="D77" s="25" t="s">
        <v>34</v>
      </c>
      <c r="E77" s="25" t="s">
        <v>35</v>
      </c>
      <c r="G77" s="1" t="s">
        <v>29</v>
      </c>
      <c r="H77" s="1" t="s">
        <v>36</v>
      </c>
      <c r="I77" s="1" t="s">
        <v>37</v>
      </c>
      <c r="J77" s="1" t="s">
        <v>38</v>
      </c>
      <c r="K77" s="1" t="s">
        <v>39</v>
      </c>
      <c r="L77" s="1" t="s">
        <v>40</v>
      </c>
      <c r="M77" s="1" t="s">
        <v>41</v>
      </c>
      <c r="N77" s="1" t="s">
        <v>42</v>
      </c>
      <c r="O77" s="1" t="s">
        <v>35</v>
      </c>
      <c r="Q77" s="1" t="s">
        <v>29</v>
      </c>
      <c r="R77" s="1" t="s">
        <v>36</v>
      </c>
      <c r="S77" s="1" t="s">
        <v>37</v>
      </c>
      <c r="T77" s="1" t="s">
        <v>38</v>
      </c>
      <c r="U77" s="1" t="s">
        <v>39</v>
      </c>
      <c r="V77" s="1" t="s">
        <v>40</v>
      </c>
      <c r="W77" s="1" t="s">
        <v>41</v>
      </c>
      <c r="X77" s="1" t="s">
        <v>42</v>
      </c>
      <c r="Y77" s="1" t="s">
        <v>35</v>
      </c>
      <c r="AA77" s="1" t="s">
        <v>29</v>
      </c>
      <c r="AB77" s="1" t="s">
        <v>36</v>
      </c>
      <c r="AC77" s="1" t="s">
        <v>37</v>
      </c>
      <c r="AD77" s="1" t="s">
        <v>38</v>
      </c>
      <c r="AE77" s="1" t="s">
        <v>39</v>
      </c>
      <c r="AF77" s="1" t="s">
        <v>40</v>
      </c>
      <c r="AG77" s="1" t="s">
        <v>41</v>
      </c>
      <c r="AH77" s="1" t="s">
        <v>42</v>
      </c>
      <c r="AI77" s="1" t="s">
        <v>35</v>
      </c>
    </row>
    <row r="78" spans="1:35" ht="16.5" thickTop="1" thickBot="1" x14ac:dyDescent="0.3">
      <c r="A78" s="19" t="s">
        <v>43</v>
      </c>
      <c r="B78" s="26">
        <f>NPV($B$6,B79:B94)</f>
        <v>1198.7603186324709</v>
      </c>
      <c r="C78" s="26">
        <f t="shared" ref="C78:E78" si="13">NPV($B$6,C79:C94)</f>
        <v>32.408334246965801</v>
      </c>
      <c r="D78" s="26">
        <f t="shared" si="13"/>
        <v>0</v>
      </c>
      <c r="E78" s="26">
        <f t="shared" si="13"/>
        <v>1231.1686528794366</v>
      </c>
      <c r="G78" s="19" t="s">
        <v>43</v>
      </c>
      <c r="H78" s="26">
        <f>NPV($B$6,H79:H94)</f>
        <v>70.376731347357165</v>
      </c>
      <c r="I78" s="26">
        <f t="shared" ref="I78:O78" si="14">NPV($B$6,I79:I94)</f>
        <v>17.528278526551816</v>
      </c>
      <c r="J78" s="26">
        <f t="shared" si="14"/>
        <v>329.2089288177944</v>
      </c>
      <c r="K78" s="26">
        <f t="shared" si="14"/>
        <v>0.67647795815336409</v>
      </c>
      <c r="L78" s="26">
        <f t="shared" si="14"/>
        <v>6.3258004834521673</v>
      </c>
      <c r="M78" s="26">
        <f t="shared" si="14"/>
        <v>1.5574890871940372</v>
      </c>
      <c r="N78" s="26">
        <f t="shared" si="14"/>
        <v>650.21129127528161</v>
      </c>
      <c r="O78" s="26">
        <f t="shared" si="14"/>
        <v>1075.8849974957845</v>
      </c>
      <c r="Q78" s="19" t="s">
        <v>43</v>
      </c>
      <c r="R78" s="26">
        <f>NPV($B$6,R79:R94)</f>
        <v>8.6045104388930493</v>
      </c>
      <c r="S78" s="26">
        <f t="shared" ref="S78:Y78" si="15">NPV($B$6,S79:S94)</f>
        <v>-9.598434515550597</v>
      </c>
      <c r="T78" s="26">
        <f t="shared" si="15"/>
        <v>377.3325509596537</v>
      </c>
      <c r="U78" s="26">
        <f t="shared" si="15"/>
        <v>-27.845559029863427</v>
      </c>
      <c r="V78" s="26">
        <f t="shared" si="15"/>
        <v>6.7036480504679608</v>
      </c>
      <c r="W78" s="26">
        <f t="shared" si="15"/>
        <v>69.68962563611008</v>
      </c>
      <c r="X78" s="26">
        <f t="shared" si="15"/>
        <v>650.21129127528161</v>
      </c>
      <c r="Y78" s="26">
        <f t="shared" si="15"/>
        <v>1075.0976328149927</v>
      </c>
      <c r="AA78" s="19" t="s">
        <v>43</v>
      </c>
      <c r="AB78" s="26">
        <f>NPV($B$6,AB79:AB94)</f>
        <v>124.14054324663405</v>
      </c>
      <c r="AC78" s="26">
        <f t="shared" ref="AC78:AI78" si="16">NPV($B$6,AC79:AC94)</f>
        <v>14.650673270837943</v>
      </c>
      <c r="AD78" s="26">
        <f t="shared" si="16"/>
        <v>398.26343195423112</v>
      </c>
      <c r="AE78" s="26">
        <f t="shared" si="16"/>
        <v>-4.8287233907518274</v>
      </c>
      <c r="AF78" s="26">
        <f t="shared" si="16"/>
        <v>0</v>
      </c>
      <c r="AG78" s="26">
        <f t="shared" si="16"/>
        <v>3.6210282639268466E-3</v>
      </c>
      <c r="AH78" s="26">
        <f t="shared" si="16"/>
        <v>0</v>
      </c>
      <c r="AI78" s="26">
        <f t="shared" si="16"/>
        <v>532.22954610921522</v>
      </c>
    </row>
    <row r="79" spans="1:35" ht="16.5" thickTop="1" thickBot="1" x14ac:dyDescent="0.3">
      <c r="A79" s="19">
        <v>2020</v>
      </c>
      <c r="B79" s="27">
        <v>0</v>
      </c>
      <c r="C79" s="27">
        <v>0</v>
      </c>
      <c r="D79" s="27">
        <v>0</v>
      </c>
      <c r="E79" s="27">
        <v>0</v>
      </c>
      <c r="G79" s="19">
        <v>2020</v>
      </c>
      <c r="H79" s="27">
        <v>0</v>
      </c>
      <c r="I79" s="27">
        <v>0</v>
      </c>
      <c r="J79" s="27">
        <v>0</v>
      </c>
      <c r="K79" s="27">
        <v>0</v>
      </c>
      <c r="L79" s="27">
        <v>0</v>
      </c>
      <c r="M79" s="27">
        <v>0</v>
      </c>
      <c r="N79" s="27">
        <v>0</v>
      </c>
      <c r="O79" s="27">
        <v>0</v>
      </c>
      <c r="Q79" s="19">
        <v>2020</v>
      </c>
      <c r="R79" s="27">
        <v>0</v>
      </c>
      <c r="S79" s="27">
        <v>0</v>
      </c>
      <c r="T79" s="27">
        <v>0</v>
      </c>
      <c r="U79" s="27">
        <v>0</v>
      </c>
      <c r="V79" s="27">
        <v>0</v>
      </c>
      <c r="W79" s="27">
        <v>0</v>
      </c>
      <c r="X79" s="27">
        <v>0</v>
      </c>
      <c r="Y79" s="27">
        <v>0</v>
      </c>
      <c r="AA79" s="19">
        <v>2020</v>
      </c>
      <c r="AB79" s="27">
        <v>0</v>
      </c>
      <c r="AC79" s="27">
        <v>0</v>
      </c>
      <c r="AD79" s="27">
        <v>0</v>
      </c>
      <c r="AE79" s="27">
        <v>0</v>
      </c>
      <c r="AF79" s="27">
        <v>0</v>
      </c>
      <c r="AG79" s="27">
        <v>0</v>
      </c>
      <c r="AH79" s="27">
        <v>0</v>
      </c>
      <c r="AI79" s="27">
        <v>0</v>
      </c>
    </row>
    <row r="80" spans="1:35" ht="16.5" thickTop="1" thickBot="1" x14ac:dyDescent="0.3">
      <c r="A80" s="19">
        <v>2021</v>
      </c>
      <c r="B80" s="27">
        <v>0</v>
      </c>
      <c r="C80" s="27">
        <v>0</v>
      </c>
      <c r="D80" s="27">
        <v>0</v>
      </c>
      <c r="E80" s="27">
        <v>0</v>
      </c>
      <c r="G80" s="19">
        <v>2021</v>
      </c>
      <c r="H80" s="27">
        <v>0</v>
      </c>
      <c r="I80" s="27">
        <v>0</v>
      </c>
      <c r="J80" s="27">
        <v>0</v>
      </c>
      <c r="K80" s="27">
        <v>0</v>
      </c>
      <c r="L80" s="27">
        <v>0</v>
      </c>
      <c r="M80" s="27">
        <v>0</v>
      </c>
      <c r="N80" s="27">
        <v>0</v>
      </c>
      <c r="O80" s="27">
        <v>0</v>
      </c>
      <c r="Q80" s="19">
        <v>2021</v>
      </c>
      <c r="R80" s="27">
        <v>0</v>
      </c>
      <c r="S80" s="27">
        <v>0</v>
      </c>
      <c r="T80" s="27">
        <v>0</v>
      </c>
      <c r="U80" s="27">
        <v>0</v>
      </c>
      <c r="V80" s="27">
        <v>0</v>
      </c>
      <c r="W80" s="27">
        <v>0</v>
      </c>
      <c r="X80" s="27">
        <v>0</v>
      </c>
      <c r="Y80" s="27">
        <v>0</v>
      </c>
      <c r="AA80" s="19">
        <v>2021</v>
      </c>
      <c r="AB80" s="27">
        <v>0</v>
      </c>
      <c r="AC80" s="27">
        <v>0</v>
      </c>
      <c r="AD80" s="27">
        <v>0</v>
      </c>
      <c r="AE80" s="27">
        <v>0</v>
      </c>
      <c r="AF80" s="27">
        <v>0</v>
      </c>
      <c r="AG80" s="27">
        <v>0</v>
      </c>
      <c r="AH80" s="27">
        <v>0</v>
      </c>
      <c r="AI80" s="27">
        <v>0</v>
      </c>
    </row>
    <row r="81" spans="1:35" ht="16.5" thickTop="1" thickBot="1" x14ac:dyDescent="0.3">
      <c r="A81" s="19">
        <v>2022</v>
      </c>
      <c r="B81" s="27">
        <v>0</v>
      </c>
      <c r="C81" s="27">
        <v>0</v>
      </c>
      <c r="D81" s="27">
        <v>0</v>
      </c>
      <c r="E81" s="27">
        <v>0</v>
      </c>
      <c r="G81" s="19">
        <v>2022</v>
      </c>
      <c r="H81" s="27">
        <v>0</v>
      </c>
      <c r="I81" s="27">
        <v>0</v>
      </c>
      <c r="J81" s="27">
        <v>0</v>
      </c>
      <c r="K81" s="27">
        <v>0</v>
      </c>
      <c r="L81" s="27">
        <v>0</v>
      </c>
      <c r="M81" s="27">
        <v>0</v>
      </c>
      <c r="N81" s="27">
        <v>0</v>
      </c>
      <c r="O81" s="27">
        <v>0</v>
      </c>
      <c r="Q81" s="19">
        <v>2022</v>
      </c>
      <c r="R81" s="27">
        <v>0</v>
      </c>
      <c r="S81" s="27">
        <v>0</v>
      </c>
      <c r="T81" s="27">
        <v>0</v>
      </c>
      <c r="U81" s="27">
        <v>0</v>
      </c>
      <c r="V81" s="27">
        <v>0</v>
      </c>
      <c r="W81" s="27">
        <v>0</v>
      </c>
      <c r="X81" s="27">
        <v>0</v>
      </c>
      <c r="Y81" s="27">
        <v>0</v>
      </c>
      <c r="AA81" s="19">
        <v>2022</v>
      </c>
      <c r="AB81" s="27">
        <v>0</v>
      </c>
      <c r="AC81" s="27">
        <v>0</v>
      </c>
      <c r="AD81" s="27">
        <v>0</v>
      </c>
      <c r="AE81" s="27">
        <v>0</v>
      </c>
      <c r="AF81" s="27">
        <v>0</v>
      </c>
      <c r="AG81" s="27">
        <v>0</v>
      </c>
      <c r="AH81" s="27">
        <v>0</v>
      </c>
      <c r="AI81" s="27">
        <v>0</v>
      </c>
    </row>
    <row r="82" spans="1:35" ht="16.5" thickTop="1" thickBot="1" x14ac:dyDescent="0.3">
      <c r="A82" s="19">
        <v>2023</v>
      </c>
      <c r="B82" s="27">
        <v>3.4238181925270808</v>
      </c>
      <c r="C82" s="27">
        <v>6.8476363850541622E-2</v>
      </c>
      <c r="D82" s="27">
        <v>0</v>
      </c>
      <c r="E82" s="27">
        <v>3.4922945563776224</v>
      </c>
      <c r="G82" s="19">
        <v>2023</v>
      </c>
      <c r="H82" s="27">
        <v>0</v>
      </c>
      <c r="I82" s="27">
        <v>0</v>
      </c>
      <c r="J82" s="27">
        <v>7.5115685122127456</v>
      </c>
      <c r="K82" s="27">
        <v>-0.75183098571406737</v>
      </c>
      <c r="L82" s="27">
        <v>0</v>
      </c>
      <c r="M82" s="27">
        <v>0.92983033019481109</v>
      </c>
      <c r="N82" s="27">
        <v>0</v>
      </c>
      <c r="O82" s="27">
        <v>7.6895678566934889</v>
      </c>
      <c r="Q82" s="19">
        <v>2023</v>
      </c>
      <c r="R82" s="27">
        <v>-3.6069625000000016</v>
      </c>
      <c r="S82" s="27">
        <v>-1.1272400000000289</v>
      </c>
      <c r="T82" s="27">
        <v>30.778997737409593</v>
      </c>
      <c r="U82" s="27">
        <v>5.9407491140592636</v>
      </c>
      <c r="V82" s="27">
        <v>0</v>
      </c>
      <c r="W82" s="27">
        <v>1.5370137014673877</v>
      </c>
      <c r="X82" s="27">
        <v>0</v>
      </c>
      <c r="Y82" s="27">
        <v>33.522558052936212</v>
      </c>
      <c r="AA82" s="19">
        <v>2023</v>
      </c>
      <c r="AB82" s="27">
        <v>3.1125473455309978</v>
      </c>
      <c r="AC82" s="27">
        <v>0.20833621556494109</v>
      </c>
      <c r="AD82" s="27">
        <v>12.230643506148549</v>
      </c>
      <c r="AE82" s="27">
        <v>-8.4968438564487062E-2</v>
      </c>
      <c r="AF82" s="27">
        <v>0</v>
      </c>
      <c r="AG82" s="27">
        <v>0.44928242008676827</v>
      </c>
      <c r="AH82" s="27">
        <v>0</v>
      </c>
      <c r="AI82" s="27">
        <v>15.915841048766771</v>
      </c>
    </row>
    <row r="83" spans="1:35" ht="16.5" thickTop="1" thickBot="1" x14ac:dyDescent="0.3">
      <c r="A83" s="19">
        <v>2024</v>
      </c>
      <c r="B83" s="27">
        <v>3.4238181925270808</v>
      </c>
      <c r="C83" s="27">
        <v>6.8476363850541622E-2</v>
      </c>
      <c r="D83" s="27">
        <v>0</v>
      </c>
      <c r="E83" s="27">
        <v>3.4922945563776224</v>
      </c>
      <c r="G83" s="19">
        <v>2024</v>
      </c>
      <c r="H83" s="27">
        <v>0</v>
      </c>
      <c r="I83" s="27">
        <v>0</v>
      </c>
      <c r="J83" s="27">
        <v>6.4770334903208635</v>
      </c>
      <c r="K83" s="27">
        <v>0.74821438213723968</v>
      </c>
      <c r="L83" s="27">
        <v>0</v>
      </c>
      <c r="M83" s="27">
        <v>0.62006797884172959</v>
      </c>
      <c r="N83" s="27">
        <v>0</v>
      </c>
      <c r="O83" s="27">
        <v>7.8453158512998336</v>
      </c>
      <c r="Q83" s="19">
        <v>2024</v>
      </c>
      <c r="R83" s="27">
        <v>-0.27231999999999346</v>
      </c>
      <c r="S83" s="27">
        <v>-7.0482500000025539E-2</v>
      </c>
      <c r="T83" s="27">
        <v>1.0731969202809539</v>
      </c>
      <c r="U83" s="27">
        <v>-2.3212579351905148E-2</v>
      </c>
      <c r="V83" s="27">
        <v>0</v>
      </c>
      <c r="W83" s="27">
        <v>-0.39327997624986227</v>
      </c>
      <c r="X83" s="27">
        <v>0</v>
      </c>
      <c r="Y83" s="27">
        <v>0.31390186467916753</v>
      </c>
      <c r="AA83" s="19">
        <v>2024</v>
      </c>
      <c r="AB83" s="27">
        <v>6.6970888519151117E-2</v>
      </c>
      <c r="AC83" s="27">
        <v>2.4033554417428604E-2</v>
      </c>
      <c r="AD83" s="27">
        <v>6.6203013809752145</v>
      </c>
      <c r="AE83" s="27">
        <v>0.54771725890096734</v>
      </c>
      <c r="AF83" s="27">
        <v>0</v>
      </c>
      <c r="AG83" s="27">
        <v>-0.11528127801550882</v>
      </c>
      <c r="AH83" s="27">
        <v>0</v>
      </c>
      <c r="AI83" s="27">
        <v>7.1437418047972532</v>
      </c>
    </row>
    <row r="84" spans="1:35" ht="16.5" thickTop="1" thickBot="1" x14ac:dyDescent="0.3">
      <c r="A84" s="19">
        <v>2025</v>
      </c>
      <c r="B84" s="27">
        <v>98.22539230756098</v>
      </c>
      <c r="C84" s="27">
        <v>2.6567938821867827</v>
      </c>
      <c r="D84" s="27">
        <v>0</v>
      </c>
      <c r="E84" s="27">
        <v>100.88218618974776</v>
      </c>
      <c r="G84" s="19">
        <v>2025</v>
      </c>
      <c r="H84" s="27">
        <v>0</v>
      </c>
      <c r="I84" s="27">
        <v>0</v>
      </c>
      <c r="J84" s="27">
        <v>19.01390474288144</v>
      </c>
      <c r="K84" s="27">
        <v>1.5275416140250109</v>
      </c>
      <c r="L84" s="27">
        <v>2.0243676442420533</v>
      </c>
      <c r="M84" s="27">
        <v>1.0306320996200817</v>
      </c>
      <c r="N84" s="27">
        <v>0</v>
      </c>
      <c r="O84" s="27">
        <v>23.596446100768585</v>
      </c>
      <c r="Q84" s="19">
        <v>2025</v>
      </c>
      <c r="R84" s="27">
        <v>-2.3426399999999603</v>
      </c>
      <c r="S84" s="27">
        <v>-0.18885000000000218</v>
      </c>
      <c r="T84" s="27">
        <v>23.827094258740601</v>
      </c>
      <c r="U84" s="27">
        <v>-2.6945014969241399</v>
      </c>
      <c r="V84" s="27">
        <v>1.4560970354377119</v>
      </c>
      <c r="W84" s="27">
        <v>-2.1145027911593062E-2</v>
      </c>
      <c r="X84" s="27">
        <v>0</v>
      </c>
      <c r="Y84" s="27">
        <v>20.036054769342616</v>
      </c>
      <c r="AA84" s="19">
        <v>2025</v>
      </c>
      <c r="AB84" s="27">
        <v>0.26788355408299935</v>
      </c>
      <c r="AC84" s="27">
        <v>4.7935777939983382E-2</v>
      </c>
      <c r="AD84" s="27">
        <v>13.655571224094997</v>
      </c>
      <c r="AE84" s="27">
        <v>0.16544911021622524</v>
      </c>
      <c r="AF84" s="27">
        <v>0</v>
      </c>
      <c r="AG84" s="27">
        <v>-0.13297304463263426</v>
      </c>
      <c r="AH84" s="27">
        <v>0</v>
      </c>
      <c r="AI84" s="27">
        <v>14.003866621701572</v>
      </c>
    </row>
    <row r="85" spans="1:35" ht="16.5" thickTop="1" thickBot="1" x14ac:dyDescent="0.3">
      <c r="A85" s="19">
        <v>2026</v>
      </c>
      <c r="B85" s="27">
        <v>98.22539230756098</v>
      </c>
      <c r="C85" s="27">
        <v>2.6567938821867827</v>
      </c>
      <c r="D85" s="27">
        <v>0</v>
      </c>
      <c r="E85" s="27">
        <v>100.88218618974776</v>
      </c>
      <c r="G85" s="19">
        <v>2026</v>
      </c>
      <c r="H85" s="27">
        <v>-1.3950969279790115E-3</v>
      </c>
      <c r="I85" s="27">
        <v>1.4004089498484973E-3</v>
      </c>
      <c r="J85" s="27">
        <v>35.059760702035945</v>
      </c>
      <c r="K85" s="27">
        <v>5.2634582818398972</v>
      </c>
      <c r="L85" s="27">
        <v>7.2894534504397832</v>
      </c>
      <c r="M85" s="27">
        <v>-1.0122504579646785</v>
      </c>
      <c r="N85" s="27">
        <v>0</v>
      </c>
      <c r="O85" s="27">
        <v>46.600427288372821</v>
      </c>
      <c r="Q85" s="19">
        <v>2026</v>
      </c>
      <c r="R85" s="27">
        <v>-0.44297000000005937</v>
      </c>
      <c r="S85" s="27">
        <v>5.0119999999878928E-2</v>
      </c>
      <c r="T85" s="27">
        <v>15.443896034684586</v>
      </c>
      <c r="U85" s="27">
        <v>5.0359473365392757</v>
      </c>
      <c r="V85" s="27">
        <v>7.3646415600636006</v>
      </c>
      <c r="W85" s="27">
        <v>-0.89821412546278045</v>
      </c>
      <c r="X85" s="27">
        <v>0</v>
      </c>
      <c r="Y85" s="27">
        <v>26.553420805824501</v>
      </c>
      <c r="AA85" s="19">
        <v>2026</v>
      </c>
      <c r="AB85" s="27">
        <v>0.26788355408200459</v>
      </c>
      <c r="AC85" s="27">
        <v>9.5871555879966763E-2</v>
      </c>
      <c r="AD85" s="27">
        <v>33.089251877575705</v>
      </c>
      <c r="AE85" s="27">
        <v>4.8424717559602817</v>
      </c>
      <c r="AF85" s="27">
        <v>0</v>
      </c>
      <c r="AG85" s="27">
        <v>-0.25807648693050717</v>
      </c>
      <c r="AH85" s="27">
        <v>0</v>
      </c>
      <c r="AI85" s="27">
        <v>38.037402256567454</v>
      </c>
    </row>
    <row r="86" spans="1:35" ht="16.5" thickTop="1" thickBot="1" x14ac:dyDescent="0.3">
      <c r="A86" s="19">
        <v>2027</v>
      </c>
      <c r="B86" s="27">
        <v>98.22539230756098</v>
      </c>
      <c r="C86" s="27">
        <v>2.6567938821867827</v>
      </c>
      <c r="D86" s="27">
        <v>0</v>
      </c>
      <c r="E86" s="27">
        <v>100.88218618974776</v>
      </c>
      <c r="G86" s="19">
        <v>2027</v>
      </c>
      <c r="H86" s="27">
        <v>5.075118029402006</v>
      </c>
      <c r="I86" s="27">
        <v>1.0935449024800619</v>
      </c>
      <c r="J86" s="27">
        <v>19.661039277732915</v>
      </c>
      <c r="K86" s="27">
        <v>2.6580455631821764E-2</v>
      </c>
      <c r="L86" s="27">
        <v>0</v>
      </c>
      <c r="M86" s="27">
        <v>0</v>
      </c>
      <c r="N86" s="27">
        <v>60.187272313255761</v>
      </c>
      <c r="O86" s="27">
        <v>86.04355497850257</v>
      </c>
      <c r="Q86" s="19">
        <v>2027</v>
      </c>
      <c r="R86" s="27">
        <v>1.8599400000000514</v>
      </c>
      <c r="S86" s="27">
        <v>0.64633999999978187</v>
      </c>
      <c r="T86" s="27">
        <v>27.265966888282122</v>
      </c>
      <c r="U86" s="27">
        <v>1.234873629531686</v>
      </c>
      <c r="V86" s="27">
        <v>0</v>
      </c>
      <c r="W86" s="27">
        <v>7.5205413457979376E-7</v>
      </c>
      <c r="X86" s="27">
        <v>60.187272313255761</v>
      </c>
      <c r="Y86" s="27">
        <v>91.194393583123542</v>
      </c>
      <c r="AA86" s="19">
        <v>2027</v>
      </c>
      <c r="AB86" s="27">
        <v>0.18290367326500245</v>
      </c>
      <c r="AC86" s="27">
        <v>0.15926881142968341</v>
      </c>
      <c r="AD86" s="27">
        <v>27.55380616808058</v>
      </c>
      <c r="AE86" s="27">
        <v>4.1279480607967267</v>
      </c>
      <c r="AF86" s="27">
        <v>0</v>
      </c>
      <c r="AG86" s="27">
        <v>0</v>
      </c>
      <c r="AH86" s="27">
        <v>0</v>
      </c>
      <c r="AI86" s="27">
        <v>32.023926713571996</v>
      </c>
    </row>
    <row r="87" spans="1:35" ht="16.5" thickTop="1" thickBot="1" x14ac:dyDescent="0.3">
      <c r="A87" s="19">
        <v>2028</v>
      </c>
      <c r="B87" s="27">
        <v>98.22539230756098</v>
      </c>
      <c r="C87" s="27">
        <v>2.6567938821867827</v>
      </c>
      <c r="D87" s="27">
        <v>0</v>
      </c>
      <c r="E87" s="27">
        <v>100.88218618974776</v>
      </c>
      <c r="G87" s="19">
        <v>2028</v>
      </c>
      <c r="H87" s="27">
        <v>10.035512428024049</v>
      </c>
      <c r="I87" s="27">
        <v>2.2499836779797988</v>
      </c>
      <c r="J87" s="27">
        <v>17.149180388812301</v>
      </c>
      <c r="K87" s="27">
        <v>-1.9853924358993091</v>
      </c>
      <c r="L87" s="27">
        <v>0</v>
      </c>
      <c r="M87" s="27">
        <v>0</v>
      </c>
      <c r="N87" s="27">
        <v>60.187272313255761</v>
      </c>
      <c r="O87" s="27">
        <v>87.636556372172606</v>
      </c>
      <c r="Q87" s="19">
        <v>2028</v>
      </c>
      <c r="R87" s="27">
        <v>20.984051066249776</v>
      </c>
      <c r="S87" s="27">
        <v>1.6843199999998433</v>
      </c>
      <c r="T87" s="27">
        <v>6.2577889171314105</v>
      </c>
      <c r="U87" s="27">
        <v>-0.98486895767697691</v>
      </c>
      <c r="V87" s="27">
        <v>0</v>
      </c>
      <c r="W87" s="27">
        <v>0.29532314386997527</v>
      </c>
      <c r="X87" s="27">
        <v>60.187272313255761</v>
      </c>
      <c r="Y87" s="27">
        <v>88.423886482829786</v>
      </c>
      <c r="AA87" s="19">
        <v>2028</v>
      </c>
      <c r="AB87" s="27">
        <v>12.439042717415987</v>
      </c>
      <c r="AC87" s="27">
        <v>2.8324692475603115</v>
      </c>
      <c r="AD87" s="27">
        <v>20.337263276261986</v>
      </c>
      <c r="AE87" s="27">
        <v>-2.4188299595722675</v>
      </c>
      <c r="AF87" s="27">
        <v>0</v>
      </c>
      <c r="AG87" s="27">
        <v>0</v>
      </c>
      <c r="AH87" s="27">
        <v>0</v>
      </c>
      <c r="AI87" s="27">
        <v>33.189945281666013</v>
      </c>
    </row>
    <row r="88" spans="1:35" ht="16.5" thickTop="1" thickBot="1" x14ac:dyDescent="0.3">
      <c r="A88" s="19">
        <v>2029</v>
      </c>
      <c r="B88" s="27">
        <v>98.22539230756098</v>
      </c>
      <c r="C88" s="27">
        <v>2.6567938821867827</v>
      </c>
      <c r="D88" s="27">
        <v>0</v>
      </c>
      <c r="E88" s="27">
        <v>100.88218618974776</v>
      </c>
      <c r="G88" s="19">
        <v>2029</v>
      </c>
      <c r="H88" s="27">
        <v>13.008471491989894</v>
      </c>
      <c r="I88" s="27">
        <v>2.7858491341703484</v>
      </c>
      <c r="J88" s="27">
        <v>20.786142995639203</v>
      </c>
      <c r="K88" s="27">
        <v>-2.0939995641185964</v>
      </c>
      <c r="L88" s="27">
        <v>0</v>
      </c>
      <c r="M88" s="27">
        <v>0</v>
      </c>
      <c r="N88" s="27">
        <v>60.187272313255761</v>
      </c>
      <c r="O88" s="27">
        <v>94.673736370936609</v>
      </c>
      <c r="Q88" s="19">
        <v>2029</v>
      </c>
      <c r="R88" s="27">
        <v>2.6504928898398248</v>
      </c>
      <c r="S88" s="27">
        <v>1.0213300000000345</v>
      </c>
      <c r="T88" s="27">
        <v>22.631602959641882</v>
      </c>
      <c r="U88" s="27">
        <v>-2.4773699564695661E-2</v>
      </c>
      <c r="V88" s="27">
        <v>0</v>
      </c>
      <c r="W88" s="27">
        <v>1.0405249899250697</v>
      </c>
      <c r="X88" s="27">
        <v>60.187272313255761</v>
      </c>
      <c r="Y88" s="27">
        <v>87.506449453097872</v>
      </c>
      <c r="AA88" s="19">
        <v>2029</v>
      </c>
      <c r="AB88" s="27">
        <v>12.439042717419964</v>
      </c>
      <c r="AC88" s="27">
        <v>2.8247302605500408</v>
      </c>
      <c r="AD88" s="27">
        <v>23.812563623588353</v>
      </c>
      <c r="AE88" s="27">
        <v>-2.5427877121464117</v>
      </c>
      <c r="AF88" s="27">
        <v>0</v>
      </c>
      <c r="AG88" s="27">
        <v>0</v>
      </c>
      <c r="AH88" s="27">
        <v>0</v>
      </c>
      <c r="AI88" s="27">
        <v>36.533548889411946</v>
      </c>
    </row>
    <row r="89" spans="1:35" ht="16.5" thickTop="1" thickBot="1" x14ac:dyDescent="0.3">
      <c r="A89" s="19">
        <v>2030</v>
      </c>
      <c r="B89" s="27">
        <v>98.22539230756098</v>
      </c>
      <c r="C89" s="27">
        <v>2.6567938821867827</v>
      </c>
      <c r="D89" s="27">
        <v>0</v>
      </c>
      <c r="E89" s="27">
        <v>100.88218618974776</v>
      </c>
      <c r="G89" s="19">
        <v>2030</v>
      </c>
      <c r="H89" s="27">
        <v>15.177658022430023</v>
      </c>
      <c r="I89" s="27">
        <v>3.3302668250598799</v>
      </c>
      <c r="J89" s="27">
        <v>22.032399401545582</v>
      </c>
      <c r="K89" s="27">
        <v>-1.7153955707351674</v>
      </c>
      <c r="L89" s="27">
        <v>1.4184874829578722E-2</v>
      </c>
      <c r="M89" s="27">
        <v>0.34373421143524013</v>
      </c>
      <c r="N89" s="27">
        <v>60.187272313255761</v>
      </c>
      <c r="O89" s="27">
        <v>99.3701200778209</v>
      </c>
      <c r="Q89" s="19">
        <v>2030</v>
      </c>
      <c r="R89" s="27">
        <v>-2.5611748884198278</v>
      </c>
      <c r="S89" s="27">
        <v>-0.73806000000013228</v>
      </c>
      <c r="T89" s="27">
        <v>23.619994554016362</v>
      </c>
      <c r="U89" s="27">
        <v>2.5410913257709211</v>
      </c>
      <c r="V89" s="27">
        <v>0</v>
      </c>
      <c r="W89" s="27">
        <v>-0.78969240050066392</v>
      </c>
      <c r="X89" s="27">
        <v>60.187272313255761</v>
      </c>
      <c r="Y89" s="27">
        <v>82.259430904122425</v>
      </c>
      <c r="AA89" s="19">
        <v>2030</v>
      </c>
      <c r="AB89" s="27">
        <v>12.450019877442971</v>
      </c>
      <c r="AC89" s="27">
        <v>2.8272175174597578</v>
      </c>
      <c r="AD89" s="27">
        <v>35.15490790750777</v>
      </c>
      <c r="AE89" s="27">
        <v>-0.69249030187201255</v>
      </c>
      <c r="AF89" s="27">
        <v>0</v>
      </c>
      <c r="AG89" s="27">
        <v>0</v>
      </c>
      <c r="AH89" s="27">
        <v>0</v>
      </c>
      <c r="AI89" s="27">
        <v>49.739655000538484</v>
      </c>
    </row>
    <row r="90" spans="1:35" ht="16.5" thickTop="1" thickBot="1" x14ac:dyDescent="0.3">
      <c r="A90" s="19">
        <v>2031</v>
      </c>
      <c r="B90" s="27">
        <v>98.22539230756098</v>
      </c>
      <c r="C90" s="27">
        <v>2.6567938821867827</v>
      </c>
      <c r="D90" s="27">
        <v>0</v>
      </c>
      <c r="E90" s="27">
        <v>100.88218618974776</v>
      </c>
      <c r="G90" s="19">
        <v>2031</v>
      </c>
      <c r="H90" s="27">
        <v>11.665195477350153</v>
      </c>
      <c r="I90" s="27">
        <v>2.9510362550099671</v>
      </c>
      <c r="J90" s="27">
        <v>29.597040813534949</v>
      </c>
      <c r="K90" s="27">
        <v>-0.45644850346530319</v>
      </c>
      <c r="L90" s="27">
        <v>5.9838009582626646E-3</v>
      </c>
      <c r="M90" s="27">
        <v>0.2814151485888125</v>
      </c>
      <c r="N90" s="27">
        <v>60.187272313255761</v>
      </c>
      <c r="O90" s="27">
        <v>104.2314953052326</v>
      </c>
      <c r="Q90" s="19">
        <v>2031</v>
      </c>
      <c r="R90" s="27">
        <v>1.173566795790066</v>
      </c>
      <c r="S90" s="27">
        <v>-2.7108399999997346</v>
      </c>
      <c r="T90" s="27">
        <v>14.234026659952901</v>
      </c>
      <c r="U90" s="27">
        <v>-3.5776362780175095</v>
      </c>
      <c r="V90" s="27">
        <v>0.57220550029093276</v>
      </c>
      <c r="W90" s="27">
        <v>23.221935094118393</v>
      </c>
      <c r="X90" s="27">
        <v>60.187272313255761</v>
      </c>
      <c r="Y90" s="27">
        <v>93.100530085390801</v>
      </c>
      <c r="AA90" s="19">
        <v>2031</v>
      </c>
      <c r="AB90" s="27">
        <v>12.450019877442971</v>
      </c>
      <c r="AC90" s="27">
        <v>2.8272175174602125</v>
      </c>
      <c r="AD90" s="27">
        <v>32.175156521960758</v>
      </c>
      <c r="AE90" s="27">
        <v>-1.916844173205752</v>
      </c>
      <c r="AF90" s="27">
        <v>0</v>
      </c>
      <c r="AG90" s="27">
        <v>0</v>
      </c>
      <c r="AH90" s="27">
        <v>0</v>
      </c>
      <c r="AI90" s="27">
        <v>45.535549743658187</v>
      </c>
    </row>
    <row r="91" spans="1:35" ht="16.5" thickTop="1" thickBot="1" x14ac:dyDescent="0.3">
      <c r="A91" s="19">
        <v>2032</v>
      </c>
      <c r="B91" s="27">
        <v>98.22539230756098</v>
      </c>
      <c r="C91" s="27">
        <v>2.6567938821867827</v>
      </c>
      <c r="D91" s="27">
        <v>0</v>
      </c>
      <c r="E91" s="27">
        <v>100.88218618974776</v>
      </c>
      <c r="G91" s="19">
        <v>2032</v>
      </c>
      <c r="H91" s="27">
        <v>8.7156591978798588</v>
      </c>
      <c r="I91" s="27">
        <v>2.1041826225900877</v>
      </c>
      <c r="J91" s="27">
        <v>58.095756432198911</v>
      </c>
      <c r="K91" s="27">
        <v>-3.871771939551566E-2</v>
      </c>
      <c r="L91" s="27">
        <v>0</v>
      </c>
      <c r="M91" s="27">
        <v>-5.2206903769680311E-2</v>
      </c>
      <c r="N91" s="27">
        <v>60.187272313255761</v>
      </c>
      <c r="O91" s="27">
        <v>129.01194594275941</v>
      </c>
      <c r="Q91" s="19">
        <v>2032</v>
      </c>
      <c r="R91" s="27">
        <v>0.27831605934989057</v>
      </c>
      <c r="S91" s="27">
        <v>-2.4697200000000521</v>
      </c>
      <c r="T91" s="27">
        <v>-9.3957722176155318</v>
      </c>
      <c r="U91" s="27">
        <v>-4.0079807741521334</v>
      </c>
      <c r="V91" s="27">
        <v>0.9551614773516206</v>
      </c>
      <c r="W91" s="27">
        <v>12.25495011966512</v>
      </c>
      <c r="X91" s="27">
        <v>60.187272313255761</v>
      </c>
      <c r="Y91" s="27">
        <v>57.802226977854673</v>
      </c>
      <c r="AA91" s="19">
        <v>2032</v>
      </c>
      <c r="AB91" s="27">
        <v>12.45001987743899</v>
      </c>
      <c r="AC91" s="27">
        <v>2.8349633188799999</v>
      </c>
      <c r="AD91" s="27">
        <v>31.491736039125644</v>
      </c>
      <c r="AE91" s="27">
        <v>0.77125922306237715</v>
      </c>
      <c r="AF91" s="27">
        <v>0</v>
      </c>
      <c r="AG91" s="27">
        <v>0</v>
      </c>
      <c r="AH91" s="27">
        <v>0</v>
      </c>
      <c r="AI91" s="27">
        <v>47.547978458507011</v>
      </c>
    </row>
    <row r="92" spans="1:35" ht="16.5" thickTop="1" thickBot="1" x14ac:dyDescent="0.3">
      <c r="A92" s="19">
        <v>2033</v>
      </c>
      <c r="B92" s="27">
        <v>98.22539230756098</v>
      </c>
      <c r="C92" s="27">
        <v>2.6567938821867827</v>
      </c>
      <c r="D92" s="27">
        <v>0</v>
      </c>
      <c r="E92" s="27">
        <v>100.88218618974776</v>
      </c>
      <c r="G92" s="19">
        <v>2033</v>
      </c>
      <c r="H92" s="27">
        <v>7.1445502861702153</v>
      </c>
      <c r="I92" s="27">
        <v>1.7364190779403543</v>
      </c>
      <c r="J92" s="27">
        <v>56.210640771295587</v>
      </c>
      <c r="K92" s="27">
        <v>0.3502407982267291</v>
      </c>
      <c r="L92" s="27">
        <v>0</v>
      </c>
      <c r="M92" s="27">
        <v>0</v>
      </c>
      <c r="N92" s="27">
        <v>60.187272313255761</v>
      </c>
      <c r="O92" s="27">
        <v>125.62912324688865</v>
      </c>
      <c r="Q92" s="19">
        <v>2033</v>
      </c>
      <c r="R92" s="27">
        <v>-6.5978225713506617</v>
      </c>
      <c r="S92" s="27">
        <v>-2.7442700000001423</v>
      </c>
      <c r="T92" s="27">
        <v>33.032561631369234</v>
      </c>
      <c r="U92" s="27">
        <v>-6.678287664340099E-2</v>
      </c>
      <c r="V92" s="27">
        <v>0</v>
      </c>
      <c r="W92" s="27">
        <v>-4.0943680501931174</v>
      </c>
      <c r="X92" s="27">
        <v>60.187272313255761</v>
      </c>
      <c r="Y92" s="27">
        <v>79.716590446437664</v>
      </c>
      <c r="AA92" s="19">
        <v>2033</v>
      </c>
      <c r="AB92" s="27">
        <v>24.762563133759045</v>
      </c>
      <c r="AC92" s="27">
        <v>3.6193375507100427</v>
      </c>
      <c r="AD92" s="27">
        <v>24.841344996495252</v>
      </c>
      <c r="AE92" s="27">
        <v>0.71192682615066438</v>
      </c>
      <c r="AF92" s="27">
        <v>0</v>
      </c>
      <c r="AG92" s="27">
        <v>0</v>
      </c>
      <c r="AH92" s="27">
        <v>0</v>
      </c>
      <c r="AI92" s="27">
        <v>53.935172507115006</v>
      </c>
    </row>
    <row r="93" spans="1:35" ht="16.5" thickTop="1" thickBot="1" x14ac:dyDescent="0.3">
      <c r="A93" s="19">
        <v>2034</v>
      </c>
      <c r="B93" s="27">
        <v>98.22539230756098</v>
      </c>
      <c r="C93" s="27">
        <v>2.6567938821867827</v>
      </c>
      <c r="D93" s="27">
        <v>0</v>
      </c>
      <c r="E93" s="27">
        <v>100.88218618974776</v>
      </c>
      <c r="G93" s="19">
        <v>2034</v>
      </c>
      <c r="H93" s="27">
        <v>6.1223542681400431</v>
      </c>
      <c r="I93" s="27">
        <v>1.6712966825298281</v>
      </c>
      <c r="J93" s="27">
        <v>25.801682138256439</v>
      </c>
      <c r="K93" s="27">
        <v>-7.4444107106041574E-2</v>
      </c>
      <c r="L93" s="27">
        <v>0</v>
      </c>
      <c r="M93" s="27">
        <v>0</v>
      </c>
      <c r="N93" s="27">
        <v>60.187272313255761</v>
      </c>
      <c r="O93" s="27">
        <v>93.708161295076025</v>
      </c>
      <c r="Q93" s="19">
        <v>2034</v>
      </c>
      <c r="R93" s="27">
        <v>0.38284024567019515</v>
      </c>
      <c r="S93" s="27">
        <v>-1.1996799999997165</v>
      </c>
      <c r="T93" s="27">
        <v>40.364922241625088</v>
      </c>
      <c r="U93" s="27">
        <v>-5.2254915237230524</v>
      </c>
      <c r="V93" s="27">
        <v>0</v>
      </c>
      <c r="W93" s="27">
        <v>8.4214288189062962</v>
      </c>
      <c r="X93" s="27">
        <v>60.187272313255761</v>
      </c>
      <c r="Y93" s="27">
        <v>102.93129209573458</v>
      </c>
      <c r="AA93" s="19">
        <v>2034</v>
      </c>
      <c r="AB93" s="27">
        <v>14.438961265517037</v>
      </c>
      <c r="AC93" s="27">
        <v>0.9572053557799336</v>
      </c>
      <c r="AD93" s="27">
        <v>38.756559927736582</v>
      </c>
      <c r="AE93" s="27">
        <v>-1.2046505931390143</v>
      </c>
      <c r="AF93" s="27">
        <v>0</v>
      </c>
      <c r="AG93" s="27">
        <v>0</v>
      </c>
      <c r="AH93" s="27">
        <v>0</v>
      </c>
      <c r="AI93" s="27">
        <v>52.948075955894538</v>
      </c>
    </row>
    <row r="94" spans="1:35" ht="16.5" thickTop="1" thickBot="1" x14ac:dyDescent="0.3">
      <c r="A94" s="19" t="s">
        <v>44</v>
      </c>
      <c r="B94" s="27">
        <v>1621.7325943098472</v>
      </c>
      <c r="C94" s="27">
        <v>43.918685412790296</v>
      </c>
      <c r="D94" s="27">
        <v>0</v>
      </c>
      <c r="E94" s="27">
        <v>1665.6512797226374</v>
      </c>
      <c r="G94" s="19" t="s">
        <v>45</v>
      </c>
      <c r="H94" s="27">
        <v>75.003152048527312</v>
      </c>
      <c r="I94" s="27">
        <v>20.474561534327183</v>
      </c>
      <c r="J94" s="27">
        <v>392.22917157179438</v>
      </c>
      <c r="K94" s="27">
        <v>-1.2762261596117699</v>
      </c>
      <c r="L94" s="27">
        <v>0</v>
      </c>
      <c r="M94" s="27">
        <v>0</v>
      </c>
      <c r="N94" s="27">
        <v>998.42061971639498</v>
      </c>
      <c r="O94" s="27">
        <v>1484.8512787114321</v>
      </c>
      <c r="Q94" s="19" t="s">
        <v>45</v>
      </c>
      <c r="R94" s="27">
        <v>4.6900626619603489</v>
      </c>
      <c r="S94" s="27">
        <v>-14.696924991387608</v>
      </c>
      <c r="T94" s="27">
        <v>610.40127711813818</v>
      </c>
      <c r="U94" s="27">
        <v>-74.072506171326282</v>
      </c>
      <c r="V94" s="27">
        <v>0</v>
      </c>
      <c r="W94" s="27">
        <v>124.66105308960466</v>
      </c>
      <c r="X94" s="27">
        <v>998.42061971639498</v>
      </c>
      <c r="Y94" s="27">
        <v>1649.4035814233844</v>
      </c>
      <c r="AA94" s="19" t="s">
        <v>45</v>
      </c>
      <c r="AB94" s="27">
        <v>176.88744554623327</v>
      </c>
      <c r="AC94" s="27">
        <v>11.726439813329801</v>
      </c>
      <c r="AD94" s="27">
        <v>578.99169100099903</v>
      </c>
      <c r="AE94" s="27">
        <v>-17.783915234325768</v>
      </c>
      <c r="AF94" s="27">
        <v>0</v>
      </c>
      <c r="AG94" s="27">
        <v>0</v>
      </c>
      <c r="AH94" s="27">
        <v>0</v>
      </c>
      <c r="AI94" s="27">
        <v>749.82166112623634</v>
      </c>
    </row>
    <row r="95" spans="1:35" ht="16.5" thickTop="1" thickBot="1" x14ac:dyDescent="0.3">
      <c r="E95" s="12"/>
    </row>
    <row r="96" spans="1:35" ht="16.5" thickTop="1" thickBot="1" x14ac:dyDescent="0.3">
      <c r="A96" s="1" t="str">
        <f>A7</f>
        <v>Low Cost</v>
      </c>
    </row>
    <row r="97" spans="1:35" ht="31.5" thickTop="1" thickBot="1" x14ac:dyDescent="0.3">
      <c r="C97" s="14"/>
      <c r="G97" s="1" t="s">
        <v>29</v>
      </c>
      <c r="H97" s="1" t="s">
        <v>10</v>
      </c>
      <c r="J97" s="12"/>
      <c r="K97" s="12"/>
      <c r="Q97" s="1" t="s">
        <v>29</v>
      </c>
      <c r="R97" s="1" t="s">
        <v>30</v>
      </c>
      <c r="T97" s="12"/>
      <c r="U97" s="12"/>
      <c r="AA97" s="1" t="s">
        <v>29</v>
      </c>
      <c r="AB97" s="1" t="s">
        <v>31</v>
      </c>
      <c r="AD97" s="12"/>
      <c r="AE97" s="12"/>
    </row>
    <row r="98" spans="1:35" ht="51" customHeight="1" thickTop="1" thickBot="1" x14ac:dyDescent="0.3">
      <c r="A98" s="1" t="s">
        <v>32</v>
      </c>
      <c r="B98" s="25" t="s">
        <v>33</v>
      </c>
      <c r="C98" s="25" t="s">
        <v>15</v>
      </c>
      <c r="D98" s="25" t="s">
        <v>34</v>
      </c>
      <c r="E98" s="25" t="s">
        <v>35</v>
      </c>
      <c r="G98" s="1" t="s">
        <v>29</v>
      </c>
      <c r="H98" s="1" t="s">
        <v>36</v>
      </c>
      <c r="I98" s="1" t="s">
        <v>37</v>
      </c>
      <c r="J98" s="1" t="s">
        <v>38</v>
      </c>
      <c r="K98" s="1" t="s">
        <v>39</v>
      </c>
      <c r="L98" s="1" t="s">
        <v>40</v>
      </c>
      <c r="M98" s="1" t="s">
        <v>41</v>
      </c>
      <c r="N98" s="1" t="s">
        <v>42</v>
      </c>
      <c r="O98" s="1" t="s">
        <v>35</v>
      </c>
      <c r="Q98" s="1" t="s">
        <v>29</v>
      </c>
      <c r="R98" s="1" t="s">
        <v>36</v>
      </c>
      <c r="S98" s="1" t="s">
        <v>37</v>
      </c>
      <c r="T98" s="1" t="s">
        <v>38</v>
      </c>
      <c r="U98" s="1" t="s">
        <v>39</v>
      </c>
      <c r="V98" s="1" t="s">
        <v>40</v>
      </c>
      <c r="W98" s="1" t="s">
        <v>41</v>
      </c>
      <c r="X98" s="1" t="s">
        <v>42</v>
      </c>
      <c r="Y98" s="1" t="s">
        <v>35</v>
      </c>
      <c r="AA98" s="1" t="s">
        <v>29</v>
      </c>
      <c r="AB98" s="1" t="s">
        <v>36</v>
      </c>
      <c r="AC98" s="1" t="s">
        <v>37</v>
      </c>
      <c r="AD98" s="1" t="s">
        <v>38</v>
      </c>
      <c r="AE98" s="1" t="s">
        <v>39</v>
      </c>
      <c r="AF98" s="1" t="s">
        <v>40</v>
      </c>
      <c r="AG98" s="1" t="s">
        <v>41</v>
      </c>
      <c r="AH98" s="1" t="s">
        <v>42</v>
      </c>
      <c r="AI98" s="1" t="s">
        <v>35</v>
      </c>
    </row>
    <row r="99" spans="1:35" ht="16.5" thickTop="1" thickBot="1" x14ac:dyDescent="0.3">
      <c r="A99" s="19" t="s">
        <v>43</v>
      </c>
      <c r="B99" s="26">
        <f>NPV($B$7,B100:B115)</f>
        <v>645.4863254174843</v>
      </c>
      <c r="C99" s="26">
        <f t="shared" ref="C99:E99" si="17">NPV($B$7,C100:C115)</f>
        <v>17.450641517596967</v>
      </c>
      <c r="D99" s="26">
        <f t="shared" si="17"/>
        <v>0</v>
      </c>
      <c r="E99" s="26">
        <f t="shared" si="17"/>
        <v>662.93696693508127</v>
      </c>
      <c r="G99" s="19" t="s">
        <v>43</v>
      </c>
      <c r="H99" s="26">
        <f>NPV($B$7,H100:H115)</f>
        <v>70.376731347357165</v>
      </c>
      <c r="I99" s="26">
        <f t="shared" ref="I99:O99" si="18">NPV($B$7,I100:I115)</f>
        <v>17.528278526551816</v>
      </c>
      <c r="J99" s="26">
        <f t="shared" si="18"/>
        <v>329.2089288177944</v>
      </c>
      <c r="K99" s="26">
        <f t="shared" si="18"/>
        <v>0.67647795815336409</v>
      </c>
      <c r="L99" s="26">
        <f t="shared" si="18"/>
        <v>6.3258004834521673</v>
      </c>
      <c r="M99" s="26">
        <f t="shared" si="18"/>
        <v>1.5574890871940372</v>
      </c>
      <c r="N99" s="26">
        <f t="shared" si="18"/>
        <v>350.11377222515159</v>
      </c>
      <c r="O99" s="26">
        <f t="shared" si="18"/>
        <v>775.78747844565453</v>
      </c>
      <c r="Q99" s="19" t="s">
        <v>43</v>
      </c>
      <c r="R99" s="26">
        <f>NPV($B$7,R100:R115)</f>
        <v>8.6045104388930493</v>
      </c>
      <c r="S99" s="26">
        <f t="shared" ref="S99:Y99" si="19">NPV($B$7,S100:S115)</f>
        <v>-9.598434515550597</v>
      </c>
      <c r="T99" s="26">
        <f t="shared" si="19"/>
        <v>377.3325509596537</v>
      </c>
      <c r="U99" s="26">
        <f t="shared" si="19"/>
        <v>-27.845559029863427</v>
      </c>
      <c r="V99" s="26">
        <f t="shared" si="19"/>
        <v>6.7036480504679608</v>
      </c>
      <c r="W99" s="26">
        <f t="shared" si="19"/>
        <v>69.68962563611008</v>
      </c>
      <c r="X99" s="26">
        <f t="shared" si="19"/>
        <v>350.11377222515159</v>
      </c>
      <c r="Y99" s="26">
        <f t="shared" si="19"/>
        <v>775.00011376486236</v>
      </c>
      <c r="AA99" s="19" t="s">
        <v>43</v>
      </c>
      <c r="AB99" s="26">
        <f>NPV($B$7,AB100:AB115)</f>
        <v>124.14054324663405</v>
      </c>
      <c r="AC99" s="26">
        <f t="shared" ref="AC99:AI99" si="20">NPV($B$7,AC100:AC115)</f>
        <v>14.650673270837943</v>
      </c>
      <c r="AD99" s="26">
        <f t="shared" si="20"/>
        <v>398.26343195423112</v>
      </c>
      <c r="AE99" s="26">
        <f t="shared" si="20"/>
        <v>-4.8287233907518274</v>
      </c>
      <c r="AF99" s="26">
        <f t="shared" si="20"/>
        <v>0</v>
      </c>
      <c r="AG99" s="26">
        <f t="shared" si="20"/>
        <v>3.6210282639268466E-3</v>
      </c>
      <c r="AH99" s="26">
        <f t="shared" si="20"/>
        <v>0</v>
      </c>
      <c r="AI99" s="26">
        <f t="shared" si="20"/>
        <v>532.22954610921522</v>
      </c>
    </row>
    <row r="100" spans="1:35" ht="16.5" thickTop="1" thickBot="1" x14ac:dyDescent="0.3">
      <c r="A100" s="19">
        <v>2020</v>
      </c>
      <c r="B100" s="27">
        <v>0</v>
      </c>
      <c r="C100" s="27">
        <v>0</v>
      </c>
      <c r="D100" s="27">
        <v>0</v>
      </c>
      <c r="E100" s="27">
        <v>0</v>
      </c>
      <c r="G100" s="19">
        <v>2020</v>
      </c>
      <c r="H100" s="27">
        <v>0</v>
      </c>
      <c r="I100" s="27">
        <v>0</v>
      </c>
      <c r="J100" s="27">
        <v>0</v>
      </c>
      <c r="K100" s="27">
        <v>0</v>
      </c>
      <c r="L100" s="27">
        <v>0</v>
      </c>
      <c r="M100" s="27">
        <v>0</v>
      </c>
      <c r="N100" s="27">
        <v>0</v>
      </c>
      <c r="O100" s="27">
        <v>0</v>
      </c>
      <c r="Q100" s="19">
        <v>2020</v>
      </c>
      <c r="R100" s="27">
        <v>0</v>
      </c>
      <c r="S100" s="27">
        <v>0</v>
      </c>
      <c r="T100" s="27">
        <v>0</v>
      </c>
      <c r="U100" s="27">
        <v>0</v>
      </c>
      <c r="V100" s="27">
        <v>0</v>
      </c>
      <c r="W100" s="27">
        <v>0</v>
      </c>
      <c r="X100" s="27">
        <v>0</v>
      </c>
      <c r="Y100" s="27">
        <v>0</v>
      </c>
      <c r="AA100" s="19">
        <v>2020</v>
      </c>
      <c r="AB100" s="27">
        <v>0</v>
      </c>
      <c r="AC100" s="27">
        <v>0</v>
      </c>
      <c r="AD100" s="27">
        <v>0</v>
      </c>
      <c r="AE100" s="27">
        <v>0</v>
      </c>
      <c r="AF100" s="27">
        <v>0</v>
      </c>
      <c r="AG100" s="27">
        <v>0</v>
      </c>
      <c r="AH100" s="27">
        <v>0</v>
      </c>
      <c r="AI100" s="27">
        <v>0</v>
      </c>
    </row>
    <row r="101" spans="1:35" ht="16.5" thickTop="1" thickBot="1" x14ac:dyDescent="0.3">
      <c r="A101" s="19">
        <v>2021</v>
      </c>
      <c r="B101" s="27">
        <v>0</v>
      </c>
      <c r="C101" s="27">
        <v>0</v>
      </c>
      <c r="D101" s="27">
        <v>0</v>
      </c>
      <c r="E101" s="27">
        <v>0</v>
      </c>
      <c r="G101" s="19">
        <v>2021</v>
      </c>
      <c r="H101" s="27">
        <v>0</v>
      </c>
      <c r="I101" s="27">
        <v>0</v>
      </c>
      <c r="J101" s="27">
        <v>0</v>
      </c>
      <c r="K101" s="27">
        <v>0</v>
      </c>
      <c r="L101" s="27">
        <v>0</v>
      </c>
      <c r="M101" s="27">
        <v>0</v>
      </c>
      <c r="N101" s="27">
        <v>0</v>
      </c>
      <c r="O101" s="27">
        <v>0</v>
      </c>
      <c r="Q101" s="19">
        <v>2021</v>
      </c>
      <c r="R101" s="27">
        <v>0</v>
      </c>
      <c r="S101" s="27">
        <v>0</v>
      </c>
      <c r="T101" s="27">
        <v>0</v>
      </c>
      <c r="U101" s="27">
        <v>0</v>
      </c>
      <c r="V101" s="27">
        <v>0</v>
      </c>
      <c r="W101" s="27">
        <v>0</v>
      </c>
      <c r="X101" s="27">
        <v>0</v>
      </c>
      <c r="Y101" s="27">
        <v>0</v>
      </c>
      <c r="AA101" s="19">
        <v>2021</v>
      </c>
      <c r="AB101" s="27">
        <v>0</v>
      </c>
      <c r="AC101" s="27">
        <v>0</v>
      </c>
      <c r="AD101" s="27">
        <v>0</v>
      </c>
      <c r="AE101" s="27">
        <v>0</v>
      </c>
      <c r="AF101" s="27">
        <v>0</v>
      </c>
      <c r="AG101" s="27">
        <v>0</v>
      </c>
      <c r="AH101" s="27">
        <v>0</v>
      </c>
      <c r="AI101" s="27">
        <v>0</v>
      </c>
    </row>
    <row r="102" spans="1:35" ht="16.5" thickTop="1" thickBot="1" x14ac:dyDescent="0.3">
      <c r="A102" s="19">
        <v>2022</v>
      </c>
      <c r="B102" s="27">
        <v>0</v>
      </c>
      <c r="C102" s="27">
        <v>0</v>
      </c>
      <c r="D102" s="27">
        <v>0</v>
      </c>
      <c r="E102" s="27">
        <v>0</v>
      </c>
      <c r="G102" s="19">
        <v>2022</v>
      </c>
      <c r="H102" s="27">
        <v>0</v>
      </c>
      <c r="I102" s="27">
        <v>0</v>
      </c>
      <c r="J102" s="27">
        <v>0</v>
      </c>
      <c r="K102" s="27">
        <v>0</v>
      </c>
      <c r="L102" s="27">
        <v>0</v>
      </c>
      <c r="M102" s="27">
        <v>0</v>
      </c>
      <c r="N102" s="27">
        <v>0</v>
      </c>
      <c r="O102" s="27">
        <v>0</v>
      </c>
      <c r="Q102" s="19">
        <v>2022</v>
      </c>
      <c r="R102" s="27">
        <v>0</v>
      </c>
      <c r="S102" s="27">
        <v>0</v>
      </c>
      <c r="T102" s="27">
        <v>0</v>
      </c>
      <c r="U102" s="27">
        <v>0</v>
      </c>
      <c r="V102" s="27">
        <v>0</v>
      </c>
      <c r="W102" s="27">
        <v>0</v>
      </c>
      <c r="X102" s="27">
        <v>0</v>
      </c>
      <c r="Y102" s="27">
        <v>0</v>
      </c>
      <c r="AA102" s="19">
        <v>2022</v>
      </c>
      <c r="AB102" s="27">
        <v>0</v>
      </c>
      <c r="AC102" s="27">
        <v>0</v>
      </c>
      <c r="AD102" s="27">
        <v>0</v>
      </c>
      <c r="AE102" s="27">
        <v>0</v>
      </c>
      <c r="AF102" s="27">
        <v>0</v>
      </c>
      <c r="AG102" s="27">
        <v>0</v>
      </c>
      <c r="AH102" s="27">
        <v>0</v>
      </c>
      <c r="AI102" s="27">
        <v>0</v>
      </c>
    </row>
    <row r="103" spans="1:35" ht="16.5" thickTop="1" thickBot="1" x14ac:dyDescent="0.3">
      <c r="A103" s="19">
        <v>2023</v>
      </c>
      <c r="B103" s="27">
        <v>1.8435944113607357</v>
      </c>
      <c r="C103" s="27">
        <v>3.6871888227214718E-2</v>
      </c>
      <c r="D103" s="27">
        <v>0</v>
      </c>
      <c r="E103" s="27">
        <v>1.8804662995879504</v>
      </c>
      <c r="G103" s="19">
        <v>2023</v>
      </c>
      <c r="H103" s="27">
        <v>0</v>
      </c>
      <c r="I103" s="27">
        <v>0</v>
      </c>
      <c r="J103" s="27">
        <v>7.5115685122127456</v>
      </c>
      <c r="K103" s="27">
        <v>-0.75183098571406737</v>
      </c>
      <c r="L103" s="27">
        <v>0</v>
      </c>
      <c r="M103" s="27">
        <v>0.92983033019481109</v>
      </c>
      <c r="N103" s="27">
        <v>0</v>
      </c>
      <c r="O103" s="27">
        <v>7.6895678566934889</v>
      </c>
      <c r="Q103" s="19">
        <v>2023</v>
      </c>
      <c r="R103" s="27">
        <v>-3.6069625000000016</v>
      </c>
      <c r="S103" s="27">
        <v>-1.1272400000000289</v>
      </c>
      <c r="T103" s="27">
        <v>30.778997737409593</v>
      </c>
      <c r="U103" s="27">
        <v>5.9407491140592636</v>
      </c>
      <c r="V103" s="27">
        <v>0</v>
      </c>
      <c r="W103" s="27">
        <v>1.5370137014673877</v>
      </c>
      <c r="X103" s="27">
        <v>0</v>
      </c>
      <c r="Y103" s="27">
        <v>33.522558052936212</v>
      </c>
      <c r="AA103" s="19">
        <v>2023</v>
      </c>
      <c r="AB103" s="27">
        <v>3.1125473455309978</v>
      </c>
      <c r="AC103" s="27">
        <v>0.20833621556494109</v>
      </c>
      <c r="AD103" s="27">
        <v>12.230643506148549</v>
      </c>
      <c r="AE103" s="27">
        <v>-8.4968438564487062E-2</v>
      </c>
      <c r="AF103" s="27">
        <v>0</v>
      </c>
      <c r="AG103" s="27">
        <v>0.44928242008676827</v>
      </c>
      <c r="AH103" s="27">
        <v>0</v>
      </c>
      <c r="AI103" s="27">
        <v>15.915841048766771</v>
      </c>
    </row>
    <row r="104" spans="1:35" ht="16.5" thickTop="1" thickBot="1" x14ac:dyDescent="0.3">
      <c r="A104" s="19">
        <v>2024</v>
      </c>
      <c r="B104" s="27">
        <v>1.8435944113607357</v>
      </c>
      <c r="C104" s="27">
        <v>3.6871888227214718E-2</v>
      </c>
      <c r="D104" s="27">
        <v>0</v>
      </c>
      <c r="E104" s="27">
        <v>1.8804662995879504</v>
      </c>
      <c r="G104" s="19">
        <v>2024</v>
      </c>
      <c r="H104" s="27">
        <v>0</v>
      </c>
      <c r="I104" s="27">
        <v>0</v>
      </c>
      <c r="J104" s="27">
        <v>6.4770334903208635</v>
      </c>
      <c r="K104" s="27">
        <v>0.74821438213723968</v>
      </c>
      <c r="L104" s="27">
        <v>0</v>
      </c>
      <c r="M104" s="27">
        <v>0.62006797884172959</v>
      </c>
      <c r="N104" s="27">
        <v>0</v>
      </c>
      <c r="O104" s="27">
        <v>7.8453158512998336</v>
      </c>
      <c r="Q104" s="19">
        <v>2024</v>
      </c>
      <c r="R104" s="27">
        <v>-0.27231999999999346</v>
      </c>
      <c r="S104" s="27">
        <v>-7.0482500000025539E-2</v>
      </c>
      <c r="T104" s="27">
        <v>1.0731969202809539</v>
      </c>
      <c r="U104" s="27">
        <v>-2.3212579351905148E-2</v>
      </c>
      <c r="V104" s="27">
        <v>0</v>
      </c>
      <c r="W104" s="27">
        <v>-0.39327997624986227</v>
      </c>
      <c r="X104" s="27">
        <v>0</v>
      </c>
      <c r="Y104" s="27">
        <v>0.31390186467916753</v>
      </c>
      <c r="AA104" s="19">
        <v>2024</v>
      </c>
      <c r="AB104" s="27">
        <v>6.6970888519151117E-2</v>
      </c>
      <c r="AC104" s="27">
        <v>2.4033554417428604E-2</v>
      </c>
      <c r="AD104" s="27">
        <v>6.6203013809752145</v>
      </c>
      <c r="AE104" s="27">
        <v>0.54771725890096734</v>
      </c>
      <c r="AF104" s="27">
        <v>0</v>
      </c>
      <c r="AG104" s="27">
        <v>-0.11528127801550882</v>
      </c>
      <c r="AH104" s="27">
        <v>0</v>
      </c>
      <c r="AI104" s="27">
        <v>7.1437418047972532</v>
      </c>
    </row>
    <row r="105" spans="1:35" ht="16.5" thickTop="1" thickBot="1" x14ac:dyDescent="0.3">
      <c r="A105" s="19">
        <v>2025</v>
      </c>
      <c r="B105" s="27">
        <v>52.890595857917447</v>
      </c>
      <c r="C105" s="27">
        <v>1.430581321177498</v>
      </c>
      <c r="D105" s="27">
        <v>0</v>
      </c>
      <c r="E105" s="27">
        <v>54.321177179094946</v>
      </c>
      <c r="G105" s="19">
        <v>2025</v>
      </c>
      <c r="H105" s="27">
        <v>0</v>
      </c>
      <c r="I105" s="27">
        <v>0</v>
      </c>
      <c r="J105" s="27">
        <v>19.01390474288144</v>
      </c>
      <c r="K105" s="27">
        <v>1.5275416140250109</v>
      </c>
      <c r="L105" s="27">
        <v>2.0243676442420533</v>
      </c>
      <c r="M105" s="27">
        <v>1.0306320996200817</v>
      </c>
      <c r="N105" s="27">
        <v>0</v>
      </c>
      <c r="O105" s="27">
        <v>23.596446100768585</v>
      </c>
      <c r="Q105" s="19">
        <v>2025</v>
      </c>
      <c r="R105" s="27">
        <v>-2.3426399999999603</v>
      </c>
      <c r="S105" s="27">
        <v>-0.18885000000000218</v>
      </c>
      <c r="T105" s="27">
        <v>23.827094258740601</v>
      </c>
      <c r="U105" s="27">
        <v>-2.6945014969241399</v>
      </c>
      <c r="V105" s="27">
        <v>1.4560970354377119</v>
      </c>
      <c r="W105" s="27">
        <v>-2.1145027911593062E-2</v>
      </c>
      <c r="X105" s="27">
        <v>0</v>
      </c>
      <c r="Y105" s="27">
        <v>20.036054769342616</v>
      </c>
      <c r="AA105" s="19">
        <v>2025</v>
      </c>
      <c r="AB105" s="27">
        <v>0.26788355408299935</v>
      </c>
      <c r="AC105" s="27">
        <v>4.7935777939983382E-2</v>
      </c>
      <c r="AD105" s="27">
        <v>13.655571224094997</v>
      </c>
      <c r="AE105" s="27">
        <v>0.16544911021622524</v>
      </c>
      <c r="AF105" s="27">
        <v>0</v>
      </c>
      <c r="AG105" s="27">
        <v>-0.13297304463263426</v>
      </c>
      <c r="AH105" s="27">
        <v>0</v>
      </c>
      <c r="AI105" s="27">
        <v>14.003866621701572</v>
      </c>
    </row>
    <row r="106" spans="1:35" ht="16.5" thickTop="1" thickBot="1" x14ac:dyDescent="0.3">
      <c r="A106" s="19">
        <v>2026</v>
      </c>
      <c r="B106" s="27">
        <v>52.890595857917447</v>
      </c>
      <c r="C106" s="27">
        <v>1.430581321177498</v>
      </c>
      <c r="D106" s="27">
        <v>0</v>
      </c>
      <c r="E106" s="27">
        <v>54.321177179094946</v>
      </c>
      <c r="G106" s="19">
        <v>2026</v>
      </c>
      <c r="H106" s="27">
        <v>-1.3950969279790115E-3</v>
      </c>
      <c r="I106" s="27">
        <v>1.4004089498484973E-3</v>
      </c>
      <c r="J106" s="27">
        <v>35.059760702035945</v>
      </c>
      <c r="K106" s="27">
        <v>5.2634582818398972</v>
      </c>
      <c r="L106" s="27">
        <v>7.2894534504397832</v>
      </c>
      <c r="M106" s="27">
        <v>-1.0122504579646785</v>
      </c>
      <c r="N106" s="27">
        <v>0</v>
      </c>
      <c r="O106" s="27">
        <v>46.600427288372821</v>
      </c>
      <c r="Q106" s="19">
        <v>2026</v>
      </c>
      <c r="R106" s="27">
        <v>-0.44297000000005937</v>
      </c>
      <c r="S106" s="27">
        <v>5.0119999999878928E-2</v>
      </c>
      <c r="T106" s="27">
        <v>15.443896034684586</v>
      </c>
      <c r="U106" s="27">
        <v>5.0359473365392757</v>
      </c>
      <c r="V106" s="27">
        <v>7.3646415600636006</v>
      </c>
      <c r="W106" s="27">
        <v>-0.89821412546278045</v>
      </c>
      <c r="X106" s="27">
        <v>0</v>
      </c>
      <c r="Y106" s="27">
        <v>26.553420805824501</v>
      </c>
      <c r="AA106" s="19">
        <v>2026</v>
      </c>
      <c r="AB106" s="27">
        <v>0.26788355408200459</v>
      </c>
      <c r="AC106" s="27">
        <v>9.5871555879966763E-2</v>
      </c>
      <c r="AD106" s="27">
        <v>33.089251877575705</v>
      </c>
      <c r="AE106" s="27">
        <v>4.8424717559602817</v>
      </c>
      <c r="AF106" s="27">
        <v>0</v>
      </c>
      <c r="AG106" s="27">
        <v>-0.25807648693050717</v>
      </c>
      <c r="AH106" s="27">
        <v>0</v>
      </c>
      <c r="AI106" s="27">
        <v>38.037402256567454</v>
      </c>
    </row>
    <row r="107" spans="1:35" ht="16.5" thickTop="1" thickBot="1" x14ac:dyDescent="0.3">
      <c r="A107" s="19">
        <v>2027</v>
      </c>
      <c r="B107" s="27">
        <v>52.890595857917447</v>
      </c>
      <c r="C107" s="27">
        <v>1.430581321177498</v>
      </c>
      <c r="D107" s="27">
        <v>0</v>
      </c>
      <c r="E107" s="27">
        <v>54.321177179094946</v>
      </c>
      <c r="G107" s="19">
        <v>2027</v>
      </c>
      <c r="H107" s="27">
        <v>5.075118029402006</v>
      </c>
      <c r="I107" s="27">
        <v>1.0935449024800619</v>
      </c>
      <c r="J107" s="27">
        <v>19.661039277732915</v>
      </c>
      <c r="K107" s="27">
        <v>2.6580455631821764E-2</v>
      </c>
      <c r="L107" s="27">
        <v>0</v>
      </c>
      <c r="M107" s="27">
        <v>0</v>
      </c>
      <c r="N107" s="27">
        <v>32.408531245599249</v>
      </c>
      <c r="O107" s="27">
        <v>58.264813910846058</v>
      </c>
      <c r="Q107" s="19">
        <v>2027</v>
      </c>
      <c r="R107" s="27">
        <v>1.8599400000000514</v>
      </c>
      <c r="S107" s="27">
        <v>0.64633999999978187</v>
      </c>
      <c r="T107" s="27">
        <v>27.265966888282122</v>
      </c>
      <c r="U107" s="27">
        <v>1.234873629531686</v>
      </c>
      <c r="V107" s="27">
        <v>0</v>
      </c>
      <c r="W107" s="27">
        <v>7.5205413457979376E-7</v>
      </c>
      <c r="X107" s="27">
        <v>32.408531245599249</v>
      </c>
      <c r="Y107" s="27">
        <v>63.415652515467031</v>
      </c>
      <c r="AA107" s="19">
        <v>2027</v>
      </c>
      <c r="AB107" s="27">
        <v>0.18290367326500245</v>
      </c>
      <c r="AC107" s="27">
        <v>0.15926881142968341</v>
      </c>
      <c r="AD107" s="27">
        <v>27.55380616808058</v>
      </c>
      <c r="AE107" s="27">
        <v>4.1279480607967267</v>
      </c>
      <c r="AF107" s="27">
        <v>0</v>
      </c>
      <c r="AG107" s="27">
        <v>0</v>
      </c>
      <c r="AH107" s="27">
        <v>0</v>
      </c>
      <c r="AI107" s="27">
        <v>32.023926713571996</v>
      </c>
    </row>
    <row r="108" spans="1:35" ht="16.5" thickTop="1" thickBot="1" x14ac:dyDescent="0.3">
      <c r="A108" s="19">
        <v>2028</v>
      </c>
      <c r="B108" s="27">
        <v>52.890595857917447</v>
      </c>
      <c r="C108" s="27">
        <v>1.430581321177498</v>
      </c>
      <c r="D108" s="27">
        <v>0</v>
      </c>
      <c r="E108" s="27">
        <v>54.321177179094946</v>
      </c>
      <c r="G108" s="19">
        <v>2028</v>
      </c>
      <c r="H108" s="27">
        <v>10.035512428024049</v>
      </c>
      <c r="I108" s="27">
        <v>2.2499836779797988</v>
      </c>
      <c r="J108" s="27">
        <v>17.149180388812301</v>
      </c>
      <c r="K108" s="27">
        <v>-1.9853924358993091</v>
      </c>
      <c r="L108" s="27">
        <v>0</v>
      </c>
      <c r="M108" s="27">
        <v>0</v>
      </c>
      <c r="N108" s="27">
        <v>32.408531245599249</v>
      </c>
      <c r="O108" s="27">
        <v>59.857815304516087</v>
      </c>
      <c r="Q108" s="19">
        <v>2028</v>
      </c>
      <c r="R108" s="27">
        <v>20.984051066249776</v>
      </c>
      <c r="S108" s="27">
        <v>1.6843199999998433</v>
      </c>
      <c r="T108" s="27">
        <v>6.2577889171314105</v>
      </c>
      <c r="U108" s="27">
        <v>-0.98486895767697691</v>
      </c>
      <c r="V108" s="27">
        <v>0</v>
      </c>
      <c r="W108" s="27">
        <v>0.29532314386997527</v>
      </c>
      <c r="X108" s="27">
        <v>32.408531245599249</v>
      </c>
      <c r="Y108" s="27">
        <v>60.645145415173275</v>
      </c>
      <c r="AA108" s="19">
        <v>2028</v>
      </c>
      <c r="AB108" s="27">
        <v>12.439042717415987</v>
      </c>
      <c r="AC108" s="27">
        <v>2.8324692475603115</v>
      </c>
      <c r="AD108" s="27">
        <v>20.337263276261986</v>
      </c>
      <c r="AE108" s="27">
        <v>-2.4188299595722675</v>
      </c>
      <c r="AF108" s="27">
        <v>0</v>
      </c>
      <c r="AG108" s="27">
        <v>0</v>
      </c>
      <c r="AH108" s="27">
        <v>0</v>
      </c>
      <c r="AI108" s="27">
        <v>33.189945281666013</v>
      </c>
    </row>
    <row r="109" spans="1:35" ht="16.5" thickTop="1" thickBot="1" x14ac:dyDescent="0.3">
      <c r="A109" s="19">
        <v>2029</v>
      </c>
      <c r="B109" s="27">
        <v>52.890595857917447</v>
      </c>
      <c r="C109" s="27">
        <v>1.430581321177498</v>
      </c>
      <c r="D109" s="27">
        <v>0</v>
      </c>
      <c r="E109" s="27">
        <v>54.321177179094946</v>
      </c>
      <c r="G109" s="19">
        <v>2029</v>
      </c>
      <c r="H109" s="27">
        <v>13.008471491989894</v>
      </c>
      <c r="I109" s="27">
        <v>2.7858491341703484</v>
      </c>
      <c r="J109" s="27">
        <v>20.786142995639203</v>
      </c>
      <c r="K109" s="27">
        <v>-2.0939995641185964</v>
      </c>
      <c r="L109" s="27">
        <v>0</v>
      </c>
      <c r="M109" s="27">
        <v>0</v>
      </c>
      <c r="N109" s="27">
        <v>32.408531245599249</v>
      </c>
      <c r="O109" s="27">
        <v>66.894995303280098</v>
      </c>
      <c r="Q109" s="19">
        <v>2029</v>
      </c>
      <c r="R109" s="27">
        <v>2.6504928898398248</v>
      </c>
      <c r="S109" s="27">
        <v>1.0213300000000345</v>
      </c>
      <c r="T109" s="27">
        <v>22.631602959641882</v>
      </c>
      <c r="U109" s="27">
        <v>-2.4773699564695661E-2</v>
      </c>
      <c r="V109" s="27">
        <v>0</v>
      </c>
      <c r="W109" s="27">
        <v>1.0405249899250697</v>
      </c>
      <c r="X109" s="27">
        <v>32.408531245599249</v>
      </c>
      <c r="Y109" s="27">
        <v>59.72770838544136</v>
      </c>
      <c r="AA109" s="19">
        <v>2029</v>
      </c>
      <c r="AB109" s="27">
        <v>12.439042717419964</v>
      </c>
      <c r="AC109" s="27">
        <v>2.8247302605500408</v>
      </c>
      <c r="AD109" s="27">
        <v>23.812563623588353</v>
      </c>
      <c r="AE109" s="27">
        <v>-2.5427877121464117</v>
      </c>
      <c r="AF109" s="27">
        <v>0</v>
      </c>
      <c r="AG109" s="27">
        <v>0</v>
      </c>
      <c r="AH109" s="27">
        <v>0</v>
      </c>
      <c r="AI109" s="27">
        <v>36.533548889411946</v>
      </c>
    </row>
    <row r="110" spans="1:35" ht="16.5" thickTop="1" thickBot="1" x14ac:dyDescent="0.3">
      <c r="A110" s="19">
        <v>2030</v>
      </c>
      <c r="B110" s="27">
        <v>52.890595857917447</v>
      </c>
      <c r="C110" s="27">
        <v>1.430581321177498</v>
      </c>
      <c r="D110" s="27">
        <v>0</v>
      </c>
      <c r="E110" s="27">
        <v>54.321177179094946</v>
      </c>
      <c r="G110" s="19">
        <v>2030</v>
      </c>
      <c r="H110" s="27">
        <v>15.177658022430023</v>
      </c>
      <c r="I110" s="27">
        <v>3.3302668250598799</v>
      </c>
      <c r="J110" s="27">
        <v>22.032399401545582</v>
      </c>
      <c r="K110" s="27">
        <v>-1.7153955707351674</v>
      </c>
      <c r="L110" s="27">
        <v>1.4184874829578722E-2</v>
      </c>
      <c r="M110" s="27">
        <v>0.34373421143524013</v>
      </c>
      <c r="N110" s="27">
        <v>32.408531245599249</v>
      </c>
      <c r="O110" s="27">
        <v>71.591379010164388</v>
      </c>
      <c r="Q110" s="19">
        <v>2030</v>
      </c>
      <c r="R110" s="27">
        <v>-2.5611748884198278</v>
      </c>
      <c r="S110" s="27">
        <v>-0.73806000000013228</v>
      </c>
      <c r="T110" s="27">
        <v>23.619994554016362</v>
      </c>
      <c r="U110" s="27">
        <v>2.5410913257709211</v>
      </c>
      <c r="V110" s="27">
        <v>0</v>
      </c>
      <c r="W110" s="27">
        <v>-0.78969240050066392</v>
      </c>
      <c r="X110" s="27">
        <v>32.408531245599249</v>
      </c>
      <c r="Y110" s="27">
        <v>54.480689836465913</v>
      </c>
      <c r="AA110" s="19">
        <v>2030</v>
      </c>
      <c r="AB110" s="27">
        <v>12.450019877442971</v>
      </c>
      <c r="AC110" s="27">
        <v>2.8272175174597578</v>
      </c>
      <c r="AD110" s="27">
        <v>35.15490790750777</v>
      </c>
      <c r="AE110" s="27">
        <v>-0.69249030187201255</v>
      </c>
      <c r="AF110" s="27">
        <v>0</v>
      </c>
      <c r="AG110" s="27">
        <v>0</v>
      </c>
      <c r="AH110" s="27">
        <v>0</v>
      </c>
      <c r="AI110" s="27">
        <v>49.739655000538484</v>
      </c>
    </row>
    <row r="111" spans="1:35" ht="16.5" thickTop="1" thickBot="1" x14ac:dyDescent="0.3">
      <c r="A111" s="19">
        <v>2031</v>
      </c>
      <c r="B111" s="27">
        <v>52.890595857917447</v>
      </c>
      <c r="C111" s="27">
        <v>1.430581321177498</v>
      </c>
      <c r="D111" s="27">
        <v>0</v>
      </c>
      <c r="E111" s="27">
        <v>54.321177179094946</v>
      </c>
      <c r="G111" s="19">
        <v>2031</v>
      </c>
      <c r="H111" s="27">
        <v>11.665195477350153</v>
      </c>
      <c r="I111" s="27">
        <v>2.9510362550099671</v>
      </c>
      <c r="J111" s="27">
        <v>29.597040813534949</v>
      </c>
      <c r="K111" s="27">
        <v>-0.45644850346530319</v>
      </c>
      <c r="L111" s="27">
        <v>5.9838009582626646E-3</v>
      </c>
      <c r="M111" s="27">
        <v>0.2814151485888125</v>
      </c>
      <c r="N111" s="27">
        <v>32.408531245599249</v>
      </c>
      <c r="O111" s="27">
        <v>76.452754237576087</v>
      </c>
      <c r="Q111" s="19">
        <v>2031</v>
      </c>
      <c r="R111" s="27">
        <v>1.173566795790066</v>
      </c>
      <c r="S111" s="27">
        <v>-2.7108399999997346</v>
      </c>
      <c r="T111" s="27">
        <v>14.234026659952901</v>
      </c>
      <c r="U111" s="27">
        <v>-3.5776362780175095</v>
      </c>
      <c r="V111" s="27">
        <v>0.57220550029093276</v>
      </c>
      <c r="W111" s="27">
        <v>23.221935094118393</v>
      </c>
      <c r="X111" s="27">
        <v>32.408531245599249</v>
      </c>
      <c r="Y111" s="27">
        <v>65.321789017734289</v>
      </c>
      <c r="AA111" s="19">
        <v>2031</v>
      </c>
      <c r="AB111" s="27">
        <v>12.450019877442971</v>
      </c>
      <c r="AC111" s="27">
        <v>2.8272175174602125</v>
      </c>
      <c r="AD111" s="27">
        <v>32.175156521960758</v>
      </c>
      <c r="AE111" s="27">
        <v>-1.916844173205752</v>
      </c>
      <c r="AF111" s="27">
        <v>0</v>
      </c>
      <c r="AG111" s="27">
        <v>0</v>
      </c>
      <c r="AH111" s="27">
        <v>0</v>
      </c>
      <c r="AI111" s="27">
        <v>45.535549743658187</v>
      </c>
    </row>
    <row r="112" spans="1:35" ht="16.5" thickTop="1" thickBot="1" x14ac:dyDescent="0.3">
      <c r="A112" s="19">
        <v>2032</v>
      </c>
      <c r="B112" s="27">
        <v>52.890595857917447</v>
      </c>
      <c r="C112" s="27">
        <v>1.430581321177498</v>
      </c>
      <c r="D112" s="27">
        <v>0</v>
      </c>
      <c r="E112" s="27">
        <v>54.321177179094946</v>
      </c>
      <c r="G112" s="19">
        <v>2032</v>
      </c>
      <c r="H112" s="27">
        <v>8.7156591978798588</v>
      </c>
      <c r="I112" s="27">
        <v>2.1041826225900877</v>
      </c>
      <c r="J112" s="27">
        <v>58.095756432198911</v>
      </c>
      <c r="K112" s="27">
        <v>-3.871771939551566E-2</v>
      </c>
      <c r="L112" s="27">
        <v>0</v>
      </c>
      <c r="M112" s="27">
        <v>-5.2206903769680311E-2</v>
      </c>
      <c r="N112" s="27">
        <v>32.408531245599249</v>
      </c>
      <c r="O112" s="27">
        <v>101.2332048751029</v>
      </c>
      <c r="Q112" s="19">
        <v>2032</v>
      </c>
      <c r="R112" s="27">
        <v>0.27831605934989057</v>
      </c>
      <c r="S112" s="27">
        <v>-2.4697200000000521</v>
      </c>
      <c r="T112" s="27">
        <v>-9.3957722176155318</v>
      </c>
      <c r="U112" s="27">
        <v>-4.0079807741521334</v>
      </c>
      <c r="V112" s="27">
        <v>0.9551614773516206</v>
      </c>
      <c r="W112" s="27">
        <v>12.25495011966512</v>
      </c>
      <c r="X112" s="27">
        <v>32.408531245599249</v>
      </c>
      <c r="Y112" s="27">
        <v>30.023485910198161</v>
      </c>
      <c r="AA112" s="19">
        <v>2032</v>
      </c>
      <c r="AB112" s="27">
        <v>12.45001987743899</v>
      </c>
      <c r="AC112" s="27">
        <v>2.8349633188799999</v>
      </c>
      <c r="AD112" s="27">
        <v>31.491736039125644</v>
      </c>
      <c r="AE112" s="27">
        <v>0.77125922306237715</v>
      </c>
      <c r="AF112" s="27">
        <v>0</v>
      </c>
      <c r="AG112" s="27">
        <v>0</v>
      </c>
      <c r="AH112" s="27">
        <v>0</v>
      </c>
      <c r="AI112" s="27">
        <v>47.547978458507011</v>
      </c>
    </row>
    <row r="113" spans="1:35" ht="16.5" thickTop="1" thickBot="1" x14ac:dyDescent="0.3">
      <c r="A113" s="19">
        <v>2033</v>
      </c>
      <c r="B113" s="27">
        <v>52.890595857917447</v>
      </c>
      <c r="C113" s="27">
        <v>1.430581321177498</v>
      </c>
      <c r="D113" s="27">
        <v>0</v>
      </c>
      <c r="E113" s="27">
        <v>54.321177179094946</v>
      </c>
      <c r="G113" s="19">
        <v>2033</v>
      </c>
      <c r="H113" s="27">
        <v>7.1445502861702153</v>
      </c>
      <c r="I113" s="27">
        <v>1.7364190779403543</v>
      </c>
      <c r="J113" s="27">
        <v>56.210640771295587</v>
      </c>
      <c r="K113" s="27">
        <v>0.3502407982267291</v>
      </c>
      <c r="L113" s="27">
        <v>0</v>
      </c>
      <c r="M113" s="27">
        <v>0</v>
      </c>
      <c r="N113" s="27">
        <v>32.408531245599249</v>
      </c>
      <c r="O113" s="27">
        <v>97.850382179232142</v>
      </c>
      <c r="Q113" s="19">
        <v>2033</v>
      </c>
      <c r="R113" s="27">
        <v>-6.5978225713506617</v>
      </c>
      <c r="S113" s="27">
        <v>-2.7442700000001423</v>
      </c>
      <c r="T113" s="27">
        <v>33.032561631369234</v>
      </c>
      <c r="U113" s="27">
        <v>-6.678287664340099E-2</v>
      </c>
      <c r="V113" s="27">
        <v>0</v>
      </c>
      <c r="W113" s="27">
        <v>-4.0943680501931174</v>
      </c>
      <c r="X113" s="27">
        <v>32.408531245599249</v>
      </c>
      <c r="Y113" s="27">
        <v>51.937849378781159</v>
      </c>
      <c r="AA113" s="19">
        <v>2033</v>
      </c>
      <c r="AB113" s="27">
        <v>24.762563133759045</v>
      </c>
      <c r="AC113" s="27">
        <v>3.6193375507100427</v>
      </c>
      <c r="AD113" s="27">
        <v>24.841344996495252</v>
      </c>
      <c r="AE113" s="27">
        <v>0.71192682615066438</v>
      </c>
      <c r="AF113" s="27">
        <v>0</v>
      </c>
      <c r="AG113" s="27">
        <v>0</v>
      </c>
      <c r="AH113" s="27">
        <v>0</v>
      </c>
      <c r="AI113" s="27">
        <v>53.935172507115006</v>
      </c>
    </row>
    <row r="114" spans="1:35" ht="16.5" thickTop="1" thickBot="1" x14ac:dyDescent="0.3">
      <c r="A114" s="19">
        <v>2034</v>
      </c>
      <c r="B114" s="27">
        <v>52.890595857917447</v>
      </c>
      <c r="C114" s="27">
        <v>1.430581321177498</v>
      </c>
      <c r="D114" s="27">
        <v>0</v>
      </c>
      <c r="E114" s="27">
        <v>54.321177179094946</v>
      </c>
      <c r="G114" s="19">
        <v>2034</v>
      </c>
      <c r="H114" s="27">
        <v>6.1223542681400431</v>
      </c>
      <c r="I114" s="27">
        <v>1.6712966825298281</v>
      </c>
      <c r="J114" s="27">
        <v>25.801682138256439</v>
      </c>
      <c r="K114" s="27">
        <v>-7.4444107106041574E-2</v>
      </c>
      <c r="L114" s="27">
        <v>0</v>
      </c>
      <c r="M114" s="27">
        <v>0</v>
      </c>
      <c r="N114" s="27">
        <v>32.408531245599249</v>
      </c>
      <c r="O114" s="27">
        <v>65.929420227419513</v>
      </c>
      <c r="Q114" s="19">
        <v>2034</v>
      </c>
      <c r="R114" s="27">
        <v>0.38284024567019515</v>
      </c>
      <c r="S114" s="27">
        <v>-1.1996799999997165</v>
      </c>
      <c r="T114" s="27">
        <v>40.364922241625088</v>
      </c>
      <c r="U114" s="27">
        <v>-5.2254915237230524</v>
      </c>
      <c r="V114" s="27">
        <v>0</v>
      </c>
      <c r="W114" s="27">
        <v>8.4214288189062962</v>
      </c>
      <c r="X114" s="27">
        <v>32.408531245599249</v>
      </c>
      <c r="Y114" s="27">
        <v>75.152551028078065</v>
      </c>
      <c r="AA114" s="19">
        <v>2034</v>
      </c>
      <c r="AB114" s="27">
        <v>14.438961265517037</v>
      </c>
      <c r="AC114" s="27">
        <v>0.9572053557799336</v>
      </c>
      <c r="AD114" s="27">
        <v>38.756559927736582</v>
      </c>
      <c r="AE114" s="27">
        <v>-1.2046505931390143</v>
      </c>
      <c r="AF114" s="27">
        <v>0</v>
      </c>
      <c r="AG114" s="27">
        <v>0</v>
      </c>
      <c r="AH114" s="27">
        <v>0</v>
      </c>
      <c r="AI114" s="27">
        <v>52.948075955894538</v>
      </c>
    </row>
    <row r="115" spans="1:35" ht="16.5" thickTop="1" thickBot="1" x14ac:dyDescent="0.3">
      <c r="A115" s="19" t="s">
        <v>44</v>
      </c>
      <c r="B115" s="27">
        <v>873.24062770530213</v>
      </c>
      <c r="C115" s="27">
        <v>23.648522914579388</v>
      </c>
      <c r="D115" s="27">
        <v>0</v>
      </c>
      <c r="E115" s="27">
        <v>896.88915061988155</v>
      </c>
      <c r="G115" s="19" t="s">
        <v>45</v>
      </c>
      <c r="H115" s="27">
        <v>75.003152048527312</v>
      </c>
      <c r="I115" s="27">
        <v>20.474561534327183</v>
      </c>
      <c r="J115" s="27">
        <v>392.22917157179438</v>
      </c>
      <c r="K115" s="27">
        <v>-1.2762261596117699</v>
      </c>
      <c r="L115" s="27">
        <v>0</v>
      </c>
      <c r="M115" s="27">
        <v>0</v>
      </c>
      <c r="N115" s="27">
        <v>537.61110292421256</v>
      </c>
      <c r="O115" s="27">
        <v>1024.0417619192497</v>
      </c>
      <c r="Q115" s="19" t="s">
        <v>45</v>
      </c>
      <c r="R115" s="27">
        <v>4.6900626619603489</v>
      </c>
      <c r="S115" s="27">
        <v>-14.696924991387608</v>
      </c>
      <c r="T115" s="27">
        <v>610.40127711813818</v>
      </c>
      <c r="U115" s="27">
        <v>-74.072506171326282</v>
      </c>
      <c r="V115" s="27">
        <v>0</v>
      </c>
      <c r="W115" s="27">
        <v>124.66105308960466</v>
      </c>
      <c r="X115" s="27">
        <v>537.61110292421256</v>
      </c>
      <c r="Y115" s="27">
        <v>1188.5940646312019</v>
      </c>
      <c r="AA115" s="19" t="s">
        <v>45</v>
      </c>
      <c r="AB115" s="27">
        <v>176.88744554623327</v>
      </c>
      <c r="AC115" s="27">
        <v>11.726439813329801</v>
      </c>
      <c r="AD115" s="27">
        <v>578.99169100099903</v>
      </c>
      <c r="AE115" s="27">
        <v>-17.783915234325768</v>
      </c>
      <c r="AF115" s="27">
        <v>0</v>
      </c>
      <c r="AG115" s="27">
        <v>0</v>
      </c>
      <c r="AH115" s="27">
        <v>0</v>
      </c>
      <c r="AI115" s="27">
        <v>749.82166112623634</v>
      </c>
    </row>
    <row r="116" spans="1:35" ht="16.5" thickTop="1" thickBot="1" x14ac:dyDescent="0.3"/>
    <row r="117" spans="1:35" ht="16.5" thickTop="1" thickBot="1" x14ac:dyDescent="0.3">
      <c r="A117" s="28" t="str">
        <f>A8</f>
        <v>High Cost and High Discount rate</v>
      </c>
    </row>
    <row r="118" spans="1:35" ht="31.5" thickTop="1" thickBot="1" x14ac:dyDescent="0.3">
      <c r="C118" s="14"/>
      <c r="G118" s="1" t="s">
        <v>29</v>
      </c>
      <c r="H118" s="1" t="s">
        <v>10</v>
      </c>
      <c r="J118" s="12"/>
      <c r="K118" s="12"/>
      <c r="Q118" s="1" t="s">
        <v>29</v>
      </c>
      <c r="R118" s="1" t="s">
        <v>30</v>
      </c>
      <c r="T118" s="12"/>
      <c r="U118" s="12"/>
      <c r="AA118" s="1" t="s">
        <v>29</v>
      </c>
      <c r="AB118" s="1" t="s">
        <v>31</v>
      </c>
      <c r="AD118" s="12"/>
      <c r="AE118" s="12"/>
    </row>
    <row r="119" spans="1:35" ht="51" customHeight="1" thickTop="1" thickBot="1" x14ac:dyDescent="0.3">
      <c r="A119" s="1" t="s">
        <v>32</v>
      </c>
      <c r="B119" s="25" t="s">
        <v>33</v>
      </c>
      <c r="C119" s="25" t="s">
        <v>15</v>
      </c>
      <c r="D119" s="25" t="s">
        <v>34</v>
      </c>
      <c r="E119" s="25" t="s">
        <v>35</v>
      </c>
      <c r="G119" s="1" t="s">
        <v>29</v>
      </c>
      <c r="H119" s="1" t="s">
        <v>36</v>
      </c>
      <c r="I119" s="1" t="s">
        <v>37</v>
      </c>
      <c r="J119" s="1" t="s">
        <v>38</v>
      </c>
      <c r="K119" s="1" t="s">
        <v>39</v>
      </c>
      <c r="L119" s="1" t="s">
        <v>40</v>
      </c>
      <c r="M119" s="1" t="s">
        <v>41</v>
      </c>
      <c r="N119" s="1" t="s">
        <v>42</v>
      </c>
      <c r="O119" s="1" t="s">
        <v>35</v>
      </c>
      <c r="Q119" s="1" t="s">
        <v>29</v>
      </c>
      <c r="R119" s="1" t="s">
        <v>36</v>
      </c>
      <c r="S119" s="1" t="s">
        <v>37</v>
      </c>
      <c r="T119" s="1" t="s">
        <v>38</v>
      </c>
      <c r="U119" s="1" t="s">
        <v>39</v>
      </c>
      <c r="V119" s="1" t="s">
        <v>40</v>
      </c>
      <c r="W119" s="1" t="s">
        <v>41</v>
      </c>
      <c r="X119" s="1" t="s">
        <v>42</v>
      </c>
      <c r="Y119" s="1" t="s">
        <v>35</v>
      </c>
      <c r="AA119" s="1" t="s">
        <v>29</v>
      </c>
      <c r="AB119" s="1" t="s">
        <v>36</v>
      </c>
      <c r="AC119" s="1" t="s">
        <v>37</v>
      </c>
      <c r="AD119" s="1" t="s">
        <v>38</v>
      </c>
      <c r="AE119" s="1" t="s">
        <v>39</v>
      </c>
      <c r="AF119" s="1" t="s">
        <v>40</v>
      </c>
      <c r="AG119" s="1" t="s">
        <v>41</v>
      </c>
      <c r="AH119" s="1" t="s">
        <v>42</v>
      </c>
      <c r="AI119" s="1" t="s">
        <v>35</v>
      </c>
    </row>
    <row r="120" spans="1:35" ht="16.5" thickTop="1" thickBot="1" x14ac:dyDescent="0.3">
      <c r="A120" s="19" t="s">
        <v>43</v>
      </c>
      <c r="B120" s="26">
        <f>NPV($B$8,B121:B136)</f>
        <v>1013.1497308401839</v>
      </c>
      <c r="C120" s="26">
        <f t="shared" ref="C120:E120" si="21">NPV($B$8,C121:C136)</f>
        <v>27.375146766358142</v>
      </c>
      <c r="D120" s="26">
        <f t="shared" si="21"/>
        <v>0</v>
      </c>
      <c r="E120" s="26">
        <f t="shared" si="21"/>
        <v>1040.5248776065418</v>
      </c>
      <c r="G120" s="19" t="s">
        <v>43</v>
      </c>
      <c r="H120" s="26">
        <f>NPV($B$8,H121:H136)</f>
        <v>44.95099202071443</v>
      </c>
      <c r="I120" s="26">
        <f t="shared" ref="I120:O120" si="22">NPV($B$8,I121:I136)</f>
        <v>11.018989305476795</v>
      </c>
      <c r="J120" s="26">
        <f t="shared" si="22"/>
        <v>203.68253560989098</v>
      </c>
      <c r="K120" s="26">
        <f t="shared" si="22"/>
        <v>0.97443588456737085</v>
      </c>
      <c r="L120" s="26">
        <f t="shared" si="22"/>
        <v>5.218464281276975</v>
      </c>
      <c r="M120" s="26">
        <f t="shared" si="22"/>
        <v>1.3419187794814955</v>
      </c>
      <c r="N120" s="26">
        <f t="shared" si="22"/>
        <v>520.03241860853984</v>
      </c>
      <c r="O120" s="26">
        <f t="shared" si="22"/>
        <v>787.21975448994795</v>
      </c>
      <c r="Q120" s="19" t="s">
        <v>43</v>
      </c>
      <c r="R120" s="26">
        <f>NPV($B$8,R121:R136)</f>
        <v>5.9802176584562581</v>
      </c>
      <c r="S120" s="26">
        <f t="shared" ref="S120:Y120" si="23">NPV($B$8,S121:S136)</f>
        <v>-5.646119558299838</v>
      </c>
      <c r="T120" s="26">
        <f t="shared" si="23"/>
        <v>220.18149138162224</v>
      </c>
      <c r="U120" s="26">
        <f t="shared" si="23"/>
        <v>-12.150467314559551</v>
      </c>
      <c r="V120" s="26">
        <f t="shared" si="23"/>
        <v>5.4302669275647331</v>
      </c>
      <c r="W120" s="26">
        <f t="shared" si="23"/>
        <v>38.03909596931063</v>
      </c>
      <c r="X120" s="26">
        <f t="shared" si="23"/>
        <v>520.03241860853984</v>
      </c>
      <c r="Y120" s="26">
        <f t="shared" si="23"/>
        <v>771.86690367263429</v>
      </c>
      <c r="AA120" s="19" t="s">
        <v>43</v>
      </c>
      <c r="AB120" s="26">
        <f>NPV($B$8,AB121:AB136)</f>
        <v>74.952162665199282</v>
      </c>
      <c r="AC120" s="26">
        <f t="shared" ref="AC120:AI120" si="24">NPV($B$8,AC121:AC136)</f>
        <v>9.6455121310539695</v>
      </c>
      <c r="AD120" s="26">
        <f t="shared" si="24"/>
        <v>237.48431214124273</v>
      </c>
      <c r="AE120" s="26">
        <f t="shared" si="24"/>
        <v>-1.3171904025837222</v>
      </c>
      <c r="AF120" s="26">
        <f t="shared" si="24"/>
        <v>0</v>
      </c>
      <c r="AG120" s="26">
        <f t="shared" si="24"/>
        <v>2.2633781643093289E-2</v>
      </c>
      <c r="AH120" s="26">
        <f t="shared" si="24"/>
        <v>0</v>
      </c>
      <c r="AI120" s="26">
        <f t="shared" si="24"/>
        <v>320.78743031655529</v>
      </c>
    </row>
    <row r="121" spans="1:35" ht="16.5" thickTop="1" thickBot="1" x14ac:dyDescent="0.3">
      <c r="A121" s="19">
        <v>2020</v>
      </c>
      <c r="B121" s="27">
        <v>0</v>
      </c>
      <c r="C121" s="27">
        <v>0</v>
      </c>
      <c r="D121" s="27">
        <v>0</v>
      </c>
      <c r="E121" s="27">
        <v>0</v>
      </c>
      <c r="G121" s="19">
        <v>2020</v>
      </c>
      <c r="H121" s="27">
        <v>0</v>
      </c>
      <c r="I121" s="27">
        <v>0</v>
      </c>
      <c r="J121" s="27">
        <v>0</v>
      </c>
      <c r="K121" s="27">
        <v>0</v>
      </c>
      <c r="L121" s="27">
        <v>0</v>
      </c>
      <c r="M121" s="27">
        <v>0</v>
      </c>
      <c r="N121" s="27">
        <v>0</v>
      </c>
      <c r="O121" s="27">
        <v>0</v>
      </c>
      <c r="Q121" s="19">
        <v>2020</v>
      </c>
      <c r="R121" s="27">
        <v>0</v>
      </c>
      <c r="S121" s="27">
        <v>0</v>
      </c>
      <c r="T121" s="27">
        <v>0</v>
      </c>
      <c r="U121" s="27">
        <v>0</v>
      </c>
      <c r="V121" s="27">
        <v>0</v>
      </c>
      <c r="W121" s="27">
        <v>0</v>
      </c>
      <c r="X121" s="27">
        <v>0</v>
      </c>
      <c r="Y121" s="27">
        <v>0</v>
      </c>
      <c r="AA121" s="19">
        <v>2020</v>
      </c>
      <c r="AB121" s="27">
        <v>0</v>
      </c>
      <c r="AC121" s="27">
        <v>0</v>
      </c>
      <c r="AD121" s="27">
        <v>0</v>
      </c>
      <c r="AE121" s="27">
        <v>0</v>
      </c>
      <c r="AF121" s="27">
        <v>0</v>
      </c>
      <c r="AG121" s="27">
        <v>0</v>
      </c>
      <c r="AH121" s="27">
        <v>0</v>
      </c>
      <c r="AI121" s="27">
        <v>0</v>
      </c>
    </row>
    <row r="122" spans="1:35" ht="16.5" thickTop="1" thickBot="1" x14ac:dyDescent="0.3">
      <c r="A122" s="19">
        <v>2021</v>
      </c>
      <c r="B122" s="27">
        <v>0</v>
      </c>
      <c r="C122" s="27">
        <v>0</v>
      </c>
      <c r="D122" s="27">
        <v>0</v>
      </c>
      <c r="E122" s="27">
        <v>0</v>
      </c>
      <c r="G122" s="19">
        <v>2021</v>
      </c>
      <c r="H122" s="27">
        <v>0</v>
      </c>
      <c r="I122" s="27">
        <v>0</v>
      </c>
      <c r="J122" s="27">
        <v>0</v>
      </c>
      <c r="K122" s="27">
        <v>0</v>
      </c>
      <c r="L122" s="27">
        <v>0</v>
      </c>
      <c r="M122" s="27">
        <v>0</v>
      </c>
      <c r="N122" s="27">
        <v>0</v>
      </c>
      <c r="O122" s="27">
        <v>0</v>
      </c>
      <c r="Q122" s="19">
        <v>2021</v>
      </c>
      <c r="R122" s="27">
        <v>0</v>
      </c>
      <c r="S122" s="27">
        <v>0</v>
      </c>
      <c r="T122" s="27">
        <v>0</v>
      </c>
      <c r="U122" s="27">
        <v>0</v>
      </c>
      <c r="V122" s="27">
        <v>0</v>
      </c>
      <c r="W122" s="27">
        <v>0</v>
      </c>
      <c r="X122" s="27">
        <v>0</v>
      </c>
      <c r="Y122" s="27">
        <v>0</v>
      </c>
      <c r="AA122" s="19">
        <v>2021</v>
      </c>
      <c r="AB122" s="27">
        <v>0</v>
      </c>
      <c r="AC122" s="27">
        <v>0</v>
      </c>
      <c r="AD122" s="27">
        <v>0</v>
      </c>
      <c r="AE122" s="27">
        <v>0</v>
      </c>
      <c r="AF122" s="27">
        <v>0</v>
      </c>
      <c r="AG122" s="27">
        <v>0</v>
      </c>
      <c r="AH122" s="27">
        <v>0</v>
      </c>
      <c r="AI122" s="27">
        <v>0</v>
      </c>
    </row>
    <row r="123" spans="1:35" ht="16.5" thickTop="1" thickBot="1" x14ac:dyDescent="0.3">
      <c r="A123" s="19">
        <v>2022</v>
      </c>
      <c r="B123" s="27">
        <v>0</v>
      </c>
      <c r="C123" s="27">
        <v>0</v>
      </c>
      <c r="D123" s="27">
        <v>0</v>
      </c>
      <c r="E123" s="27">
        <v>0</v>
      </c>
      <c r="G123" s="19">
        <v>2022</v>
      </c>
      <c r="H123" s="27">
        <v>0</v>
      </c>
      <c r="I123" s="27">
        <v>0</v>
      </c>
      <c r="J123" s="27">
        <v>0</v>
      </c>
      <c r="K123" s="27">
        <v>0</v>
      </c>
      <c r="L123" s="27">
        <v>0</v>
      </c>
      <c r="M123" s="27">
        <v>0</v>
      </c>
      <c r="N123" s="27">
        <v>0</v>
      </c>
      <c r="O123" s="27">
        <v>0</v>
      </c>
      <c r="Q123" s="19">
        <v>2022</v>
      </c>
      <c r="R123" s="27">
        <v>0</v>
      </c>
      <c r="S123" s="27">
        <v>0</v>
      </c>
      <c r="T123" s="27">
        <v>0</v>
      </c>
      <c r="U123" s="27">
        <v>0</v>
      </c>
      <c r="V123" s="27">
        <v>0</v>
      </c>
      <c r="W123" s="27">
        <v>0</v>
      </c>
      <c r="X123" s="27">
        <v>0</v>
      </c>
      <c r="Y123" s="27">
        <v>0</v>
      </c>
      <c r="AA123" s="19">
        <v>2022</v>
      </c>
      <c r="AB123" s="27">
        <v>0</v>
      </c>
      <c r="AC123" s="27">
        <v>0</v>
      </c>
      <c r="AD123" s="27">
        <v>0</v>
      </c>
      <c r="AE123" s="27">
        <v>0</v>
      </c>
      <c r="AF123" s="27">
        <v>0</v>
      </c>
      <c r="AG123" s="27">
        <v>0</v>
      </c>
      <c r="AH123" s="27">
        <v>0</v>
      </c>
      <c r="AI123" s="27">
        <v>0</v>
      </c>
    </row>
    <row r="124" spans="1:35" ht="16.5" thickTop="1" thickBot="1" x14ac:dyDescent="0.3">
      <c r="A124" s="19">
        <v>2023</v>
      </c>
      <c r="B124" s="27">
        <v>4.6907735868461051</v>
      </c>
      <c r="C124" s="27">
        <v>9.3815471736922104E-2</v>
      </c>
      <c r="D124" s="27">
        <v>0</v>
      </c>
      <c r="E124" s="27">
        <v>4.7845890585830269</v>
      </c>
      <c r="G124" s="19">
        <v>2023</v>
      </c>
      <c r="H124" s="27">
        <v>0</v>
      </c>
      <c r="I124" s="27">
        <v>0</v>
      </c>
      <c r="J124" s="27">
        <v>7.5115685122127456</v>
      </c>
      <c r="K124" s="27">
        <v>-0.75183098571406737</v>
      </c>
      <c r="L124" s="27">
        <v>0</v>
      </c>
      <c r="M124" s="27">
        <v>0.92983033019481109</v>
      </c>
      <c r="N124" s="27">
        <v>0</v>
      </c>
      <c r="O124" s="27">
        <v>7.6895678566934889</v>
      </c>
      <c r="Q124" s="19">
        <v>2023</v>
      </c>
      <c r="R124" s="27">
        <v>-3.6069625000000016</v>
      </c>
      <c r="S124" s="27">
        <v>-1.1272400000000289</v>
      </c>
      <c r="T124" s="27">
        <v>30.778997737409593</v>
      </c>
      <c r="U124" s="27">
        <v>5.9407491140592636</v>
      </c>
      <c r="V124" s="27">
        <v>0</v>
      </c>
      <c r="W124" s="27">
        <v>1.5370137014673877</v>
      </c>
      <c r="X124" s="27">
        <v>0</v>
      </c>
      <c r="Y124" s="27">
        <v>33.522558052936212</v>
      </c>
      <c r="AA124" s="19">
        <v>2023</v>
      </c>
      <c r="AB124" s="27">
        <v>3.1125473455309978</v>
      </c>
      <c r="AC124" s="27">
        <v>0.20833621556494109</v>
      </c>
      <c r="AD124" s="27">
        <v>12.230643506148549</v>
      </c>
      <c r="AE124" s="27">
        <v>-8.4968438564487062E-2</v>
      </c>
      <c r="AF124" s="27">
        <v>0</v>
      </c>
      <c r="AG124" s="27">
        <v>0.44928242008676827</v>
      </c>
      <c r="AH124" s="27">
        <v>0</v>
      </c>
      <c r="AI124" s="27">
        <v>15.915841048766771</v>
      </c>
    </row>
    <row r="125" spans="1:35" ht="16.5" thickTop="1" thickBot="1" x14ac:dyDescent="0.3">
      <c r="A125" s="19">
        <v>2024</v>
      </c>
      <c r="B125" s="27">
        <v>4.6907735868461051</v>
      </c>
      <c r="C125" s="27">
        <v>9.3815471736922104E-2</v>
      </c>
      <c r="D125" s="27">
        <v>0</v>
      </c>
      <c r="E125" s="27">
        <v>4.7845890585830269</v>
      </c>
      <c r="G125" s="19">
        <v>2024</v>
      </c>
      <c r="H125" s="27">
        <v>0</v>
      </c>
      <c r="I125" s="27">
        <v>0</v>
      </c>
      <c r="J125" s="27">
        <v>6.4770334903208635</v>
      </c>
      <c r="K125" s="27">
        <v>0.74821438213723968</v>
      </c>
      <c r="L125" s="27">
        <v>0</v>
      </c>
      <c r="M125" s="27">
        <v>0.62006797884172959</v>
      </c>
      <c r="N125" s="27">
        <v>0</v>
      </c>
      <c r="O125" s="27">
        <v>7.8453158512998336</v>
      </c>
      <c r="Q125" s="19">
        <v>2024</v>
      </c>
      <c r="R125" s="27">
        <v>-0.27231999999999346</v>
      </c>
      <c r="S125" s="27">
        <v>-7.0482500000025539E-2</v>
      </c>
      <c r="T125" s="27">
        <v>1.0731969202809539</v>
      </c>
      <c r="U125" s="27">
        <v>-2.3212579351905148E-2</v>
      </c>
      <c r="V125" s="27">
        <v>0</v>
      </c>
      <c r="W125" s="27">
        <v>-0.39327997624986227</v>
      </c>
      <c r="X125" s="27">
        <v>0</v>
      </c>
      <c r="Y125" s="27">
        <v>0.31390186467916753</v>
      </c>
      <c r="AA125" s="19">
        <v>2024</v>
      </c>
      <c r="AB125" s="27">
        <v>6.6970888519151117E-2</v>
      </c>
      <c r="AC125" s="27">
        <v>2.4033554417428604E-2</v>
      </c>
      <c r="AD125" s="27">
        <v>6.6203013809752145</v>
      </c>
      <c r="AE125" s="27">
        <v>0.54771725890096734</v>
      </c>
      <c r="AF125" s="27">
        <v>0</v>
      </c>
      <c r="AG125" s="27">
        <v>-0.11528127801550882</v>
      </c>
      <c r="AH125" s="27">
        <v>0</v>
      </c>
      <c r="AI125" s="27">
        <v>7.1437418047972532</v>
      </c>
    </row>
    <row r="126" spans="1:35" ht="16.5" thickTop="1" thickBot="1" x14ac:dyDescent="0.3">
      <c r="A126" s="19">
        <v>2025</v>
      </c>
      <c r="B126" s="27">
        <v>139.71161047371746</v>
      </c>
      <c r="C126" s="27">
        <v>3.7802183687040953</v>
      </c>
      <c r="D126" s="27">
        <v>0</v>
      </c>
      <c r="E126" s="27">
        <v>143.49182884242154</v>
      </c>
      <c r="G126" s="19">
        <v>2025</v>
      </c>
      <c r="H126" s="27">
        <v>0</v>
      </c>
      <c r="I126" s="27">
        <v>0</v>
      </c>
      <c r="J126" s="27">
        <v>19.01390474288144</v>
      </c>
      <c r="K126" s="27">
        <v>1.5275416140250109</v>
      </c>
      <c r="L126" s="27">
        <v>2.0243676442420533</v>
      </c>
      <c r="M126" s="27">
        <v>1.0306320996200817</v>
      </c>
      <c r="N126" s="27">
        <v>0</v>
      </c>
      <c r="O126" s="27">
        <v>23.596446100768585</v>
      </c>
      <c r="Q126" s="19">
        <v>2025</v>
      </c>
      <c r="R126" s="27">
        <v>-2.3426399999999603</v>
      </c>
      <c r="S126" s="27">
        <v>-0.18885000000000218</v>
      </c>
      <c r="T126" s="27">
        <v>23.827094258740601</v>
      </c>
      <c r="U126" s="27">
        <v>-2.6945014969241399</v>
      </c>
      <c r="V126" s="27">
        <v>1.4560970354377119</v>
      </c>
      <c r="W126" s="27">
        <v>-2.1145027911593062E-2</v>
      </c>
      <c r="X126" s="27">
        <v>0</v>
      </c>
      <c r="Y126" s="27">
        <v>20.036054769342616</v>
      </c>
      <c r="AA126" s="19">
        <v>2025</v>
      </c>
      <c r="AB126" s="27">
        <v>0.26788355408299935</v>
      </c>
      <c r="AC126" s="27">
        <v>4.7935777939983382E-2</v>
      </c>
      <c r="AD126" s="27">
        <v>13.655571224094997</v>
      </c>
      <c r="AE126" s="27">
        <v>0.16544911021622524</v>
      </c>
      <c r="AF126" s="27">
        <v>0</v>
      </c>
      <c r="AG126" s="27">
        <v>-0.13297304463263426</v>
      </c>
      <c r="AH126" s="27">
        <v>0</v>
      </c>
      <c r="AI126" s="27">
        <v>14.003866621701572</v>
      </c>
    </row>
    <row r="127" spans="1:35" ht="16.5" thickTop="1" thickBot="1" x14ac:dyDescent="0.3">
      <c r="A127" s="19">
        <v>2026</v>
      </c>
      <c r="B127" s="27">
        <v>139.71161047371746</v>
      </c>
      <c r="C127" s="27">
        <v>3.7802183687040953</v>
      </c>
      <c r="D127" s="27">
        <v>0</v>
      </c>
      <c r="E127" s="27">
        <v>143.49182884242154</v>
      </c>
      <c r="G127" s="19">
        <v>2026</v>
      </c>
      <c r="H127" s="27">
        <v>-1.3950969279790115E-3</v>
      </c>
      <c r="I127" s="27">
        <v>1.4004089498484973E-3</v>
      </c>
      <c r="J127" s="27">
        <v>35.059760702035945</v>
      </c>
      <c r="K127" s="27">
        <v>5.2634582818398972</v>
      </c>
      <c r="L127" s="27">
        <v>7.2894534504397832</v>
      </c>
      <c r="M127" s="27">
        <v>-1.0122504579646785</v>
      </c>
      <c r="N127" s="27">
        <v>0</v>
      </c>
      <c r="O127" s="27">
        <v>46.600427288372821</v>
      </c>
      <c r="Q127" s="19">
        <v>2026</v>
      </c>
      <c r="R127" s="27">
        <v>-0.44297000000005937</v>
      </c>
      <c r="S127" s="27">
        <v>5.0119999999878928E-2</v>
      </c>
      <c r="T127" s="27">
        <v>15.443896034684586</v>
      </c>
      <c r="U127" s="27">
        <v>5.0359473365392757</v>
      </c>
      <c r="V127" s="27">
        <v>7.3646415600636006</v>
      </c>
      <c r="W127" s="27">
        <v>-0.89821412546278045</v>
      </c>
      <c r="X127" s="27">
        <v>0</v>
      </c>
      <c r="Y127" s="27">
        <v>26.553420805824501</v>
      </c>
      <c r="AA127" s="19">
        <v>2026</v>
      </c>
      <c r="AB127" s="27">
        <v>0.26788355408200459</v>
      </c>
      <c r="AC127" s="27">
        <v>9.5871555879966763E-2</v>
      </c>
      <c r="AD127" s="27">
        <v>33.089251877575705</v>
      </c>
      <c r="AE127" s="27">
        <v>4.8424717559602817</v>
      </c>
      <c r="AF127" s="27">
        <v>0</v>
      </c>
      <c r="AG127" s="27">
        <v>-0.25807648693050717</v>
      </c>
      <c r="AH127" s="27">
        <v>0</v>
      </c>
      <c r="AI127" s="27">
        <v>38.037402256567454</v>
      </c>
    </row>
    <row r="128" spans="1:35" ht="16.5" thickTop="1" thickBot="1" x14ac:dyDescent="0.3">
      <c r="A128" s="19">
        <v>2027</v>
      </c>
      <c r="B128" s="27">
        <v>139.71161047371746</v>
      </c>
      <c r="C128" s="27">
        <v>3.7802183687040953</v>
      </c>
      <c r="D128" s="27">
        <v>0</v>
      </c>
      <c r="E128" s="27">
        <v>143.49182884242154</v>
      </c>
      <c r="G128" s="19">
        <v>2027</v>
      </c>
      <c r="H128" s="27">
        <v>5.075118029402006</v>
      </c>
      <c r="I128" s="27">
        <v>1.0935449024800619</v>
      </c>
      <c r="J128" s="27">
        <v>19.661039277732915</v>
      </c>
      <c r="K128" s="27">
        <v>2.6580455631821764E-2</v>
      </c>
      <c r="L128" s="27">
        <v>0</v>
      </c>
      <c r="M128" s="27">
        <v>0</v>
      </c>
      <c r="N128" s="27">
        <v>85.721528925384007</v>
      </c>
      <c r="O128" s="27">
        <v>111.57781159063082</v>
      </c>
      <c r="Q128" s="19">
        <v>2027</v>
      </c>
      <c r="R128" s="27">
        <v>1.8599400000000514</v>
      </c>
      <c r="S128" s="27">
        <v>0.64633999999978187</v>
      </c>
      <c r="T128" s="27">
        <v>27.265966888282122</v>
      </c>
      <c r="U128" s="27">
        <v>1.234873629531686</v>
      </c>
      <c r="V128" s="27">
        <v>0</v>
      </c>
      <c r="W128" s="27">
        <v>7.5205413457979376E-7</v>
      </c>
      <c r="X128" s="27">
        <v>85.721528925384007</v>
      </c>
      <c r="Y128" s="27">
        <v>116.72865019525179</v>
      </c>
      <c r="AA128" s="19">
        <v>2027</v>
      </c>
      <c r="AB128" s="27">
        <v>0.18290367326500245</v>
      </c>
      <c r="AC128" s="27">
        <v>0.15926881142968341</v>
      </c>
      <c r="AD128" s="27">
        <v>27.55380616808058</v>
      </c>
      <c r="AE128" s="27">
        <v>4.1279480607967267</v>
      </c>
      <c r="AF128" s="27">
        <v>0</v>
      </c>
      <c r="AG128" s="27">
        <v>0</v>
      </c>
      <c r="AH128" s="27">
        <v>0</v>
      </c>
      <c r="AI128" s="27">
        <v>32.023926713571996</v>
      </c>
    </row>
    <row r="129" spans="1:35" ht="16.5" thickTop="1" thickBot="1" x14ac:dyDescent="0.3">
      <c r="A129" s="19">
        <v>2028</v>
      </c>
      <c r="B129" s="27">
        <v>139.71161047371746</v>
      </c>
      <c r="C129" s="27">
        <v>3.7802183687040953</v>
      </c>
      <c r="D129" s="27">
        <v>0</v>
      </c>
      <c r="E129" s="27">
        <v>143.49182884242154</v>
      </c>
      <c r="G129" s="19">
        <v>2028</v>
      </c>
      <c r="H129" s="27">
        <v>10.035512428024049</v>
      </c>
      <c r="I129" s="27">
        <v>2.2499836779797988</v>
      </c>
      <c r="J129" s="27">
        <v>17.149180388812301</v>
      </c>
      <c r="K129" s="27">
        <v>-1.9853924358993091</v>
      </c>
      <c r="L129" s="27">
        <v>0</v>
      </c>
      <c r="M129" s="27">
        <v>0</v>
      </c>
      <c r="N129" s="27">
        <v>85.721528925384007</v>
      </c>
      <c r="O129" s="27">
        <v>113.17081298430085</v>
      </c>
      <c r="Q129" s="19">
        <v>2028</v>
      </c>
      <c r="R129" s="27">
        <v>20.984051066249776</v>
      </c>
      <c r="S129" s="27">
        <v>1.6843199999998433</v>
      </c>
      <c r="T129" s="27">
        <v>6.2577889171314105</v>
      </c>
      <c r="U129" s="27">
        <v>-0.98486895767697691</v>
      </c>
      <c r="V129" s="27">
        <v>0</v>
      </c>
      <c r="W129" s="27">
        <v>0.29532314386997527</v>
      </c>
      <c r="X129" s="27">
        <v>85.721528925384007</v>
      </c>
      <c r="Y129" s="27">
        <v>113.95814309495803</v>
      </c>
      <c r="AA129" s="19">
        <v>2028</v>
      </c>
      <c r="AB129" s="27">
        <v>12.439042717415987</v>
      </c>
      <c r="AC129" s="27">
        <v>2.8324692475603115</v>
      </c>
      <c r="AD129" s="27">
        <v>20.337263276261986</v>
      </c>
      <c r="AE129" s="27">
        <v>-2.4188299595722675</v>
      </c>
      <c r="AF129" s="27">
        <v>0</v>
      </c>
      <c r="AG129" s="27">
        <v>0</v>
      </c>
      <c r="AH129" s="27">
        <v>0</v>
      </c>
      <c r="AI129" s="27">
        <v>33.189945281666013</v>
      </c>
    </row>
    <row r="130" spans="1:35" ht="16.5" thickTop="1" thickBot="1" x14ac:dyDescent="0.3">
      <c r="A130" s="19">
        <v>2029</v>
      </c>
      <c r="B130" s="27">
        <v>139.71161047371746</v>
      </c>
      <c r="C130" s="27">
        <v>3.7802183687040953</v>
      </c>
      <c r="D130" s="27">
        <v>0</v>
      </c>
      <c r="E130" s="27">
        <v>143.49182884242154</v>
      </c>
      <c r="G130" s="19">
        <v>2029</v>
      </c>
      <c r="H130" s="27">
        <v>13.008471491989894</v>
      </c>
      <c r="I130" s="27">
        <v>2.7858491341703484</v>
      </c>
      <c r="J130" s="27">
        <v>20.786142995639203</v>
      </c>
      <c r="K130" s="27">
        <v>-2.0939995641185964</v>
      </c>
      <c r="L130" s="27">
        <v>0</v>
      </c>
      <c r="M130" s="27">
        <v>0</v>
      </c>
      <c r="N130" s="27">
        <v>85.721528925384007</v>
      </c>
      <c r="O130" s="27">
        <v>120.20799298306486</v>
      </c>
      <c r="Q130" s="19">
        <v>2029</v>
      </c>
      <c r="R130" s="27">
        <v>2.6504928898398248</v>
      </c>
      <c r="S130" s="27">
        <v>1.0213300000000345</v>
      </c>
      <c r="T130" s="27">
        <v>22.631602959641882</v>
      </c>
      <c r="U130" s="27">
        <v>-2.4773699564695661E-2</v>
      </c>
      <c r="V130" s="27">
        <v>0</v>
      </c>
      <c r="W130" s="27">
        <v>1.0405249899250697</v>
      </c>
      <c r="X130" s="27">
        <v>85.721528925384007</v>
      </c>
      <c r="Y130" s="27">
        <v>113.04070606522612</v>
      </c>
      <c r="AA130" s="19">
        <v>2029</v>
      </c>
      <c r="AB130" s="27">
        <v>12.439042717419964</v>
      </c>
      <c r="AC130" s="27">
        <v>2.8247302605500408</v>
      </c>
      <c r="AD130" s="27">
        <v>23.812563623588353</v>
      </c>
      <c r="AE130" s="27">
        <v>-2.5427877121464117</v>
      </c>
      <c r="AF130" s="27">
        <v>0</v>
      </c>
      <c r="AG130" s="27">
        <v>0</v>
      </c>
      <c r="AH130" s="27">
        <v>0</v>
      </c>
      <c r="AI130" s="27">
        <v>36.533548889411946</v>
      </c>
    </row>
    <row r="131" spans="1:35" ht="16.5" thickTop="1" thickBot="1" x14ac:dyDescent="0.3">
      <c r="A131" s="19">
        <v>2030</v>
      </c>
      <c r="B131" s="27">
        <v>139.71161047371746</v>
      </c>
      <c r="C131" s="27">
        <v>3.7802183687040953</v>
      </c>
      <c r="D131" s="27">
        <v>0</v>
      </c>
      <c r="E131" s="27">
        <v>143.49182884242154</v>
      </c>
      <c r="G131" s="19">
        <v>2030</v>
      </c>
      <c r="H131" s="27">
        <v>15.177658022430023</v>
      </c>
      <c r="I131" s="27">
        <v>3.3302668250598799</v>
      </c>
      <c r="J131" s="27">
        <v>22.032399401545582</v>
      </c>
      <c r="K131" s="27">
        <v>-1.7153955707351674</v>
      </c>
      <c r="L131" s="27">
        <v>1.4184874829578722E-2</v>
      </c>
      <c r="M131" s="27">
        <v>0.34373421143524013</v>
      </c>
      <c r="N131" s="27">
        <v>85.721528925384007</v>
      </c>
      <c r="O131" s="27">
        <v>124.90437668994915</v>
      </c>
      <c r="Q131" s="19">
        <v>2030</v>
      </c>
      <c r="R131" s="27">
        <v>-2.5611748884198278</v>
      </c>
      <c r="S131" s="27">
        <v>-0.73806000000013228</v>
      </c>
      <c r="T131" s="27">
        <v>23.619994554016362</v>
      </c>
      <c r="U131" s="27">
        <v>2.5410913257709211</v>
      </c>
      <c r="V131" s="27">
        <v>0</v>
      </c>
      <c r="W131" s="27">
        <v>-0.78969240050066392</v>
      </c>
      <c r="X131" s="27">
        <v>85.721528925384007</v>
      </c>
      <c r="Y131" s="27">
        <v>107.79368751625067</v>
      </c>
      <c r="AA131" s="19">
        <v>2030</v>
      </c>
      <c r="AB131" s="27">
        <v>12.450019877442971</v>
      </c>
      <c r="AC131" s="27">
        <v>2.8272175174597578</v>
      </c>
      <c r="AD131" s="27">
        <v>35.15490790750777</v>
      </c>
      <c r="AE131" s="27">
        <v>-0.69249030187201255</v>
      </c>
      <c r="AF131" s="27">
        <v>0</v>
      </c>
      <c r="AG131" s="27">
        <v>0</v>
      </c>
      <c r="AH131" s="27">
        <v>0</v>
      </c>
      <c r="AI131" s="27">
        <v>49.739655000538484</v>
      </c>
    </row>
    <row r="132" spans="1:35" ht="16.5" thickTop="1" thickBot="1" x14ac:dyDescent="0.3">
      <c r="A132" s="19">
        <v>2031</v>
      </c>
      <c r="B132" s="27">
        <v>139.71161047371746</v>
      </c>
      <c r="C132" s="27">
        <v>3.7802183687040953</v>
      </c>
      <c r="D132" s="27">
        <v>0</v>
      </c>
      <c r="E132" s="27">
        <v>143.49182884242154</v>
      </c>
      <c r="G132" s="19">
        <v>2031</v>
      </c>
      <c r="H132" s="27">
        <v>11.665195477350153</v>
      </c>
      <c r="I132" s="27">
        <v>2.9510362550099671</v>
      </c>
      <c r="J132" s="27">
        <v>29.597040813534949</v>
      </c>
      <c r="K132" s="27">
        <v>-0.45644850346530319</v>
      </c>
      <c r="L132" s="27">
        <v>5.9838009582626646E-3</v>
      </c>
      <c r="M132" s="27">
        <v>0.2814151485888125</v>
      </c>
      <c r="N132" s="27">
        <v>85.721528925384007</v>
      </c>
      <c r="O132" s="27">
        <v>129.76575191736083</v>
      </c>
      <c r="Q132" s="19">
        <v>2031</v>
      </c>
      <c r="R132" s="27">
        <v>1.173566795790066</v>
      </c>
      <c r="S132" s="27">
        <v>-2.7108399999997346</v>
      </c>
      <c r="T132" s="27">
        <v>14.234026659952901</v>
      </c>
      <c r="U132" s="27">
        <v>-3.5776362780175095</v>
      </c>
      <c r="V132" s="27">
        <v>0.57220550029093276</v>
      </c>
      <c r="W132" s="27">
        <v>23.221935094118393</v>
      </c>
      <c r="X132" s="27">
        <v>85.721528925384007</v>
      </c>
      <c r="Y132" s="27">
        <v>118.63478669751905</v>
      </c>
      <c r="AA132" s="19">
        <v>2031</v>
      </c>
      <c r="AB132" s="27">
        <v>12.450019877442971</v>
      </c>
      <c r="AC132" s="27">
        <v>2.8272175174602125</v>
      </c>
      <c r="AD132" s="27">
        <v>32.175156521960758</v>
      </c>
      <c r="AE132" s="27">
        <v>-1.916844173205752</v>
      </c>
      <c r="AF132" s="27">
        <v>0</v>
      </c>
      <c r="AG132" s="27">
        <v>0</v>
      </c>
      <c r="AH132" s="27">
        <v>0</v>
      </c>
      <c r="AI132" s="27">
        <v>45.535549743658187</v>
      </c>
    </row>
    <row r="133" spans="1:35" ht="16.5" thickTop="1" thickBot="1" x14ac:dyDescent="0.3">
      <c r="A133" s="19">
        <v>2032</v>
      </c>
      <c r="B133" s="27">
        <v>139.71161047371746</v>
      </c>
      <c r="C133" s="27">
        <v>3.7802183687040953</v>
      </c>
      <c r="D133" s="27">
        <v>0</v>
      </c>
      <c r="E133" s="27">
        <v>143.49182884242154</v>
      </c>
      <c r="G133" s="19">
        <v>2032</v>
      </c>
      <c r="H133" s="27">
        <v>8.7156591978798588</v>
      </c>
      <c r="I133" s="27">
        <v>2.1041826225900877</v>
      </c>
      <c r="J133" s="27">
        <v>58.095756432198911</v>
      </c>
      <c r="K133" s="27">
        <v>-3.871771939551566E-2</v>
      </c>
      <c r="L133" s="27">
        <v>0</v>
      </c>
      <c r="M133" s="27">
        <v>-5.2206903769680311E-2</v>
      </c>
      <c r="N133" s="27">
        <v>85.721528925384007</v>
      </c>
      <c r="O133" s="27">
        <v>154.54620255488766</v>
      </c>
      <c r="Q133" s="19">
        <v>2032</v>
      </c>
      <c r="R133" s="27">
        <v>0.27831605934989057</v>
      </c>
      <c r="S133" s="27">
        <v>-2.4697200000000521</v>
      </c>
      <c r="T133" s="27">
        <v>-9.3957722176155318</v>
      </c>
      <c r="U133" s="27">
        <v>-4.0079807741521334</v>
      </c>
      <c r="V133" s="27">
        <v>0.9551614773516206</v>
      </c>
      <c r="W133" s="27">
        <v>12.25495011966512</v>
      </c>
      <c r="X133" s="27">
        <v>85.721528925384007</v>
      </c>
      <c r="Y133" s="27">
        <v>83.336483589982919</v>
      </c>
      <c r="AA133" s="19">
        <v>2032</v>
      </c>
      <c r="AB133" s="27">
        <v>12.45001987743899</v>
      </c>
      <c r="AC133" s="27">
        <v>2.8349633188799999</v>
      </c>
      <c r="AD133" s="27">
        <v>31.491736039125644</v>
      </c>
      <c r="AE133" s="27">
        <v>0.77125922306237715</v>
      </c>
      <c r="AF133" s="27">
        <v>0</v>
      </c>
      <c r="AG133" s="27">
        <v>0</v>
      </c>
      <c r="AH133" s="27">
        <v>0</v>
      </c>
      <c r="AI133" s="27">
        <v>47.547978458507011</v>
      </c>
    </row>
    <row r="134" spans="1:35" ht="16.5" thickTop="1" thickBot="1" x14ac:dyDescent="0.3">
      <c r="A134" s="19">
        <v>2033</v>
      </c>
      <c r="B134" s="27">
        <v>139.71161047371746</v>
      </c>
      <c r="C134" s="27">
        <v>3.7802183687040953</v>
      </c>
      <c r="D134" s="27">
        <v>0</v>
      </c>
      <c r="E134" s="27">
        <v>143.49182884242154</v>
      </c>
      <c r="G134" s="19">
        <v>2033</v>
      </c>
      <c r="H134" s="27">
        <v>7.1445502861702153</v>
      </c>
      <c r="I134" s="27">
        <v>1.7364190779403543</v>
      </c>
      <c r="J134" s="27">
        <v>56.210640771295587</v>
      </c>
      <c r="K134" s="27">
        <v>0.3502407982267291</v>
      </c>
      <c r="L134" s="27">
        <v>0</v>
      </c>
      <c r="M134" s="27">
        <v>0</v>
      </c>
      <c r="N134" s="27">
        <v>85.721528925384007</v>
      </c>
      <c r="O134" s="27">
        <v>151.16337985901691</v>
      </c>
      <c r="Q134" s="19">
        <v>2033</v>
      </c>
      <c r="R134" s="27">
        <v>-6.5978225713506617</v>
      </c>
      <c r="S134" s="27">
        <v>-2.7442700000001423</v>
      </c>
      <c r="T134" s="27">
        <v>33.032561631369234</v>
      </c>
      <c r="U134" s="27">
        <v>-6.678287664340099E-2</v>
      </c>
      <c r="V134" s="27">
        <v>0</v>
      </c>
      <c r="W134" s="27">
        <v>-4.0943680501931174</v>
      </c>
      <c r="X134" s="27">
        <v>85.721528925384007</v>
      </c>
      <c r="Y134" s="27">
        <v>105.25084705856591</v>
      </c>
      <c r="AA134" s="19">
        <v>2033</v>
      </c>
      <c r="AB134" s="27">
        <v>24.762563133759045</v>
      </c>
      <c r="AC134" s="27">
        <v>3.6193375507100427</v>
      </c>
      <c r="AD134" s="27">
        <v>24.841344996495252</v>
      </c>
      <c r="AE134" s="27">
        <v>0.71192682615066438</v>
      </c>
      <c r="AF134" s="27">
        <v>0</v>
      </c>
      <c r="AG134" s="27">
        <v>0</v>
      </c>
      <c r="AH134" s="27">
        <v>0</v>
      </c>
      <c r="AI134" s="27">
        <v>53.935172507115006</v>
      </c>
    </row>
    <row r="135" spans="1:35" ht="16.5" thickTop="1" thickBot="1" x14ac:dyDescent="0.3">
      <c r="A135" s="19">
        <v>2034</v>
      </c>
      <c r="B135" s="27">
        <v>139.71161047371746</v>
      </c>
      <c r="C135" s="27">
        <v>3.7802183687040953</v>
      </c>
      <c r="D135" s="27">
        <v>0</v>
      </c>
      <c r="E135" s="27">
        <v>143.49182884242154</v>
      </c>
      <c r="G135" s="19">
        <v>2034</v>
      </c>
      <c r="H135" s="27">
        <v>6.1223542681400431</v>
      </c>
      <c r="I135" s="27">
        <v>1.6712966825298281</v>
      </c>
      <c r="J135" s="27">
        <v>25.801682138256439</v>
      </c>
      <c r="K135" s="27">
        <v>-7.4444107106041574E-2</v>
      </c>
      <c r="L135" s="27">
        <v>0</v>
      </c>
      <c r="M135" s="27">
        <v>0</v>
      </c>
      <c r="N135" s="27">
        <v>85.721528925384007</v>
      </c>
      <c r="O135" s="27">
        <v>119.24241790720427</v>
      </c>
      <c r="Q135" s="19">
        <v>2034</v>
      </c>
      <c r="R135" s="27">
        <v>0.38284024567019515</v>
      </c>
      <c r="S135" s="27">
        <v>-1.1996799999997165</v>
      </c>
      <c r="T135" s="27">
        <v>40.364922241625088</v>
      </c>
      <c r="U135" s="27">
        <v>-5.2254915237230524</v>
      </c>
      <c r="V135" s="27">
        <v>0</v>
      </c>
      <c r="W135" s="27">
        <v>8.4214288189062962</v>
      </c>
      <c r="X135" s="27">
        <v>85.721528925384007</v>
      </c>
      <c r="Y135" s="27">
        <v>128.46554870786281</v>
      </c>
      <c r="AA135" s="19">
        <v>2034</v>
      </c>
      <c r="AB135" s="27">
        <v>14.438961265517037</v>
      </c>
      <c r="AC135" s="27">
        <v>0.9572053557799336</v>
      </c>
      <c r="AD135" s="27">
        <v>38.756559927736582</v>
      </c>
      <c r="AE135" s="27">
        <v>-1.2046505931390143</v>
      </c>
      <c r="AF135" s="27">
        <v>0</v>
      </c>
      <c r="AG135" s="27">
        <v>0</v>
      </c>
      <c r="AH135" s="27">
        <v>0</v>
      </c>
      <c r="AI135" s="27">
        <v>52.948075955894538</v>
      </c>
    </row>
    <row r="136" spans="1:35" ht="16.5" thickTop="1" thickBot="1" x14ac:dyDescent="0.3">
      <c r="A136" s="19" t="s">
        <v>44</v>
      </c>
      <c r="B136" s="27">
        <v>1660.8357341021049</v>
      </c>
      <c r="C136" s="27">
        <v>44.965764235146807</v>
      </c>
      <c r="D136" s="27">
        <v>0</v>
      </c>
      <c r="E136" s="27">
        <v>1705.8014983372516</v>
      </c>
      <c r="G136" s="19" t="s">
        <v>45</v>
      </c>
      <c r="H136" s="27">
        <v>60.890536843801968</v>
      </c>
      <c r="I136" s="27">
        <v>16.62206199894127</v>
      </c>
      <c r="J136" s="27">
        <v>293.95169126450304</v>
      </c>
      <c r="K136" s="27">
        <v>-0.90266437992273918</v>
      </c>
      <c r="L136" s="27">
        <v>0</v>
      </c>
      <c r="M136" s="27">
        <v>0</v>
      </c>
      <c r="N136" s="27">
        <v>1021.4610840977924</v>
      </c>
      <c r="O136" s="27">
        <v>1392.022709825116</v>
      </c>
      <c r="Q136" s="19" t="s">
        <v>45</v>
      </c>
      <c r="R136" s="27">
        <v>3.8075790885837044</v>
      </c>
      <c r="S136" s="27">
        <v>-11.931547251503179</v>
      </c>
      <c r="T136" s="27">
        <v>458.65417177557617</v>
      </c>
      <c r="U136" s="27">
        <v>-57.508731341445333</v>
      </c>
      <c r="V136" s="27">
        <v>0</v>
      </c>
      <c r="W136" s="27">
        <v>94.675694882196296</v>
      </c>
      <c r="X136" s="27">
        <v>1021.4610840977924</v>
      </c>
      <c r="Y136" s="27">
        <v>1509.1582512512</v>
      </c>
      <c r="AA136" s="19" t="s">
        <v>45</v>
      </c>
      <c r="AB136" s="27">
        <v>143.60425163558727</v>
      </c>
      <c r="AC136" s="27">
        <v>9.5199894404198524</v>
      </c>
      <c r="AD136" s="27">
        <v>437.7044270621339</v>
      </c>
      <c r="AE136" s="27">
        <v>-13.52472950860615</v>
      </c>
      <c r="AF136" s="27">
        <v>0</v>
      </c>
      <c r="AG136" s="27">
        <v>0</v>
      </c>
      <c r="AH136" s="27">
        <v>0</v>
      </c>
      <c r="AI136" s="27">
        <v>577.30393862953485</v>
      </c>
    </row>
    <row r="137" spans="1:35" ht="15.75" thickTop="1" x14ac:dyDescent="0.25"/>
  </sheetData>
  <pageMargins left="0.7" right="0.7" top="0.75" bottom="0.75" header="0.3" footer="0.3"/>
  <pageSetup paperSize="9" orientation="portrait" verticalDpi="9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823B87-7F3D-435D-8B7E-71473802152C}">
  <dimension ref="A2:H22"/>
  <sheetViews>
    <sheetView workbookViewId="0"/>
  </sheetViews>
  <sheetFormatPr defaultRowHeight="15" x14ac:dyDescent="0.25"/>
  <cols>
    <col min="1" max="1" width="25.85546875" customWidth="1"/>
    <col min="2" max="2" width="16.42578125" customWidth="1"/>
    <col min="3" max="3" width="15.140625" customWidth="1"/>
    <col min="4" max="4" width="16.28515625" customWidth="1"/>
    <col min="5" max="5" width="15" customWidth="1"/>
    <col min="6" max="6" width="14.28515625" customWidth="1"/>
    <col min="7" max="7" width="17.5703125" customWidth="1"/>
    <col min="8" max="8" width="15.42578125" customWidth="1"/>
  </cols>
  <sheetData>
    <row r="2" spans="1:8" ht="15.75" thickBot="1" x14ac:dyDescent="0.3">
      <c r="A2" s="40" t="s">
        <v>69</v>
      </c>
    </row>
    <row r="3" spans="1:8" ht="31.5" thickTop="1" thickBot="1" x14ac:dyDescent="0.3">
      <c r="A3" s="18" t="s">
        <v>62</v>
      </c>
      <c r="B3" s="18" t="s">
        <v>20</v>
      </c>
      <c r="C3" s="18" t="s">
        <v>63</v>
      </c>
      <c r="D3" s="18" t="s">
        <v>64</v>
      </c>
      <c r="E3" s="18" t="s">
        <v>65</v>
      </c>
      <c r="F3" s="18" t="s">
        <v>66</v>
      </c>
      <c r="G3" s="18" t="s">
        <v>67</v>
      </c>
      <c r="H3" s="18" t="s">
        <v>68</v>
      </c>
    </row>
    <row r="4" spans="1:8" ht="16.5" thickTop="1" thickBot="1" x14ac:dyDescent="0.3">
      <c r="A4" s="19" t="s">
        <v>19</v>
      </c>
      <c r="B4" s="38">
        <f t="array" ref="B4:F4">TRANSPOSE('Option 1 NPV_50POE_only'!I3:I7)</f>
        <v>190.87363146690726</v>
      </c>
      <c r="C4" s="38">
        <v>92.707101740038141</v>
      </c>
      <c r="D4" s="38">
        <v>394.64849178657107</v>
      </c>
      <c r="E4" s="38">
        <v>162.77277411958806</v>
      </c>
      <c r="F4" s="38">
        <v>218.97448881422642</v>
      </c>
      <c r="G4" s="38">
        <f>'Option 1 NPV_50POE_only'!K3</f>
        <v>236.66105102871475</v>
      </c>
      <c r="H4" s="38">
        <f>'Option 1 NPV_50POE_only'!L3</f>
        <v>164.79647349818316</v>
      </c>
    </row>
    <row r="5" spans="1:8" ht="16.5" thickTop="1" thickBot="1" x14ac:dyDescent="0.3">
      <c r="A5" s="19" t="s">
        <v>21</v>
      </c>
      <c r="B5" s="38">
        <f t="array" ref="B5:F5">TRANSPOSE('Option 2 NPV_50POE_only'!I3:I7)</f>
        <v>202.42719513221064</v>
      </c>
      <c r="C5" s="38">
        <v>103.69954970667841</v>
      </c>
      <c r="D5" s="38">
        <v>408.0299709260442</v>
      </c>
      <c r="E5" s="38">
        <v>177.81405772042427</v>
      </c>
      <c r="F5" s="38">
        <v>228.27204399707227</v>
      </c>
      <c r="G5" s="38">
        <f>'Option 2 NPV_50POE_only'!K3</f>
        <v>248.20369718875261</v>
      </c>
      <c r="H5" s="38">
        <f>'Option 2 NPV_50POE_only'!L3</f>
        <v>176.25097825300764</v>
      </c>
    </row>
    <row r="6" spans="1:8" ht="16.5" thickTop="1" thickBot="1" x14ac:dyDescent="0.3">
      <c r="A6" s="19" t="s">
        <v>52</v>
      </c>
      <c r="B6" s="38">
        <f t="array" ref="B6:F6">TRANSPOSE('Option 3 NPV_50POE_only'!I3:I7)</f>
        <v>60.781158113838913</v>
      </c>
      <c r="C6" s="38">
        <v>-31.545669066562056</v>
      </c>
      <c r="D6" s="38">
        <v>259.40248911165844</v>
      </c>
      <c r="E6" s="38">
        <v>-14.709827513164939</v>
      </c>
      <c r="F6" s="38">
        <v>136.27214374084309</v>
      </c>
      <c r="G6" s="38">
        <f>'Option 3 NPV_50POE_only'!K3</f>
        <v>-23.036538421043105</v>
      </c>
      <c r="H6" s="38">
        <f>'Option 3 NPV_50POE_only'!L3</f>
        <v>32.367222139423191</v>
      </c>
    </row>
    <row r="7" spans="1:8" ht="16.5" thickTop="1" thickBot="1" x14ac:dyDescent="0.3">
      <c r="A7" s="19" t="s">
        <v>22</v>
      </c>
      <c r="B7" s="38">
        <f t="array" ref="B7:F7">TRANSPOSE('Option 4 NPV_50POE_only'!I3:I7)</f>
        <v>-180.12050975293781</v>
      </c>
      <c r="C7" s="38">
        <v>-260.33343914639653</v>
      </c>
      <c r="D7" s="38">
        <v>59.396775536450264</v>
      </c>
      <c r="E7" s="38">
        <v>-351.6997830813167</v>
      </c>
      <c r="F7" s="38">
        <v>-8.541236424558889</v>
      </c>
      <c r="G7" s="38">
        <f>'Option 4 NPV_50POE_only'!K3</f>
        <v>-266.97157773264837</v>
      </c>
      <c r="H7" s="38">
        <f>'Option 4 NPV_50POE_only'!L3</f>
        <v>-201.82730209522339</v>
      </c>
    </row>
    <row r="8" spans="1:8" ht="15.75" thickTop="1" x14ac:dyDescent="0.25"/>
    <row r="10" spans="1:8" ht="15.75" thickBot="1" x14ac:dyDescent="0.3">
      <c r="A10" s="40" t="s">
        <v>78</v>
      </c>
    </row>
    <row r="11" spans="1:8" ht="16.5" thickTop="1" thickBot="1" x14ac:dyDescent="0.3">
      <c r="A11" s="41" t="s">
        <v>21</v>
      </c>
      <c r="B11" s="18" t="s">
        <v>10</v>
      </c>
      <c r="C11" s="18" t="s">
        <v>71</v>
      </c>
      <c r="D11" s="18" t="s">
        <v>72</v>
      </c>
      <c r="E11" s="18" t="s">
        <v>73</v>
      </c>
    </row>
    <row r="12" spans="1:8" ht="16.5" thickTop="1" thickBot="1" x14ac:dyDescent="0.3">
      <c r="A12" s="19" t="s">
        <v>76</v>
      </c>
      <c r="B12" s="38">
        <f>Summary!D4</f>
        <v>249.22594357485514</v>
      </c>
      <c r="C12" s="38">
        <f>Summary!E4</f>
        <v>208.62095524426519</v>
      </c>
      <c r="D12" s="38">
        <f>Summary!F4</f>
        <v>366.84300500726943</v>
      </c>
      <c r="E12" s="38">
        <f>Summary!G4</f>
        <v>268.47896185031118</v>
      </c>
    </row>
    <row r="13" spans="1:8" ht="16.5" thickTop="1" thickBot="1" x14ac:dyDescent="0.3">
      <c r="A13" s="19" t="s">
        <v>74</v>
      </c>
      <c r="B13" s="38">
        <f>'Option 2 Fuel_Price_Impact'!F3</f>
        <v>230.5678361872873</v>
      </c>
      <c r="C13" s="38">
        <f>'Option 2 Fuel_Price_Impact'!G3</f>
        <v>176.41308255008221</v>
      </c>
      <c r="D13" s="38">
        <f>'Option 2 Fuel_Price_Impact'!H3</f>
        <v>305.51368223787591</v>
      </c>
      <c r="E13" s="38">
        <f>'Option 2 Fuel_Price_Impact'!I3</f>
        <v>235.76560929063317</v>
      </c>
    </row>
    <row r="14" spans="1:8" ht="16.5" thickTop="1" thickBot="1" x14ac:dyDescent="0.3">
      <c r="A14" s="19" t="s">
        <v>75</v>
      </c>
      <c r="B14" s="38">
        <f>B12-B13</f>
        <v>18.658107387567838</v>
      </c>
      <c r="C14" s="38">
        <f t="shared" ref="C14:E14" si="0">C12-C13</f>
        <v>32.207872694182981</v>
      </c>
      <c r="D14" s="38">
        <f t="shared" si="0"/>
        <v>61.329322769393514</v>
      </c>
      <c r="E14" s="38">
        <f t="shared" si="0"/>
        <v>32.713352559678015</v>
      </c>
    </row>
    <row r="15" spans="1:8" ht="15.75" thickTop="1" x14ac:dyDescent="0.25"/>
    <row r="17" spans="1:2" ht="15.75" thickBot="1" x14ac:dyDescent="0.3">
      <c r="A17" s="40" t="s">
        <v>79</v>
      </c>
    </row>
    <row r="18" spans="1:2" ht="16.5" thickTop="1" thickBot="1" x14ac:dyDescent="0.3">
      <c r="A18" s="18"/>
      <c r="B18" s="18" t="s">
        <v>21</v>
      </c>
    </row>
    <row r="19" spans="1:2" ht="16.5" thickTop="1" thickBot="1" x14ac:dyDescent="0.3">
      <c r="A19" s="19" t="s">
        <v>10</v>
      </c>
      <c r="B19" s="38">
        <f>B12</f>
        <v>249.22594357485514</v>
      </c>
    </row>
    <row r="20" spans="1:2" ht="31.5" thickTop="1" thickBot="1" x14ac:dyDescent="0.3">
      <c r="A20" s="19" t="s">
        <v>77</v>
      </c>
      <c r="B20" s="38">
        <f>'Option 2 Coal_Price_Impact'!F3</f>
        <v>201.97028136821558</v>
      </c>
    </row>
    <row r="21" spans="1:2" ht="16.5" thickTop="1" thickBot="1" x14ac:dyDescent="0.3">
      <c r="A21" s="19" t="s">
        <v>75</v>
      </c>
      <c r="B21" s="38">
        <f>B19-B20</f>
        <v>47.255662206639556</v>
      </c>
    </row>
    <row r="22" spans="1:2" ht="15.75" thickTop="1" x14ac:dyDescent="0.25"/>
  </sheetData>
  <pageMargins left="0.7" right="0.7" top="0.75" bottom="0.75" header="0.3" footer="0.3"/>
  <pageSetup paperSize="9" orientation="portrait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D68414-8D91-4B9D-A562-6480622EEE60}">
  <dimension ref="A1:AI137"/>
  <sheetViews>
    <sheetView zoomScale="85" zoomScaleNormal="85" workbookViewId="0"/>
  </sheetViews>
  <sheetFormatPr defaultRowHeight="15" x14ac:dyDescent="0.25"/>
  <cols>
    <col min="1" max="1" width="23.5703125" customWidth="1"/>
    <col min="2" max="2" width="10.28515625" customWidth="1"/>
    <col min="3" max="3" width="12.5703125" customWidth="1"/>
    <col min="4" max="4" width="13.140625" bestFit="1" customWidth="1"/>
    <col min="5" max="5" width="11" bestFit="1" customWidth="1"/>
    <col min="6" max="11" width="10.28515625" customWidth="1"/>
    <col min="12" max="12" width="9.7109375" bestFit="1" customWidth="1"/>
    <col min="13" max="13" width="9.7109375" customWidth="1"/>
    <col min="17" max="17" width="11.5703125" customWidth="1"/>
    <col min="27" max="27" width="10.7109375" customWidth="1"/>
  </cols>
  <sheetData>
    <row r="1" spans="1:35" ht="46.5" thickTop="1" thickBot="1" x14ac:dyDescent="0.3">
      <c r="A1" s="13" t="s">
        <v>19</v>
      </c>
      <c r="D1" s="18" t="s">
        <v>50</v>
      </c>
      <c r="E1" s="18" t="s">
        <v>59</v>
      </c>
      <c r="F1" s="18" t="s">
        <v>49</v>
      </c>
      <c r="G1" s="18" t="s">
        <v>49</v>
      </c>
      <c r="H1" s="18" t="s">
        <v>49</v>
      </c>
      <c r="I1" s="18" t="s">
        <v>49</v>
      </c>
      <c r="J1" s="18" t="s">
        <v>49</v>
      </c>
      <c r="K1" s="18" t="s">
        <v>49</v>
      </c>
      <c r="L1" s="18" t="s">
        <v>49</v>
      </c>
      <c r="N1" s="18" t="s">
        <v>48</v>
      </c>
      <c r="O1" s="18" t="s">
        <v>48</v>
      </c>
      <c r="P1" s="18" t="s">
        <v>48</v>
      </c>
      <c r="Q1" s="18" t="s">
        <v>48</v>
      </c>
      <c r="R1" s="18" t="s">
        <v>48</v>
      </c>
      <c r="S1" s="18" t="s">
        <v>48</v>
      </c>
      <c r="T1" s="18" t="s">
        <v>48</v>
      </c>
    </row>
    <row r="2" spans="1:35" ht="46.5" thickTop="1" thickBot="1" x14ac:dyDescent="0.3">
      <c r="A2" s="18" t="s">
        <v>23</v>
      </c>
      <c r="B2" s="18" t="s">
        <v>0</v>
      </c>
      <c r="C2" s="18" t="s">
        <v>4</v>
      </c>
      <c r="D2" s="18" t="s">
        <v>51</v>
      </c>
      <c r="E2" s="18" t="s">
        <v>60</v>
      </c>
      <c r="F2" s="18" t="s">
        <v>84</v>
      </c>
      <c r="G2" s="18" t="s">
        <v>85</v>
      </c>
      <c r="H2" s="18" t="s">
        <v>86</v>
      </c>
      <c r="I2" s="18" t="s">
        <v>7</v>
      </c>
      <c r="J2" s="18" t="s">
        <v>8</v>
      </c>
      <c r="K2" s="18" t="s">
        <v>9</v>
      </c>
      <c r="L2" s="18" t="s">
        <v>47</v>
      </c>
      <c r="M2" s="16"/>
      <c r="N2" s="18" t="s">
        <v>84</v>
      </c>
      <c r="O2" s="18" t="s">
        <v>85</v>
      </c>
      <c r="P2" s="18" t="s">
        <v>86</v>
      </c>
      <c r="Q2" s="18" t="s">
        <v>7</v>
      </c>
      <c r="R2" s="18" t="s">
        <v>8</v>
      </c>
      <c r="S2" s="18" t="s">
        <v>9</v>
      </c>
      <c r="T2" s="18" t="s">
        <v>47</v>
      </c>
    </row>
    <row r="3" spans="1:35" ht="31.5" customHeight="1" thickTop="1" thickBot="1" x14ac:dyDescent="0.3">
      <c r="A3" s="19" t="s">
        <v>20</v>
      </c>
      <c r="B3" s="20">
        <f>DiscountRate</f>
        <v>5.8999999999999997E-2</v>
      </c>
      <c r="C3" s="21">
        <v>1</v>
      </c>
      <c r="D3" s="32">
        <f>SUM(Inputs!F16:F18)</f>
        <v>115.5</v>
      </c>
      <c r="E3" s="32">
        <f>E15</f>
        <v>98.611792446866104</v>
      </c>
      <c r="F3" s="22">
        <f>O15-E15</f>
        <v>171.16336987382385</v>
      </c>
      <c r="G3" s="22">
        <f>Y15-E15</f>
        <v>66.854737998927476</v>
      </c>
      <c r="H3" s="22">
        <f>AI15-E15</f>
        <v>354.31304812105384</v>
      </c>
      <c r="I3" s="23">
        <f>$F3*Inputs!$C$10+$G3*Inputs!$C$11+$H3*Inputs!$C$12</f>
        <v>190.87363146690726</v>
      </c>
      <c r="J3" s="22">
        <f>$F3*Inputs!$D$10+$G3*Inputs!$D$11+$H3*Inputs!$D$12</f>
        <v>197.4437186646017</v>
      </c>
      <c r="K3" s="22">
        <f>$F3*Inputs!$E$10+$G3*Inputs!$E$11+$H3*Inputs!$E$12</f>
        <v>236.66105102871475</v>
      </c>
      <c r="L3" s="22">
        <f>$F3*Inputs!$F$10+$G3*Inputs!$F$11+$H3*Inputs!$F$12</f>
        <v>164.79647349818316</v>
      </c>
      <c r="M3" s="24"/>
      <c r="N3" s="22">
        <f>O15</f>
        <v>269.77516232068996</v>
      </c>
      <c r="O3" s="22">
        <f>Y15</f>
        <v>165.46653044579358</v>
      </c>
      <c r="P3" s="22">
        <f>AI15</f>
        <v>452.92484056791994</v>
      </c>
      <c r="Q3" s="23">
        <f>$N3*Inputs!$C$10+$O3*Inputs!$C$11+$P3*Inputs!$C$12</f>
        <v>289.48542391377339</v>
      </c>
      <c r="R3" s="22">
        <f>$N3*Inputs!$D$10+$O3*Inputs!$D$11+$P3*Inputs!$D$12</f>
        <v>296.05551111146781</v>
      </c>
      <c r="S3" s="22">
        <f>$N3*Inputs!$E$10+$O3*Inputs!$E$11+$P3*Inputs!$E$12</f>
        <v>335.27284347558088</v>
      </c>
      <c r="T3" s="22">
        <f>$N3*Inputs!$F$10+$O3*Inputs!$F$11+$P3*Inputs!$F$12</f>
        <v>263.40826594504927</v>
      </c>
      <c r="V3" s="14"/>
      <c r="W3" s="14"/>
      <c r="X3" s="14"/>
      <c r="Y3" s="14"/>
      <c r="Z3" s="14"/>
      <c r="AA3" s="14"/>
      <c r="AB3" s="14"/>
      <c r="AC3" s="14"/>
      <c r="AD3" s="14"/>
      <c r="AE3" s="14"/>
      <c r="AF3" s="14"/>
      <c r="AG3" s="14"/>
    </row>
    <row r="4" spans="1:35" ht="31.5" customHeight="1" thickTop="1" thickBot="1" x14ac:dyDescent="0.3">
      <c r="A4" s="19" t="s">
        <v>24</v>
      </c>
      <c r="B4" s="20">
        <f>Inputs!D6</f>
        <v>8.9499999999999996E-2</v>
      </c>
      <c r="C4" s="21">
        <f>C3</f>
        <v>1</v>
      </c>
      <c r="D4" s="32">
        <f>D3</f>
        <v>115.5</v>
      </c>
      <c r="E4" s="32">
        <f>E36</f>
        <v>88.151597039571087</v>
      </c>
      <c r="F4" s="22">
        <f>O36-E36</f>
        <v>84.05568477086338</v>
      </c>
      <c r="G4" s="22">
        <f>Y36-E36</f>
        <v>15.523813278472076</v>
      </c>
      <c r="H4" s="22">
        <f>AI36-E36</f>
        <v>187.19322413995371</v>
      </c>
      <c r="I4" s="22">
        <f>$F4*Inputs!$C$10+$G4*Inputs!$C$11+$H4*Inputs!$C$12</f>
        <v>92.707101740038141</v>
      </c>
      <c r="J4" s="22">
        <f>$F4*Inputs!$D$10+$G4*Inputs!$D$11+$H4*Inputs!$D$12</f>
        <v>95.590907396429714</v>
      </c>
      <c r="K4" s="22">
        <f>$F4*Inputs!$E$10+$G4*Inputs!$E$11+$H4*Inputs!$E$12</f>
        <v>118.49148658231073</v>
      </c>
      <c r="L4" s="22">
        <f>$F4*Inputs!$F$10+$G4*Inputs!$F$11+$H4*Inputs!$F$12</f>
        <v>75.574133866940315</v>
      </c>
      <c r="N4" s="22">
        <f>O36</f>
        <v>172.20728181043447</v>
      </c>
      <c r="O4" s="22">
        <f>Y36</f>
        <v>103.67541031804316</v>
      </c>
      <c r="P4" s="22">
        <f>AI36</f>
        <v>275.34482117952479</v>
      </c>
      <c r="Q4" s="22">
        <f>$N4*Inputs!$C$10+$O4*Inputs!$C$11+$P4*Inputs!$C$12</f>
        <v>180.8586987796092</v>
      </c>
      <c r="R4" s="22">
        <f>$N4*Inputs!$D$10+$O4*Inputs!$D$11+$P4*Inputs!$D$12</f>
        <v>183.74250443600079</v>
      </c>
      <c r="S4" s="22">
        <f>$N4*Inputs!$E$10+$O4*Inputs!$E$11+$P4*Inputs!$E$12</f>
        <v>206.6430836218818</v>
      </c>
      <c r="T4" s="22">
        <f>$N4*Inputs!$F$10+$O4*Inputs!$F$11+$P4*Inputs!$F$12</f>
        <v>163.72573090651139</v>
      </c>
      <c r="V4" s="14"/>
      <c r="W4" s="14"/>
      <c r="X4" s="14"/>
      <c r="Y4" s="14"/>
      <c r="Z4" s="14"/>
      <c r="AA4" s="14"/>
      <c r="AB4" s="14"/>
      <c r="AC4" s="14"/>
      <c r="AD4" s="14"/>
      <c r="AE4" s="14"/>
      <c r="AF4" s="14"/>
      <c r="AG4" s="14"/>
    </row>
    <row r="5" spans="1:35" ht="31.5" customHeight="1" thickTop="1" thickBot="1" x14ac:dyDescent="0.3">
      <c r="A5" s="19" t="s">
        <v>25</v>
      </c>
      <c r="B5" s="20">
        <f>Inputs!C6</f>
        <v>2.8500000000000001E-2</v>
      </c>
      <c r="C5" s="21">
        <f>C4</f>
        <v>1</v>
      </c>
      <c r="D5" s="32">
        <f t="shared" ref="D5:D8" si="0">D4</f>
        <v>115.5</v>
      </c>
      <c r="E5" s="32">
        <f>E57</f>
        <v>110.67975131123079</v>
      </c>
      <c r="F5" s="22">
        <f>O57-E57</f>
        <v>345.68882207305501</v>
      </c>
      <c r="G5" s="22">
        <f>Y57-E57</f>
        <v>183.369997265336</v>
      </c>
      <c r="H5" s="22">
        <f>AI57-E57</f>
        <v>703.84632573483827</v>
      </c>
      <c r="I5" s="22">
        <f>$F5*Inputs!$C$10+$G5*Inputs!$C$11+$H5*Inputs!$C$12</f>
        <v>394.64849178657107</v>
      </c>
      <c r="J5" s="22">
        <f>$F5*Inputs!$D$10+$G5*Inputs!$D$11+$H5*Inputs!$D$12</f>
        <v>410.96838169107639</v>
      </c>
      <c r="K5" s="22">
        <f>$F5*Inputs!$E$10+$G5*Inputs!$E$11+$H5*Inputs!$E$12</f>
        <v>484.18786770201689</v>
      </c>
      <c r="L5" s="22">
        <f>$F5*Inputs!$F$10+$G5*Inputs!$F$11+$H5*Inputs!$F$12</f>
        <v>354.06878558464132</v>
      </c>
      <c r="N5" s="22">
        <f>O57</f>
        <v>456.36857338428581</v>
      </c>
      <c r="O5" s="22">
        <f>Y57</f>
        <v>294.0497485765668</v>
      </c>
      <c r="P5" s="22">
        <f>AI57</f>
        <v>814.52607704606908</v>
      </c>
      <c r="Q5" s="22">
        <f>$N5*Inputs!$C$10+$O5*Inputs!$C$11+$P5*Inputs!$C$12</f>
        <v>505.32824309780187</v>
      </c>
      <c r="R5" s="22">
        <f>$N5*Inputs!$D$10+$O5*Inputs!$D$11+$P5*Inputs!$D$12</f>
        <v>521.64813300230719</v>
      </c>
      <c r="S5" s="22">
        <f>$N5*Inputs!$E$10+$O5*Inputs!$E$11+$P5*Inputs!$E$12</f>
        <v>594.86761901324769</v>
      </c>
      <c r="T5" s="22">
        <f>$N5*Inputs!$F$10+$O5*Inputs!$F$11+$P5*Inputs!$F$12</f>
        <v>464.74853689587212</v>
      </c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</row>
    <row r="6" spans="1:35" ht="31.5" customHeight="1" thickTop="1" thickBot="1" x14ac:dyDescent="0.3">
      <c r="A6" s="19" t="s">
        <v>26</v>
      </c>
      <c r="B6" s="20">
        <f>B3</f>
        <v>5.8999999999999997E-2</v>
      </c>
      <c r="C6" s="21">
        <f>Inputs!D5</f>
        <v>1.3</v>
      </c>
      <c r="D6" s="32">
        <f t="shared" si="0"/>
        <v>115.5</v>
      </c>
      <c r="E6" s="32">
        <f>E78</f>
        <v>126.7126497941853</v>
      </c>
      <c r="F6" s="22">
        <f>O78-E78</f>
        <v>143.06251252650466</v>
      </c>
      <c r="G6" s="22">
        <f>Y78-E78</f>
        <v>38.753880651608284</v>
      </c>
      <c r="H6" s="22">
        <f>AI78-E78</f>
        <v>326.21219077373462</v>
      </c>
      <c r="I6" s="22">
        <f>$F6*Inputs!$C$10+$G6*Inputs!$C$11+$H6*Inputs!$C$12</f>
        <v>162.77277411958806</v>
      </c>
      <c r="J6" s="22">
        <f>$F6*Inputs!$D$10+$G6*Inputs!$D$11+$H6*Inputs!$D$12</f>
        <v>169.34286131728251</v>
      </c>
      <c r="K6" s="22">
        <f>$F6*Inputs!$E$10+$G6*Inputs!$E$11+$H6*Inputs!$E$12</f>
        <v>208.56019368139556</v>
      </c>
      <c r="L6" s="22">
        <f>$F6*Inputs!$F$10+$G6*Inputs!$F$11+$H6*Inputs!$F$12</f>
        <v>136.69561615086397</v>
      </c>
      <c r="N6" s="22">
        <f>O78</f>
        <v>269.77516232068996</v>
      </c>
      <c r="O6" s="22">
        <f>Y78</f>
        <v>165.46653044579358</v>
      </c>
      <c r="P6" s="22">
        <f>AI78</f>
        <v>452.92484056791994</v>
      </c>
      <c r="Q6" s="22">
        <f>$N6*Inputs!$C$10+$O6*Inputs!$C$11+$P6*Inputs!$C$12</f>
        <v>289.48542391377339</v>
      </c>
      <c r="R6" s="22">
        <f>$N6*Inputs!$D$10+$O6*Inputs!$D$11+$P6*Inputs!$D$12</f>
        <v>296.05551111146781</v>
      </c>
      <c r="S6" s="22">
        <f>$N6*Inputs!$E$10+$O6*Inputs!$E$11+$P6*Inputs!$E$12</f>
        <v>335.27284347558088</v>
      </c>
      <c r="T6" s="22">
        <f>$N6*Inputs!$F$10+$O6*Inputs!$F$11+$P6*Inputs!$F$12</f>
        <v>263.40826594504927</v>
      </c>
      <c r="V6" s="14"/>
      <c r="W6" s="14"/>
      <c r="X6" s="14"/>
      <c r="Y6" s="14"/>
      <c r="Z6" s="14"/>
      <c r="AA6" s="14"/>
      <c r="AB6" s="14"/>
      <c r="AC6" s="14"/>
      <c r="AD6" s="14"/>
      <c r="AE6" s="14"/>
      <c r="AF6" s="14"/>
      <c r="AG6" s="14"/>
    </row>
    <row r="7" spans="1:35" ht="31.5" customHeight="1" thickTop="1" thickBot="1" x14ac:dyDescent="0.3">
      <c r="A7" s="19" t="s">
        <v>27</v>
      </c>
      <c r="B7" s="20">
        <f>B3</f>
        <v>5.8999999999999997E-2</v>
      </c>
      <c r="C7" s="21">
        <f>Inputs!C5</f>
        <v>0.7</v>
      </c>
      <c r="D7" s="32">
        <f t="shared" si="0"/>
        <v>115.5</v>
      </c>
      <c r="E7" s="32">
        <f>E99</f>
        <v>70.510935099546955</v>
      </c>
      <c r="F7" s="22">
        <f>O99-E99</f>
        <v>199.26422722114302</v>
      </c>
      <c r="G7" s="22">
        <f>Y99-E99</f>
        <v>94.955595346246625</v>
      </c>
      <c r="H7" s="22">
        <f>AI99-E99</f>
        <v>382.413905468373</v>
      </c>
      <c r="I7" s="22">
        <f>$F7*Inputs!$C$10+$G7*Inputs!$C$11+$H7*Inputs!$C$12</f>
        <v>218.97448881422642</v>
      </c>
      <c r="J7" s="22">
        <f>$F7*Inputs!$D$10+$G7*Inputs!$D$11+$H7*Inputs!$D$12</f>
        <v>225.54457601192087</v>
      </c>
      <c r="K7" s="22">
        <f>$F7*Inputs!$E$10+$G7*Inputs!$E$11+$H7*Inputs!$E$12</f>
        <v>264.76190837603394</v>
      </c>
      <c r="L7" s="22">
        <f>$F7*Inputs!$F$10+$G7*Inputs!$F$11+$H7*Inputs!$F$12</f>
        <v>192.89733084550232</v>
      </c>
      <c r="N7" s="22">
        <f>O99</f>
        <v>269.77516232068996</v>
      </c>
      <c r="O7" s="22">
        <f>Y99</f>
        <v>165.46653044579358</v>
      </c>
      <c r="P7" s="22">
        <f>AI99</f>
        <v>452.92484056791994</v>
      </c>
      <c r="Q7" s="22">
        <f>$N7*Inputs!$C$10+$O7*Inputs!$C$11+$P7*Inputs!$C$12</f>
        <v>289.48542391377339</v>
      </c>
      <c r="R7" s="22">
        <f>$N7*Inputs!$D$10+$O7*Inputs!$D$11+$P7*Inputs!$D$12</f>
        <v>296.05551111146781</v>
      </c>
      <c r="S7" s="22">
        <f>$N7*Inputs!$E$10+$O7*Inputs!$E$11+$P7*Inputs!$E$12</f>
        <v>335.27284347558088</v>
      </c>
      <c r="T7" s="22">
        <f>$N7*Inputs!$F$10+$O7*Inputs!$F$11+$P7*Inputs!$F$12</f>
        <v>263.40826594504927</v>
      </c>
      <c r="V7" s="14"/>
      <c r="W7" s="14"/>
      <c r="X7" s="14"/>
      <c r="Y7" s="14"/>
      <c r="Z7" s="14"/>
      <c r="AA7" s="14"/>
      <c r="AB7" s="14"/>
      <c r="AC7" s="14"/>
      <c r="AD7" s="14"/>
      <c r="AE7" s="14"/>
      <c r="AF7" s="14"/>
      <c r="AG7" s="14"/>
    </row>
    <row r="8" spans="1:35" ht="31.5" customHeight="1" thickTop="1" thickBot="1" x14ac:dyDescent="0.3">
      <c r="A8" s="19" t="s">
        <v>28</v>
      </c>
      <c r="B8" s="20">
        <f>B4</f>
        <v>8.9499999999999996E-2</v>
      </c>
      <c r="C8" s="21">
        <f>C6</f>
        <v>1.3</v>
      </c>
      <c r="D8" s="32">
        <f t="shared" si="0"/>
        <v>115.5</v>
      </c>
      <c r="E8" s="32">
        <f>E120</f>
        <v>113.23546305728397</v>
      </c>
      <c r="F8" s="22">
        <f>O120-E120</f>
        <v>58.971818753150501</v>
      </c>
      <c r="G8" s="22">
        <f>Y120-E120</f>
        <v>-9.5600527392408026</v>
      </c>
      <c r="H8" s="22">
        <f>AI120-E120</f>
        <v>162.10935812224082</v>
      </c>
      <c r="I8" s="22">
        <f>$F8*Inputs!$C$10+$G8*Inputs!$C$11+$H8*Inputs!$C$12</f>
        <v>67.623235722325262</v>
      </c>
      <c r="J8" s="22">
        <f>$F8*Inputs!$D$10+$G8*Inputs!$D$11+$H8*Inputs!$D$12</f>
        <v>70.507041378716835</v>
      </c>
      <c r="K8" s="22">
        <f>$F8*Inputs!$E$10+$G8*Inputs!$E$11+$H8*Inputs!$E$12</f>
        <v>93.407620564597835</v>
      </c>
      <c r="L8" s="22">
        <f>$F8*Inputs!$F$10+$G8*Inputs!$F$11+$H8*Inputs!$F$12</f>
        <v>50.490267849227429</v>
      </c>
      <c r="N8" s="22">
        <f>O120</f>
        <v>172.20728181043447</v>
      </c>
      <c r="O8" s="22">
        <f>Y120</f>
        <v>103.67541031804316</v>
      </c>
      <c r="P8" s="22">
        <f>AI120</f>
        <v>275.34482117952479</v>
      </c>
      <c r="Q8" s="22">
        <f>$N8*Inputs!$C$10+$O8*Inputs!$C$11+$P8*Inputs!$C$12</f>
        <v>180.8586987796092</v>
      </c>
      <c r="R8" s="22">
        <f>$N8*Inputs!$D$10+$O8*Inputs!$D$11+$P8*Inputs!$D$12</f>
        <v>183.74250443600079</v>
      </c>
      <c r="S8" s="22">
        <f>$N8*Inputs!$E$10+$O8*Inputs!$E$11+$P8*Inputs!$E$12</f>
        <v>206.6430836218818</v>
      </c>
      <c r="T8" s="22">
        <f>$N8*Inputs!$F$10+$O8*Inputs!$F$11+$P8*Inputs!$F$12</f>
        <v>163.72573090651139</v>
      </c>
      <c r="V8" s="14"/>
      <c r="W8" s="14"/>
      <c r="X8" s="14"/>
      <c r="Y8" s="14"/>
      <c r="Z8" s="14"/>
      <c r="AA8" s="14"/>
      <c r="AB8" s="14"/>
      <c r="AC8" s="14"/>
      <c r="AD8" s="14"/>
      <c r="AE8" s="14"/>
      <c r="AF8" s="14"/>
      <c r="AG8" s="14"/>
    </row>
    <row r="9" spans="1:35" ht="15.75" thickTop="1" x14ac:dyDescent="0.25">
      <c r="F9" s="29"/>
      <c r="G9" s="29"/>
      <c r="H9" s="29"/>
      <c r="R9" s="30"/>
    </row>
    <row r="11" spans="1:35" ht="15.75" thickBot="1" x14ac:dyDescent="0.3"/>
    <row r="12" spans="1:35" ht="16.5" thickTop="1" thickBot="1" x14ac:dyDescent="0.3">
      <c r="A12" s="1" t="s">
        <v>20</v>
      </c>
    </row>
    <row r="13" spans="1:35" ht="46.5" thickTop="1" thickBot="1" x14ac:dyDescent="0.3">
      <c r="G13" s="1" t="s">
        <v>29</v>
      </c>
      <c r="H13" s="18" t="s">
        <v>84</v>
      </c>
      <c r="J13" s="12"/>
      <c r="K13" s="12"/>
      <c r="Q13" s="1" t="s">
        <v>29</v>
      </c>
      <c r="R13" s="18" t="s">
        <v>85</v>
      </c>
      <c r="T13" s="12"/>
      <c r="U13" s="12"/>
      <c r="AA13" s="1" t="s">
        <v>29</v>
      </c>
      <c r="AB13" s="18" t="s">
        <v>86</v>
      </c>
      <c r="AD13" s="12"/>
      <c r="AE13" s="12"/>
    </row>
    <row r="14" spans="1:35" ht="51" customHeight="1" thickTop="1" thickBot="1" x14ac:dyDescent="0.3">
      <c r="A14" s="1" t="s">
        <v>32</v>
      </c>
      <c r="B14" s="25" t="s">
        <v>33</v>
      </c>
      <c r="C14" s="25" t="s">
        <v>15</v>
      </c>
      <c r="D14" s="25" t="s">
        <v>34</v>
      </c>
      <c r="E14" s="25" t="s">
        <v>35</v>
      </c>
      <c r="G14" s="1" t="s">
        <v>29</v>
      </c>
      <c r="H14" s="1" t="s">
        <v>36</v>
      </c>
      <c r="I14" s="1" t="s">
        <v>37</v>
      </c>
      <c r="J14" s="1" t="s">
        <v>38</v>
      </c>
      <c r="K14" s="1" t="s">
        <v>39</v>
      </c>
      <c r="L14" s="1" t="s">
        <v>40</v>
      </c>
      <c r="M14" s="1" t="s">
        <v>41</v>
      </c>
      <c r="N14" s="1" t="s">
        <v>42</v>
      </c>
      <c r="O14" s="1" t="s">
        <v>35</v>
      </c>
      <c r="Q14" s="1" t="s">
        <v>29</v>
      </c>
      <c r="R14" s="1" t="s">
        <v>36</v>
      </c>
      <c r="S14" s="1" t="s">
        <v>37</v>
      </c>
      <c r="T14" s="1" t="s">
        <v>38</v>
      </c>
      <c r="U14" s="1" t="s">
        <v>39</v>
      </c>
      <c r="V14" s="1" t="s">
        <v>40</v>
      </c>
      <c r="W14" s="1" t="s">
        <v>41</v>
      </c>
      <c r="X14" s="1" t="s">
        <v>42</v>
      </c>
      <c r="Y14" s="1" t="s">
        <v>35</v>
      </c>
      <c r="AA14" s="1" t="s">
        <v>29</v>
      </c>
      <c r="AB14" s="1" t="s">
        <v>36</v>
      </c>
      <c r="AC14" s="1" t="s">
        <v>37</v>
      </c>
      <c r="AD14" s="1" t="s">
        <v>38</v>
      </c>
      <c r="AE14" s="1" t="s">
        <v>39</v>
      </c>
      <c r="AF14" s="1" t="s">
        <v>40</v>
      </c>
      <c r="AG14" s="1" t="s">
        <v>41</v>
      </c>
      <c r="AH14" s="1" t="s">
        <v>42</v>
      </c>
      <c r="AI14" s="1" t="s">
        <v>35</v>
      </c>
    </row>
    <row r="15" spans="1:35" ht="16.5" thickTop="1" thickBot="1" x14ac:dyDescent="0.3">
      <c r="A15" s="19" t="s">
        <v>43</v>
      </c>
      <c r="B15" s="26">
        <f>NPV($B$3,B16:B31)</f>
        <v>91.832867148101855</v>
      </c>
      <c r="C15" s="26">
        <f t="shared" ref="C15:E15" si="1">NPV($B$3,C16:C31)</f>
        <v>1.8366573429620365</v>
      </c>
      <c r="D15" s="26">
        <f t="shared" si="1"/>
        <v>4.9422679558022438</v>
      </c>
      <c r="E15" s="26">
        <f t="shared" si="1"/>
        <v>98.611792446866104</v>
      </c>
      <c r="G15" s="19" t="s">
        <v>43</v>
      </c>
      <c r="H15" s="26">
        <f>NPV($B$3,H16:H31)</f>
        <v>70.376731347357165</v>
      </c>
      <c r="I15" s="26">
        <f t="shared" ref="I15:O15" si="2">NPV($B$3,I16:I31)</f>
        <v>17.528278526551816</v>
      </c>
      <c r="J15" s="26">
        <f t="shared" si="2"/>
        <v>184.23823764588201</v>
      </c>
      <c r="K15" s="26">
        <f t="shared" si="2"/>
        <v>-2.3680851991010723</v>
      </c>
      <c r="L15" s="26">
        <f t="shared" si="2"/>
        <v>0</v>
      </c>
      <c r="M15" s="26">
        <f t="shared" si="2"/>
        <v>0</v>
      </c>
      <c r="N15" s="26">
        <f t="shared" si="2"/>
        <v>0</v>
      </c>
      <c r="O15" s="26">
        <f t="shared" si="2"/>
        <v>269.77516232068996</v>
      </c>
      <c r="Q15" s="19" t="s">
        <v>43</v>
      </c>
      <c r="R15" s="26">
        <f>NPV($B$3,R16:R31)</f>
        <v>-0.61243422168176742</v>
      </c>
      <c r="S15" s="26">
        <f t="shared" ref="S15:Y15" si="3">NPV($B$3,S16:S31)</f>
        <v>-12.579846620898381</v>
      </c>
      <c r="T15" s="26">
        <f t="shared" si="3"/>
        <v>224.2199078078533</v>
      </c>
      <c r="U15" s="26">
        <f t="shared" si="3"/>
        <v>-45.561096519479577</v>
      </c>
      <c r="V15" s="26">
        <f t="shared" si="3"/>
        <v>0</v>
      </c>
      <c r="W15" s="26">
        <f t="shared" si="3"/>
        <v>0</v>
      </c>
      <c r="X15" s="26">
        <f t="shared" si="3"/>
        <v>0</v>
      </c>
      <c r="Y15" s="26">
        <f t="shared" si="3"/>
        <v>165.46653044579358</v>
      </c>
      <c r="AA15" s="19" t="s">
        <v>43</v>
      </c>
      <c r="AB15" s="26">
        <f>NPV($B$3,AB16:AB31)</f>
        <v>131.71565061938412</v>
      </c>
      <c r="AC15" s="26">
        <f t="shared" ref="AC15:AI15" si="4">NPV($B$3,AC16:AC31)</f>
        <v>15.23572866165331</v>
      </c>
      <c r="AD15" s="26">
        <f t="shared" si="4"/>
        <v>313.89842835979982</v>
      </c>
      <c r="AE15" s="26">
        <f t="shared" si="4"/>
        <v>-7.9249670729172461</v>
      </c>
      <c r="AF15" s="26">
        <f t="shared" si="4"/>
        <v>0</v>
      </c>
      <c r="AG15" s="26">
        <f t="shared" si="4"/>
        <v>0</v>
      </c>
      <c r="AH15" s="26">
        <f t="shared" si="4"/>
        <v>0</v>
      </c>
      <c r="AI15" s="26">
        <f t="shared" si="4"/>
        <v>452.92484056791994</v>
      </c>
    </row>
    <row r="16" spans="1:35" ht="16.5" thickTop="1" thickBot="1" x14ac:dyDescent="0.3">
      <c r="A16" s="19">
        <v>2020</v>
      </c>
      <c r="B16" s="27">
        <v>0</v>
      </c>
      <c r="C16" s="27">
        <v>0</v>
      </c>
      <c r="D16" s="27">
        <v>0</v>
      </c>
      <c r="E16" s="27">
        <v>0</v>
      </c>
      <c r="G16" s="19">
        <v>2020</v>
      </c>
      <c r="H16" s="27">
        <v>0</v>
      </c>
      <c r="I16" s="27">
        <v>0</v>
      </c>
      <c r="J16" s="27">
        <v>0</v>
      </c>
      <c r="K16" s="27">
        <v>0</v>
      </c>
      <c r="L16" s="27">
        <v>0</v>
      </c>
      <c r="M16" s="27">
        <v>0</v>
      </c>
      <c r="N16" s="27">
        <v>0</v>
      </c>
      <c r="O16" s="27">
        <v>0</v>
      </c>
      <c r="Q16" s="19">
        <v>2020</v>
      </c>
      <c r="R16" s="27">
        <v>0</v>
      </c>
      <c r="S16" s="27">
        <v>0</v>
      </c>
      <c r="T16" s="27">
        <v>0</v>
      </c>
      <c r="U16" s="27">
        <v>0</v>
      </c>
      <c r="V16" s="27">
        <v>0</v>
      </c>
      <c r="W16" s="27">
        <v>0</v>
      </c>
      <c r="X16" s="27">
        <v>0</v>
      </c>
      <c r="Y16" s="27">
        <v>0</v>
      </c>
      <c r="AA16" s="19">
        <v>2020</v>
      </c>
      <c r="AB16" s="27">
        <v>0</v>
      </c>
      <c r="AC16" s="27">
        <v>0</v>
      </c>
      <c r="AD16" s="27">
        <v>0</v>
      </c>
      <c r="AE16" s="27">
        <v>0</v>
      </c>
      <c r="AF16" s="27">
        <v>0</v>
      </c>
      <c r="AG16" s="27">
        <v>0</v>
      </c>
      <c r="AH16" s="27">
        <v>0</v>
      </c>
      <c r="AI16" s="27">
        <v>0</v>
      </c>
    </row>
    <row r="17" spans="1:35" ht="16.5" thickTop="1" thickBot="1" x14ac:dyDescent="0.3">
      <c r="A17" s="19">
        <v>2021</v>
      </c>
      <c r="B17" s="27">
        <v>0</v>
      </c>
      <c r="C17" s="27">
        <v>0</v>
      </c>
      <c r="D17" s="27">
        <v>0</v>
      </c>
      <c r="E17" s="27">
        <v>0</v>
      </c>
      <c r="G17" s="19">
        <v>2021</v>
      </c>
      <c r="H17" s="27">
        <v>0</v>
      </c>
      <c r="I17" s="27">
        <v>0</v>
      </c>
      <c r="J17" s="27">
        <v>0</v>
      </c>
      <c r="K17" s="27">
        <v>0</v>
      </c>
      <c r="L17" s="27">
        <v>0</v>
      </c>
      <c r="M17" s="27">
        <v>0</v>
      </c>
      <c r="N17" s="27">
        <v>0</v>
      </c>
      <c r="O17" s="27">
        <v>0</v>
      </c>
      <c r="Q17" s="19">
        <v>2021</v>
      </c>
      <c r="R17" s="27">
        <v>0</v>
      </c>
      <c r="S17" s="27">
        <v>0</v>
      </c>
      <c r="T17" s="27">
        <v>0</v>
      </c>
      <c r="U17" s="27">
        <v>0</v>
      </c>
      <c r="V17" s="27">
        <v>0</v>
      </c>
      <c r="W17" s="27">
        <v>0</v>
      </c>
      <c r="X17" s="27">
        <v>0</v>
      </c>
      <c r="Y17" s="27">
        <v>0</v>
      </c>
      <c r="AA17" s="19">
        <v>2021</v>
      </c>
      <c r="AB17" s="27">
        <v>0</v>
      </c>
      <c r="AC17" s="27">
        <v>0</v>
      </c>
      <c r="AD17" s="27">
        <v>0</v>
      </c>
      <c r="AE17" s="27">
        <v>0</v>
      </c>
      <c r="AF17" s="27">
        <v>0</v>
      </c>
      <c r="AG17" s="27">
        <v>0</v>
      </c>
      <c r="AH17" s="27">
        <v>0</v>
      </c>
      <c r="AI17" s="27">
        <v>0</v>
      </c>
    </row>
    <row r="18" spans="1:35" ht="16.5" thickTop="1" thickBot="1" x14ac:dyDescent="0.3">
      <c r="A18" s="19">
        <v>2022</v>
      </c>
      <c r="B18" s="27">
        <v>0</v>
      </c>
      <c r="C18" s="27">
        <v>0</v>
      </c>
      <c r="D18" s="27">
        <v>5.869676526292178</v>
      </c>
      <c r="E18" s="27">
        <v>5.869676526292178</v>
      </c>
      <c r="G18" s="19">
        <v>2022</v>
      </c>
      <c r="H18" s="27">
        <v>0</v>
      </c>
      <c r="I18" s="27">
        <v>0</v>
      </c>
      <c r="J18" s="27">
        <v>0</v>
      </c>
      <c r="K18" s="27">
        <v>0</v>
      </c>
      <c r="L18" s="27">
        <v>0</v>
      </c>
      <c r="M18" s="27">
        <v>0</v>
      </c>
      <c r="N18" s="27">
        <v>0</v>
      </c>
      <c r="O18" s="27">
        <v>0</v>
      </c>
      <c r="P18" s="29"/>
      <c r="Q18" s="19">
        <v>2022</v>
      </c>
      <c r="R18" s="27">
        <v>0</v>
      </c>
      <c r="S18" s="27">
        <v>0</v>
      </c>
      <c r="T18" s="27">
        <v>0</v>
      </c>
      <c r="U18" s="27">
        <v>0</v>
      </c>
      <c r="V18" s="27">
        <v>0</v>
      </c>
      <c r="W18" s="27">
        <v>0</v>
      </c>
      <c r="X18" s="27">
        <v>0</v>
      </c>
      <c r="Y18" s="27">
        <v>0</v>
      </c>
      <c r="AA18" s="19">
        <v>2022</v>
      </c>
      <c r="AB18" s="27">
        <v>0</v>
      </c>
      <c r="AC18" s="27">
        <v>0</v>
      </c>
      <c r="AD18" s="27">
        <v>0</v>
      </c>
      <c r="AE18" s="27">
        <v>0</v>
      </c>
      <c r="AF18" s="27">
        <v>0</v>
      </c>
      <c r="AG18" s="27">
        <v>0</v>
      </c>
      <c r="AH18" s="27">
        <v>0</v>
      </c>
      <c r="AI18" s="27">
        <v>0</v>
      </c>
    </row>
    <row r="19" spans="1:35" ht="16.5" thickTop="1" thickBot="1" x14ac:dyDescent="0.3">
      <c r="A19" s="19">
        <v>2023</v>
      </c>
      <c r="B19" s="27">
        <v>7.5881425434273648</v>
      </c>
      <c r="C19" s="27">
        <v>0.15176285086854729</v>
      </c>
      <c r="D19" s="27">
        <v>0</v>
      </c>
      <c r="E19" s="27">
        <v>7.7399053942959117</v>
      </c>
      <c r="G19" s="19">
        <v>2023</v>
      </c>
      <c r="H19" s="27">
        <v>0</v>
      </c>
      <c r="I19" s="27">
        <v>0</v>
      </c>
      <c r="J19" s="27">
        <v>6.1254591247299688</v>
      </c>
      <c r="K19" s="27">
        <v>-1.3250386445419864</v>
      </c>
      <c r="L19" s="27">
        <v>0</v>
      </c>
      <c r="M19" s="27">
        <v>0</v>
      </c>
      <c r="N19" s="27">
        <v>0</v>
      </c>
      <c r="O19" s="27">
        <v>4.8004204801879826</v>
      </c>
      <c r="P19" s="14"/>
      <c r="Q19" s="19">
        <v>2023</v>
      </c>
      <c r="R19" s="27">
        <v>-14.427850000000007</v>
      </c>
      <c r="S19" s="27">
        <v>-4.5089600000001155</v>
      </c>
      <c r="T19" s="27">
        <v>30.543634120187839</v>
      </c>
      <c r="U19" s="27">
        <v>8.3669397104589738</v>
      </c>
      <c r="V19" s="27">
        <v>0</v>
      </c>
      <c r="W19" s="27">
        <v>0</v>
      </c>
      <c r="X19" s="27">
        <v>0</v>
      </c>
      <c r="Y19" s="27">
        <v>19.973763830646689</v>
      </c>
      <c r="AA19" s="19">
        <v>2023</v>
      </c>
      <c r="AB19" s="27">
        <v>12.450189382123991</v>
      </c>
      <c r="AC19" s="27">
        <v>0.83334486225976434</v>
      </c>
      <c r="AD19" s="27">
        <v>15.498993431230076</v>
      </c>
      <c r="AE19" s="27">
        <v>1.1771788649959489E-2</v>
      </c>
      <c r="AF19" s="27">
        <v>0</v>
      </c>
      <c r="AG19" s="27">
        <v>0</v>
      </c>
      <c r="AH19" s="27">
        <v>0</v>
      </c>
      <c r="AI19" s="27">
        <v>28.794299464263791</v>
      </c>
    </row>
    <row r="20" spans="1:35" ht="16.5" thickTop="1" thickBot="1" x14ac:dyDescent="0.3">
      <c r="A20" s="19">
        <v>2024</v>
      </c>
      <c r="B20" s="27">
        <v>7.5881425434273648</v>
      </c>
      <c r="C20" s="27">
        <v>0.15176285086854729</v>
      </c>
      <c r="D20" s="27">
        <v>0</v>
      </c>
      <c r="E20" s="27">
        <v>7.7399053942959117</v>
      </c>
      <c r="G20" s="19">
        <v>2024</v>
      </c>
      <c r="H20" s="27">
        <v>0</v>
      </c>
      <c r="I20" s="27">
        <v>0</v>
      </c>
      <c r="J20" s="27">
        <v>4.486542326210067</v>
      </c>
      <c r="K20" s="27">
        <v>0.70492286555899786</v>
      </c>
      <c r="L20" s="27">
        <v>0</v>
      </c>
      <c r="M20" s="27">
        <v>0</v>
      </c>
      <c r="N20" s="27">
        <v>0</v>
      </c>
      <c r="O20" s="27">
        <v>5.1914651917690646</v>
      </c>
      <c r="P20" s="14"/>
      <c r="Q20" s="19">
        <v>2024</v>
      </c>
      <c r="R20" s="27">
        <v>-1.0892799999999738</v>
      </c>
      <c r="S20" s="27">
        <v>-0.28193000000010215</v>
      </c>
      <c r="T20" s="27">
        <v>0.90256776078030565</v>
      </c>
      <c r="U20" s="27">
        <v>-0.18447813340707217</v>
      </c>
      <c r="V20" s="27">
        <v>0</v>
      </c>
      <c r="W20" s="27">
        <v>0</v>
      </c>
      <c r="X20" s="27">
        <v>0</v>
      </c>
      <c r="Y20" s="27">
        <v>-0.65312037262684253</v>
      </c>
      <c r="AA20" s="19">
        <v>2024</v>
      </c>
      <c r="AB20" s="27">
        <v>0.26788355407660447</v>
      </c>
      <c r="AC20" s="27">
        <v>9.6134217669714417E-2</v>
      </c>
      <c r="AD20" s="27">
        <v>7.0847870943001467</v>
      </c>
      <c r="AE20" s="27">
        <v>0.6030117839650484</v>
      </c>
      <c r="AF20" s="27">
        <v>0</v>
      </c>
      <c r="AG20" s="27">
        <v>0</v>
      </c>
      <c r="AH20" s="27">
        <v>0</v>
      </c>
      <c r="AI20" s="27">
        <v>8.0518166500115136</v>
      </c>
    </row>
    <row r="21" spans="1:35" ht="16.5" thickTop="1" thickBot="1" x14ac:dyDescent="0.3">
      <c r="A21" s="19">
        <v>2025</v>
      </c>
      <c r="B21" s="27">
        <v>7.5881425434273648</v>
      </c>
      <c r="C21" s="27">
        <v>0.15176285086854729</v>
      </c>
      <c r="D21" s="27">
        <v>0</v>
      </c>
      <c r="E21" s="27">
        <v>7.7399053942959117</v>
      </c>
      <c r="G21" s="19">
        <v>2025</v>
      </c>
      <c r="H21" s="27">
        <v>0</v>
      </c>
      <c r="I21" s="27">
        <v>0</v>
      </c>
      <c r="J21" s="27">
        <v>14.773870546429883</v>
      </c>
      <c r="K21" s="27">
        <v>0.82903262764599639</v>
      </c>
      <c r="L21" s="27">
        <v>0</v>
      </c>
      <c r="M21" s="27">
        <v>0</v>
      </c>
      <c r="N21" s="27">
        <v>0</v>
      </c>
      <c r="O21" s="27">
        <v>15.60290317407588</v>
      </c>
      <c r="P21" s="14"/>
      <c r="Q21" s="19">
        <v>2025</v>
      </c>
      <c r="R21" s="27">
        <v>-2.3426399999999603</v>
      </c>
      <c r="S21" s="27">
        <v>-0.37770000000000437</v>
      </c>
      <c r="T21" s="27">
        <v>12.812635438385708</v>
      </c>
      <c r="U21" s="27">
        <v>0.51632039697095755</v>
      </c>
      <c r="V21" s="27">
        <v>0</v>
      </c>
      <c r="W21" s="27">
        <v>0</v>
      </c>
      <c r="X21" s="27">
        <v>0</v>
      </c>
      <c r="Y21" s="27">
        <v>10.608615835356701</v>
      </c>
      <c r="AA21" s="19">
        <v>2025</v>
      </c>
      <c r="AB21" s="27">
        <v>0.26788355408299935</v>
      </c>
      <c r="AC21" s="27">
        <v>9.5871555879966763E-2</v>
      </c>
      <c r="AD21" s="27">
        <v>10.759450281689874</v>
      </c>
      <c r="AE21" s="27">
        <v>0.49682400702300955</v>
      </c>
      <c r="AF21" s="27">
        <v>0</v>
      </c>
      <c r="AG21" s="27">
        <v>0</v>
      </c>
      <c r="AH21" s="27">
        <v>0</v>
      </c>
      <c r="AI21" s="27">
        <v>11.62002939867585</v>
      </c>
    </row>
    <row r="22" spans="1:35" ht="16.5" thickTop="1" thickBot="1" x14ac:dyDescent="0.3">
      <c r="A22" s="19">
        <v>2026</v>
      </c>
      <c r="B22" s="27">
        <v>7.5881425434273648</v>
      </c>
      <c r="C22" s="27">
        <v>0.15176285086854729</v>
      </c>
      <c r="D22" s="27">
        <v>0</v>
      </c>
      <c r="E22" s="27">
        <v>7.7399053942959117</v>
      </c>
      <c r="G22" s="19">
        <v>2026</v>
      </c>
      <c r="H22" s="27">
        <v>-1.3950969279790115E-3</v>
      </c>
      <c r="I22" s="27">
        <v>1.4004089498484973E-3</v>
      </c>
      <c r="J22" s="27">
        <v>5.4917451818799599</v>
      </c>
      <c r="K22" s="27">
        <v>-8.6804886817932123E-2</v>
      </c>
      <c r="L22" s="27">
        <v>0</v>
      </c>
      <c r="M22" s="27">
        <v>0</v>
      </c>
      <c r="N22" s="27">
        <v>0</v>
      </c>
      <c r="O22" s="27">
        <v>5.4049456070838975</v>
      </c>
      <c r="P22" s="14"/>
      <c r="Q22" s="19">
        <v>2026</v>
      </c>
      <c r="R22" s="27">
        <v>-0.44297000000005937</v>
      </c>
      <c r="S22" s="27">
        <v>5.0119999999878928E-2</v>
      </c>
      <c r="T22" s="27">
        <v>4.4451921191592572</v>
      </c>
      <c r="U22" s="27">
        <v>0.63339134068100245</v>
      </c>
      <c r="V22" s="27">
        <v>0</v>
      </c>
      <c r="W22" s="27">
        <v>0</v>
      </c>
      <c r="X22" s="27">
        <v>0</v>
      </c>
      <c r="Y22" s="27">
        <v>4.6857334598400788</v>
      </c>
      <c r="AA22" s="19">
        <v>2026</v>
      </c>
      <c r="AB22" s="27">
        <v>0.26788355408200459</v>
      </c>
      <c r="AC22" s="27">
        <v>9.5871555879966763E-2</v>
      </c>
      <c r="AD22" s="27">
        <v>11.973650127009954</v>
      </c>
      <c r="AE22" s="27">
        <v>0.22723114219598942</v>
      </c>
      <c r="AF22" s="27">
        <v>0</v>
      </c>
      <c r="AG22" s="27">
        <v>0</v>
      </c>
      <c r="AH22" s="27">
        <v>0</v>
      </c>
      <c r="AI22" s="27">
        <v>12.564636379167915</v>
      </c>
    </row>
    <row r="23" spans="1:35" ht="16.5" thickTop="1" thickBot="1" x14ac:dyDescent="0.3">
      <c r="A23" s="19">
        <v>2027</v>
      </c>
      <c r="B23" s="27">
        <v>7.5881425434273648</v>
      </c>
      <c r="C23" s="27">
        <v>0.15176285086854729</v>
      </c>
      <c r="D23" s="27">
        <v>0</v>
      </c>
      <c r="E23" s="27">
        <v>7.7399053942959117</v>
      </c>
      <c r="G23" s="19">
        <v>2027</v>
      </c>
      <c r="H23" s="27">
        <v>5.075118029402006</v>
      </c>
      <c r="I23" s="27">
        <v>1.0935449024800619</v>
      </c>
      <c r="J23" s="27">
        <v>17.854875412099993</v>
      </c>
      <c r="K23" s="27">
        <v>-0.40301735771889802</v>
      </c>
      <c r="L23" s="27">
        <v>0</v>
      </c>
      <c r="M23" s="27">
        <v>0</v>
      </c>
      <c r="N23" s="27">
        <v>0</v>
      </c>
      <c r="O23" s="27">
        <v>23.620520986263163</v>
      </c>
      <c r="P23" s="14"/>
      <c r="Q23" s="19">
        <v>2027</v>
      </c>
      <c r="R23" s="27">
        <v>1.8599400000000514</v>
      </c>
      <c r="S23" s="27">
        <v>0.64633999999978187</v>
      </c>
      <c r="T23" s="27">
        <v>22.052481276998204</v>
      </c>
      <c r="U23" s="27">
        <v>0.62528878550906664</v>
      </c>
      <c r="V23" s="27">
        <v>0</v>
      </c>
      <c r="W23" s="27">
        <v>0</v>
      </c>
      <c r="X23" s="27">
        <v>0</v>
      </c>
      <c r="Y23" s="27">
        <v>25.184050062507104</v>
      </c>
      <c r="AA23" s="19">
        <v>2027</v>
      </c>
      <c r="AB23" s="27">
        <v>0.18290367326500245</v>
      </c>
      <c r="AC23" s="27">
        <v>0.15926881142968341</v>
      </c>
      <c r="AD23" s="27">
        <v>22.812475600020029</v>
      </c>
      <c r="AE23" s="27">
        <v>-0.64186238600697831</v>
      </c>
      <c r="AF23" s="27">
        <v>0</v>
      </c>
      <c r="AG23" s="27">
        <v>0</v>
      </c>
      <c r="AH23" s="27">
        <v>0</v>
      </c>
      <c r="AI23" s="27">
        <v>22.512785698707738</v>
      </c>
    </row>
    <row r="24" spans="1:35" ht="16.5" thickTop="1" thickBot="1" x14ac:dyDescent="0.3">
      <c r="A24" s="19">
        <v>2028</v>
      </c>
      <c r="B24" s="27">
        <v>7.5881425434273648</v>
      </c>
      <c r="C24" s="27">
        <v>0.15176285086854729</v>
      </c>
      <c r="D24" s="27">
        <v>0</v>
      </c>
      <c r="E24" s="27">
        <v>7.7399053942959117</v>
      </c>
      <c r="G24" s="19">
        <v>2028</v>
      </c>
      <c r="H24" s="27">
        <v>10.035512428024049</v>
      </c>
      <c r="I24" s="27">
        <v>2.2499836779797988</v>
      </c>
      <c r="J24" s="27">
        <v>15.236166209919844</v>
      </c>
      <c r="K24" s="27">
        <v>-0.73132285662798679</v>
      </c>
      <c r="L24" s="27">
        <v>0</v>
      </c>
      <c r="M24" s="27">
        <v>0</v>
      </c>
      <c r="N24" s="27">
        <v>0</v>
      </c>
      <c r="O24" s="27">
        <v>26.790339459295705</v>
      </c>
      <c r="P24" s="34"/>
      <c r="Q24" s="19">
        <v>2028</v>
      </c>
      <c r="R24" s="27">
        <v>20.984051066249776</v>
      </c>
      <c r="S24" s="27">
        <v>1.6843199999998433</v>
      </c>
      <c r="T24" s="27">
        <v>2.9883255711811199</v>
      </c>
      <c r="U24" s="27">
        <v>-0.18472312923497519</v>
      </c>
      <c r="V24" s="27">
        <v>0</v>
      </c>
      <c r="W24" s="27">
        <v>0</v>
      </c>
      <c r="X24" s="27">
        <v>0</v>
      </c>
      <c r="Y24" s="27">
        <v>25.471973508195767</v>
      </c>
      <c r="AA24" s="19">
        <v>2028</v>
      </c>
      <c r="AB24" s="27">
        <v>12.439042717415987</v>
      </c>
      <c r="AC24" s="27">
        <v>2.8324692475603115</v>
      </c>
      <c r="AD24" s="27">
        <v>14.701155531700234</v>
      </c>
      <c r="AE24" s="27">
        <v>-1.8065495757079917</v>
      </c>
      <c r="AF24" s="27">
        <v>0</v>
      </c>
      <c r="AG24" s="27">
        <v>0</v>
      </c>
      <c r="AH24" s="27">
        <v>0</v>
      </c>
      <c r="AI24" s="27">
        <v>28.166117920968542</v>
      </c>
    </row>
    <row r="25" spans="1:35" ht="16.5" thickTop="1" thickBot="1" x14ac:dyDescent="0.3">
      <c r="A25" s="19">
        <v>2029</v>
      </c>
      <c r="B25" s="27">
        <v>7.5881425434273648</v>
      </c>
      <c r="C25" s="27">
        <v>0.15176285086854729</v>
      </c>
      <c r="D25" s="27">
        <v>0</v>
      </c>
      <c r="E25" s="27">
        <v>7.7399053942959117</v>
      </c>
      <c r="G25" s="19">
        <v>2029</v>
      </c>
      <c r="H25" s="27">
        <v>13.008471491989894</v>
      </c>
      <c r="I25" s="27">
        <v>2.7858491341703484</v>
      </c>
      <c r="J25" s="27">
        <v>14.542758681959938</v>
      </c>
      <c r="K25" s="27">
        <v>-1.5178889789320529</v>
      </c>
      <c r="L25" s="27">
        <v>0</v>
      </c>
      <c r="M25" s="27">
        <v>0</v>
      </c>
      <c r="N25" s="27">
        <v>0</v>
      </c>
      <c r="O25" s="27">
        <v>28.819190329188128</v>
      </c>
      <c r="Q25" s="19">
        <v>2029</v>
      </c>
      <c r="R25" s="27">
        <v>2.6504928898398248</v>
      </c>
      <c r="S25" s="27">
        <v>1.0213300000000345</v>
      </c>
      <c r="T25" s="27">
        <v>15.761885119865193</v>
      </c>
      <c r="U25" s="27">
        <v>0.93133233268395998</v>
      </c>
      <c r="V25" s="27">
        <v>0</v>
      </c>
      <c r="W25" s="27">
        <v>0</v>
      </c>
      <c r="X25" s="27">
        <v>0</v>
      </c>
      <c r="Y25" s="27">
        <v>20.365040342389012</v>
      </c>
      <c r="AA25" s="19">
        <v>2029</v>
      </c>
      <c r="AB25" s="27">
        <v>12.439042717419964</v>
      </c>
      <c r="AC25" s="27">
        <v>2.8247302605500408</v>
      </c>
      <c r="AD25" s="27">
        <v>18.455389524110128</v>
      </c>
      <c r="AE25" s="27">
        <v>-1.3376769577109955</v>
      </c>
      <c r="AF25" s="27">
        <v>0</v>
      </c>
      <c r="AG25" s="27">
        <v>0</v>
      </c>
      <c r="AH25" s="27">
        <v>0</v>
      </c>
      <c r="AI25" s="27">
        <v>32.381485544369134</v>
      </c>
    </row>
    <row r="26" spans="1:35" ht="16.5" thickTop="1" thickBot="1" x14ac:dyDescent="0.3">
      <c r="A26" s="19">
        <v>2030</v>
      </c>
      <c r="B26" s="27">
        <v>7.5881425434273648</v>
      </c>
      <c r="C26" s="27">
        <v>0.15176285086854729</v>
      </c>
      <c r="D26" s="27">
        <v>0</v>
      </c>
      <c r="E26" s="27">
        <v>7.7399053942959117</v>
      </c>
      <c r="G26" s="19">
        <v>2030</v>
      </c>
      <c r="H26" s="27">
        <v>15.177658022430023</v>
      </c>
      <c r="I26" s="27">
        <v>3.3302668250598799</v>
      </c>
      <c r="J26" s="27">
        <v>5.729958638089709</v>
      </c>
      <c r="K26" s="27">
        <v>-1.9843621256899786</v>
      </c>
      <c r="L26" s="27">
        <v>0</v>
      </c>
      <c r="M26" s="27">
        <v>0</v>
      </c>
      <c r="N26" s="27">
        <v>0</v>
      </c>
      <c r="O26" s="27">
        <v>22.253521359889632</v>
      </c>
      <c r="Q26" s="19">
        <v>2030</v>
      </c>
      <c r="R26" s="27">
        <v>-2.5611748884198278</v>
      </c>
      <c r="S26" s="27">
        <v>-0.73806000000013228</v>
      </c>
      <c r="T26" s="27">
        <v>7.311501558884407</v>
      </c>
      <c r="U26" s="27">
        <v>2.7274240221150685</v>
      </c>
      <c r="V26" s="27">
        <v>0</v>
      </c>
      <c r="W26" s="27">
        <v>0</v>
      </c>
      <c r="X26" s="27">
        <v>0</v>
      </c>
      <c r="Y26" s="27">
        <v>6.739690692579515</v>
      </c>
      <c r="AA26" s="19">
        <v>2030</v>
      </c>
      <c r="AB26" s="27">
        <v>12.450019877442971</v>
      </c>
      <c r="AC26" s="27">
        <v>2.8272175174597578</v>
      </c>
      <c r="AD26" s="27">
        <v>25.795042659040075</v>
      </c>
      <c r="AE26" s="27">
        <v>-0.81740348691400144</v>
      </c>
      <c r="AF26" s="27">
        <v>0</v>
      </c>
      <c r="AG26" s="27">
        <v>0</v>
      </c>
      <c r="AH26" s="27">
        <v>0</v>
      </c>
      <c r="AI26" s="27">
        <v>40.254876567028802</v>
      </c>
    </row>
    <row r="27" spans="1:35" ht="16.5" thickTop="1" thickBot="1" x14ac:dyDescent="0.3">
      <c r="A27" s="19">
        <v>2031</v>
      </c>
      <c r="B27" s="27">
        <v>7.5881425434273648</v>
      </c>
      <c r="C27" s="27">
        <v>0.15176285086854729</v>
      </c>
      <c r="D27" s="27">
        <v>0</v>
      </c>
      <c r="E27" s="27">
        <v>7.7399053942959117</v>
      </c>
      <c r="G27" s="19">
        <v>2031</v>
      </c>
      <c r="H27" s="27">
        <v>11.665195477350153</v>
      </c>
      <c r="I27" s="27">
        <v>2.9510362550099671</v>
      </c>
      <c r="J27" s="27">
        <v>13.531873049700168</v>
      </c>
      <c r="K27" s="27">
        <v>-0.89976612539298362</v>
      </c>
      <c r="L27" s="27">
        <v>0</v>
      </c>
      <c r="M27" s="27">
        <v>0</v>
      </c>
      <c r="N27" s="27">
        <v>0</v>
      </c>
      <c r="O27" s="27">
        <v>27.248338656667304</v>
      </c>
      <c r="Q27" s="19">
        <v>2031</v>
      </c>
      <c r="R27" s="27">
        <v>1.173566795790066</v>
      </c>
      <c r="S27" s="27">
        <v>-2.7108399999997346</v>
      </c>
      <c r="T27" s="27">
        <v>3.6152208559670291</v>
      </c>
      <c r="U27" s="27">
        <v>-4.5185027175459549</v>
      </c>
      <c r="V27" s="27">
        <v>0</v>
      </c>
      <c r="W27" s="27">
        <v>0</v>
      </c>
      <c r="X27" s="27">
        <v>0</v>
      </c>
      <c r="Y27" s="27">
        <v>-2.4405550657885944</v>
      </c>
      <c r="AA27" s="19">
        <v>2031</v>
      </c>
      <c r="AB27" s="27">
        <v>12.450019877442971</v>
      </c>
      <c r="AC27" s="27">
        <v>2.8272175174602125</v>
      </c>
      <c r="AD27" s="27">
        <v>24.116792876619847</v>
      </c>
      <c r="AE27" s="27">
        <v>-1.9986213657389162</v>
      </c>
      <c r="AF27" s="27">
        <v>0</v>
      </c>
      <c r="AG27" s="27">
        <v>0</v>
      </c>
      <c r="AH27" s="27">
        <v>0</v>
      </c>
      <c r="AI27" s="27">
        <v>37.395408905784116</v>
      </c>
    </row>
    <row r="28" spans="1:35" ht="16.5" thickTop="1" thickBot="1" x14ac:dyDescent="0.3">
      <c r="A28" s="19">
        <v>2032</v>
      </c>
      <c r="B28" s="27">
        <v>7.5881425434273648</v>
      </c>
      <c r="C28" s="27">
        <v>0.15176285086854729</v>
      </c>
      <c r="D28" s="27">
        <v>0</v>
      </c>
      <c r="E28" s="27">
        <v>7.7399053942959117</v>
      </c>
      <c r="G28" s="19">
        <v>2032</v>
      </c>
      <c r="H28" s="27">
        <v>8.7156591978798588</v>
      </c>
      <c r="I28" s="27">
        <v>2.1041826225900877</v>
      </c>
      <c r="J28" s="27">
        <v>46.23265404370008</v>
      </c>
      <c r="K28" s="27">
        <v>-4.0680288542062043E-2</v>
      </c>
      <c r="L28" s="27">
        <v>0</v>
      </c>
      <c r="M28" s="27">
        <v>0</v>
      </c>
      <c r="N28" s="27">
        <v>0</v>
      </c>
      <c r="O28" s="27">
        <v>57.011815575627963</v>
      </c>
      <c r="Q28" s="19">
        <v>2032</v>
      </c>
      <c r="R28" s="27">
        <v>0.27831605934989057</v>
      </c>
      <c r="S28" s="27">
        <v>-2.4697200000000521</v>
      </c>
      <c r="T28" s="27">
        <v>-19.779951786778263</v>
      </c>
      <c r="U28" s="27">
        <v>-4.5981892822509396</v>
      </c>
      <c r="V28" s="27">
        <v>0</v>
      </c>
      <c r="W28" s="27">
        <v>0</v>
      </c>
      <c r="X28" s="27">
        <v>0</v>
      </c>
      <c r="Y28" s="27">
        <v>-26.569545009679363</v>
      </c>
      <c r="AA28" s="19">
        <v>2032</v>
      </c>
      <c r="AB28" s="27">
        <v>12.45001987743899</v>
      </c>
      <c r="AC28" s="27">
        <v>2.8349633188799999</v>
      </c>
      <c r="AD28" s="27">
        <v>22.551435771130031</v>
      </c>
      <c r="AE28" s="27">
        <v>-1.3915852457690054</v>
      </c>
      <c r="AF28" s="27">
        <v>0</v>
      </c>
      <c r="AG28" s="27">
        <v>0</v>
      </c>
      <c r="AH28" s="27">
        <v>0</v>
      </c>
      <c r="AI28" s="27">
        <v>36.444833721680013</v>
      </c>
    </row>
    <row r="29" spans="1:35" ht="16.5" thickTop="1" thickBot="1" x14ac:dyDescent="0.3">
      <c r="A29" s="19">
        <v>2033</v>
      </c>
      <c r="B29" s="27">
        <v>7.5881425434273648</v>
      </c>
      <c r="C29" s="27">
        <v>0.15176285086854729</v>
      </c>
      <c r="D29" s="27">
        <v>0</v>
      </c>
      <c r="E29" s="27">
        <v>7.7399053942959117</v>
      </c>
      <c r="G29" s="19">
        <v>2033</v>
      </c>
      <c r="H29" s="27">
        <v>7.1445502861702153</v>
      </c>
      <c r="I29" s="27">
        <v>1.7364190779403543</v>
      </c>
      <c r="J29" s="27">
        <v>45.056563701889942</v>
      </c>
      <c r="K29" s="27">
        <v>8.1211619449313727E-3</v>
      </c>
      <c r="L29" s="27">
        <v>0</v>
      </c>
      <c r="M29" s="27">
        <v>0</v>
      </c>
      <c r="N29" s="27">
        <v>0</v>
      </c>
      <c r="O29" s="27">
        <v>53.945654227945447</v>
      </c>
      <c r="Q29" s="19">
        <v>2033</v>
      </c>
      <c r="R29" s="27">
        <v>-6.5978225713506617</v>
      </c>
      <c r="S29" s="27">
        <v>-2.7442700000001423</v>
      </c>
      <c r="T29" s="27">
        <v>20.399326724536643</v>
      </c>
      <c r="U29" s="27">
        <v>-2.2828936332450249</v>
      </c>
      <c r="V29" s="27">
        <v>0</v>
      </c>
      <c r="W29" s="27">
        <v>0</v>
      </c>
      <c r="X29" s="27">
        <v>0</v>
      </c>
      <c r="Y29" s="27">
        <v>8.7743405199408144</v>
      </c>
      <c r="AA29" s="19">
        <v>2033</v>
      </c>
      <c r="AB29" s="27">
        <v>24.762563133759045</v>
      </c>
      <c r="AC29" s="27">
        <v>3.6193375507100427</v>
      </c>
      <c r="AD29" s="27">
        <v>14.219997466809584</v>
      </c>
      <c r="AE29" s="27">
        <v>-1.0377657336759147</v>
      </c>
      <c r="AF29" s="27">
        <v>0</v>
      </c>
      <c r="AG29" s="27">
        <v>0</v>
      </c>
      <c r="AH29" s="27">
        <v>0</v>
      </c>
      <c r="AI29" s="27">
        <v>41.564132417602764</v>
      </c>
    </row>
    <row r="30" spans="1:35" ht="16.5" thickTop="1" thickBot="1" x14ac:dyDescent="0.3">
      <c r="A30" s="19">
        <v>2034</v>
      </c>
      <c r="B30" s="27">
        <v>7.5881425434273648</v>
      </c>
      <c r="C30" s="27">
        <v>0.15176285086854729</v>
      </c>
      <c r="D30" s="27">
        <v>0</v>
      </c>
      <c r="E30" s="27">
        <v>7.7399053942959117</v>
      </c>
      <c r="G30" s="19">
        <v>2034</v>
      </c>
      <c r="H30" s="27">
        <v>6.1223542681400431</v>
      </c>
      <c r="I30" s="27">
        <v>1.6712966825298281</v>
      </c>
      <c r="J30" s="27">
        <v>13.549265571369789</v>
      </c>
      <c r="K30" s="27">
        <v>0.11339770829596091</v>
      </c>
      <c r="L30" s="27">
        <v>0</v>
      </c>
      <c r="M30" s="27">
        <v>0</v>
      </c>
      <c r="N30" s="27">
        <v>0</v>
      </c>
      <c r="O30" s="27">
        <v>21.456314230335618</v>
      </c>
      <c r="Q30" s="19">
        <v>2034</v>
      </c>
      <c r="R30" s="27">
        <v>0.38284024567019515</v>
      </c>
      <c r="S30" s="27">
        <v>-1.1996799999997165</v>
      </c>
      <c r="T30" s="27">
        <v>26.19237187020077</v>
      </c>
      <c r="U30" s="27">
        <v>-8.0700728044790448</v>
      </c>
      <c r="V30" s="27">
        <v>0</v>
      </c>
      <c r="W30" s="27">
        <v>0</v>
      </c>
      <c r="X30" s="27">
        <v>0</v>
      </c>
      <c r="Y30" s="27">
        <v>17.305459311392205</v>
      </c>
      <c r="AA30" s="19">
        <v>2034</v>
      </c>
      <c r="AB30" s="27">
        <v>14.438961265517037</v>
      </c>
      <c r="AC30" s="27">
        <v>0.9572053557799336</v>
      </c>
      <c r="AD30" s="27">
        <v>34.020230025529862</v>
      </c>
      <c r="AE30" s="27">
        <v>-0.6644493734700373</v>
      </c>
      <c r="AF30" s="27">
        <v>0</v>
      </c>
      <c r="AG30" s="27">
        <v>0</v>
      </c>
      <c r="AH30" s="27">
        <v>0</v>
      </c>
      <c r="AI30" s="27">
        <v>48.751947273356798</v>
      </c>
    </row>
    <row r="31" spans="1:35" ht="16.5" thickTop="1" thickBot="1" x14ac:dyDescent="0.3">
      <c r="A31" s="19" t="s">
        <v>44</v>
      </c>
      <c r="B31" s="27">
        <v>95.01591101009717</v>
      </c>
      <c r="C31" s="27">
        <v>1.9003182202019435</v>
      </c>
      <c r="D31" s="27">
        <v>0</v>
      </c>
      <c r="E31" s="27">
        <v>96.916229230299109</v>
      </c>
      <c r="G31" s="19" t="s">
        <v>45</v>
      </c>
      <c r="H31" s="27">
        <v>75.003152048527312</v>
      </c>
      <c r="I31" s="27">
        <v>20.474561534327183</v>
      </c>
      <c r="J31" s="27">
        <v>189.03717914755322</v>
      </c>
      <c r="K31" s="27">
        <v>1.6256662730373708</v>
      </c>
      <c r="L31" s="27">
        <v>0</v>
      </c>
      <c r="M31" s="27">
        <v>0</v>
      </c>
      <c r="N31" s="27">
        <v>0</v>
      </c>
      <c r="O31" s="27">
        <v>286.14055900344511</v>
      </c>
      <c r="Q31" s="19" t="s">
        <v>45</v>
      </c>
      <c r="R31" s="27">
        <v>4.6900626619603489</v>
      </c>
      <c r="S31" s="27">
        <v>-14.696924991387608</v>
      </c>
      <c r="T31" s="27">
        <v>365.43176952622912</v>
      </c>
      <c r="U31" s="27">
        <v>-115.69233079170597</v>
      </c>
      <c r="V31" s="27">
        <v>0</v>
      </c>
      <c r="W31" s="27">
        <v>0</v>
      </c>
      <c r="X31" s="27">
        <v>0</v>
      </c>
      <c r="Y31" s="27">
        <v>239.73257640509593</v>
      </c>
      <c r="AA31" s="19" t="s">
        <v>45</v>
      </c>
      <c r="AB31" s="27">
        <v>176.88744554623327</v>
      </c>
      <c r="AC31" s="27">
        <v>11.726439813329801</v>
      </c>
      <c r="AD31" s="27">
        <v>474.64479045759037</v>
      </c>
      <c r="AE31" s="27">
        <v>-9.5255270395047855</v>
      </c>
      <c r="AF31" s="27">
        <v>0</v>
      </c>
      <c r="AG31" s="27">
        <v>0</v>
      </c>
      <c r="AH31" s="27">
        <v>0</v>
      </c>
      <c r="AI31" s="27">
        <v>653.73314877764858</v>
      </c>
    </row>
    <row r="32" spans="1:35" ht="16.5" thickTop="1" thickBot="1" x14ac:dyDescent="0.3">
      <c r="E32" s="12"/>
      <c r="J32" s="14"/>
    </row>
    <row r="33" spans="1:35" ht="16.5" thickTop="1" thickBot="1" x14ac:dyDescent="0.3">
      <c r="A33" s="1" t="str">
        <f>A4</f>
        <v>High Discount rate</v>
      </c>
    </row>
    <row r="34" spans="1:35" ht="46.5" thickTop="1" thickBot="1" x14ac:dyDescent="0.3">
      <c r="G34" s="1" t="s">
        <v>29</v>
      </c>
      <c r="H34" s="18" t="s">
        <v>84</v>
      </c>
      <c r="J34" s="12"/>
      <c r="K34" s="12"/>
      <c r="Q34" s="1" t="s">
        <v>29</v>
      </c>
      <c r="R34" s="18" t="s">
        <v>85</v>
      </c>
      <c r="T34" s="12"/>
      <c r="U34" s="12"/>
      <c r="AA34" s="1" t="s">
        <v>29</v>
      </c>
      <c r="AB34" s="18" t="s">
        <v>86</v>
      </c>
      <c r="AD34" s="12"/>
      <c r="AE34" s="12"/>
    </row>
    <row r="35" spans="1:35" ht="51" customHeight="1" thickTop="1" thickBot="1" x14ac:dyDescent="0.3">
      <c r="A35" s="1" t="s">
        <v>32</v>
      </c>
      <c r="B35" s="25" t="s">
        <v>33</v>
      </c>
      <c r="C35" s="25" t="s">
        <v>15</v>
      </c>
      <c r="D35" s="25" t="s">
        <v>34</v>
      </c>
      <c r="E35" s="25" t="s">
        <v>35</v>
      </c>
      <c r="G35" s="1" t="s">
        <v>29</v>
      </c>
      <c r="H35" s="1" t="s">
        <v>36</v>
      </c>
      <c r="I35" s="1" t="s">
        <v>37</v>
      </c>
      <c r="J35" s="1" t="s">
        <v>38</v>
      </c>
      <c r="K35" s="1" t="s">
        <v>39</v>
      </c>
      <c r="L35" s="1" t="s">
        <v>40</v>
      </c>
      <c r="M35" s="1" t="s">
        <v>41</v>
      </c>
      <c r="N35" s="1" t="s">
        <v>42</v>
      </c>
      <c r="O35" s="1" t="s">
        <v>35</v>
      </c>
      <c r="Q35" s="1" t="s">
        <v>29</v>
      </c>
      <c r="R35" s="1" t="s">
        <v>36</v>
      </c>
      <c r="S35" s="1" t="s">
        <v>37</v>
      </c>
      <c r="T35" s="1" t="s">
        <v>38</v>
      </c>
      <c r="U35" s="1" t="s">
        <v>39</v>
      </c>
      <c r="V35" s="1" t="s">
        <v>40</v>
      </c>
      <c r="W35" s="1" t="s">
        <v>41</v>
      </c>
      <c r="X35" s="1" t="s">
        <v>42</v>
      </c>
      <c r="Y35" s="1" t="s">
        <v>35</v>
      </c>
      <c r="AA35" s="1" t="s">
        <v>29</v>
      </c>
      <c r="AB35" s="1" t="s">
        <v>36</v>
      </c>
      <c r="AC35" s="1" t="s">
        <v>37</v>
      </c>
      <c r="AD35" s="1" t="s">
        <v>38</v>
      </c>
      <c r="AE35" s="1" t="s">
        <v>39</v>
      </c>
      <c r="AF35" s="1" t="s">
        <v>40</v>
      </c>
      <c r="AG35" s="1" t="s">
        <v>41</v>
      </c>
      <c r="AH35" s="1" t="s">
        <v>42</v>
      </c>
      <c r="AI35" s="1" t="s">
        <v>35</v>
      </c>
    </row>
    <row r="36" spans="1:35" ht="16.5" thickTop="1" thickBot="1" x14ac:dyDescent="0.3">
      <c r="A36" s="19" t="s">
        <v>43</v>
      </c>
      <c r="B36" s="26">
        <f>NPV($B$4,B37:B52)</f>
        <v>81.973418358538837</v>
      </c>
      <c r="C36" s="26">
        <f t="shared" ref="C36:E36" si="5">NPV($B$4,C37:C52)</f>
        <v>1.6394683671707768</v>
      </c>
      <c r="D36" s="26">
        <f t="shared" si="5"/>
        <v>4.5387103138614542</v>
      </c>
      <c r="E36" s="26">
        <f t="shared" si="5"/>
        <v>88.151597039571087</v>
      </c>
      <c r="G36" s="19" t="s">
        <v>43</v>
      </c>
      <c r="H36" s="26">
        <f>NPV($B$4,H37:H52)</f>
        <v>44.95099202071443</v>
      </c>
      <c r="I36" s="26">
        <f t="shared" ref="I36:N36" si="6">NPV($B$4,I37:I52)</f>
        <v>11.018989305476795</v>
      </c>
      <c r="J36" s="26">
        <f t="shared" si="6"/>
        <v>118.21146256045351</v>
      </c>
      <c r="K36" s="26">
        <f t="shared" si="6"/>
        <v>-1.9741620762102889</v>
      </c>
      <c r="L36" s="26">
        <f t="shared" si="6"/>
        <v>0</v>
      </c>
      <c r="M36" s="26">
        <f t="shared" si="6"/>
        <v>0</v>
      </c>
      <c r="N36" s="26">
        <f t="shared" si="6"/>
        <v>0</v>
      </c>
      <c r="O36" s="26">
        <f>NPV($B$4,O37:O52)</f>
        <v>172.20728181043447</v>
      </c>
      <c r="Q36" s="19" t="s">
        <v>43</v>
      </c>
      <c r="R36" s="26">
        <f>NPV($B$4,R37:R52)</f>
        <v>-2.2318411060644747</v>
      </c>
      <c r="S36" s="26">
        <f t="shared" ref="S36:X36" si="7">NPV($B$4,S37:S52)</f>
        <v>-8.2968735848903599</v>
      </c>
      <c r="T36" s="26">
        <f t="shared" si="7"/>
        <v>134.74139142330077</v>
      </c>
      <c r="U36" s="26">
        <f t="shared" si="7"/>
        <v>-20.537266414302778</v>
      </c>
      <c r="V36" s="26">
        <f t="shared" si="7"/>
        <v>0</v>
      </c>
      <c r="W36" s="26">
        <f t="shared" si="7"/>
        <v>0</v>
      </c>
      <c r="X36" s="26">
        <f t="shared" si="7"/>
        <v>0</v>
      </c>
      <c r="Y36" s="26">
        <f>NPV($B$4,Y37:Y52)</f>
        <v>103.67541031804316</v>
      </c>
      <c r="AA36" s="19" t="s">
        <v>43</v>
      </c>
      <c r="AB36" s="26">
        <f>NPV($B$4,AB37:AB52)</f>
        <v>81.710214635183718</v>
      </c>
      <c r="AC36" s="26">
        <f t="shared" ref="AC36:AH36" si="8">NPV($B$4,AC37:AC52)</f>
        <v>10.164726813940042</v>
      </c>
      <c r="AD36" s="26">
        <f t="shared" si="8"/>
        <v>188.22425686209345</v>
      </c>
      <c r="AE36" s="26">
        <f t="shared" si="8"/>
        <v>-4.7543771316924515</v>
      </c>
      <c r="AF36" s="26">
        <f t="shared" si="8"/>
        <v>0</v>
      </c>
      <c r="AG36" s="26">
        <f t="shared" si="8"/>
        <v>0</v>
      </c>
      <c r="AH36" s="26">
        <f t="shared" si="8"/>
        <v>0</v>
      </c>
      <c r="AI36" s="26">
        <f>NPV($B$4,AI37:AI52)</f>
        <v>275.34482117952479</v>
      </c>
    </row>
    <row r="37" spans="1:35" ht="16.5" thickTop="1" thickBot="1" x14ac:dyDescent="0.3">
      <c r="A37" s="19">
        <v>2020</v>
      </c>
      <c r="B37" s="27">
        <v>0</v>
      </c>
      <c r="C37" s="27">
        <v>0</v>
      </c>
      <c r="D37" s="27">
        <v>0</v>
      </c>
      <c r="E37" s="27">
        <v>0</v>
      </c>
      <c r="G37" s="19">
        <v>2020</v>
      </c>
      <c r="H37" s="27">
        <v>0</v>
      </c>
      <c r="I37" s="27">
        <v>0</v>
      </c>
      <c r="J37" s="27">
        <v>0</v>
      </c>
      <c r="K37" s="27">
        <v>0</v>
      </c>
      <c r="L37" s="27">
        <v>0</v>
      </c>
      <c r="M37" s="27">
        <v>0</v>
      </c>
      <c r="N37" s="27">
        <v>0</v>
      </c>
      <c r="O37" s="27">
        <v>0</v>
      </c>
      <c r="Q37" s="19">
        <v>2020</v>
      </c>
      <c r="R37" s="27">
        <v>0</v>
      </c>
      <c r="S37" s="27">
        <v>0</v>
      </c>
      <c r="T37" s="27">
        <v>0</v>
      </c>
      <c r="U37" s="27">
        <v>0</v>
      </c>
      <c r="V37" s="27">
        <v>0</v>
      </c>
      <c r="W37" s="27">
        <v>0</v>
      </c>
      <c r="X37" s="27">
        <v>0</v>
      </c>
      <c r="Y37" s="27">
        <v>0</v>
      </c>
      <c r="AA37" s="19">
        <v>2020</v>
      </c>
      <c r="AB37" s="27">
        <v>0</v>
      </c>
      <c r="AC37" s="27">
        <v>0</v>
      </c>
      <c r="AD37" s="27">
        <v>0</v>
      </c>
      <c r="AE37" s="27">
        <v>0</v>
      </c>
      <c r="AF37" s="27">
        <v>0</v>
      </c>
      <c r="AG37" s="27">
        <v>0</v>
      </c>
      <c r="AH37" s="27">
        <v>0</v>
      </c>
      <c r="AI37" s="27">
        <v>0</v>
      </c>
    </row>
    <row r="38" spans="1:35" ht="16.5" thickTop="1" thickBot="1" x14ac:dyDescent="0.3">
      <c r="A38" s="19">
        <v>2021</v>
      </c>
      <c r="B38" s="27">
        <v>0</v>
      </c>
      <c r="C38" s="27">
        <v>0</v>
      </c>
      <c r="D38" s="27">
        <v>0</v>
      </c>
      <c r="E38" s="27">
        <v>0</v>
      </c>
      <c r="G38" s="19">
        <v>2021</v>
      </c>
      <c r="H38" s="27">
        <v>0</v>
      </c>
      <c r="I38" s="27">
        <v>0</v>
      </c>
      <c r="J38" s="27">
        <v>0</v>
      </c>
      <c r="K38" s="27">
        <v>0</v>
      </c>
      <c r="L38" s="27">
        <v>0</v>
      </c>
      <c r="M38" s="27">
        <v>0</v>
      </c>
      <c r="N38" s="27">
        <v>0</v>
      </c>
      <c r="O38" s="27">
        <v>0</v>
      </c>
      <c r="Q38" s="19">
        <v>2021</v>
      </c>
      <c r="R38" s="27">
        <v>0</v>
      </c>
      <c r="S38" s="27">
        <v>0</v>
      </c>
      <c r="T38" s="27">
        <v>0</v>
      </c>
      <c r="U38" s="27">
        <v>0</v>
      </c>
      <c r="V38" s="27">
        <v>0</v>
      </c>
      <c r="W38" s="27">
        <v>0</v>
      </c>
      <c r="X38" s="27">
        <v>0</v>
      </c>
      <c r="Y38" s="27">
        <v>0</v>
      </c>
      <c r="AA38" s="19">
        <v>2021</v>
      </c>
      <c r="AB38" s="27">
        <v>0</v>
      </c>
      <c r="AC38" s="27">
        <v>0</v>
      </c>
      <c r="AD38" s="27">
        <v>0</v>
      </c>
      <c r="AE38" s="27">
        <v>0</v>
      </c>
      <c r="AF38" s="27">
        <v>0</v>
      </c>
      <c r="AG38" s="27">
        <v>0</v>
      </c>
      <c r="AH38" s="27">
        <v>0</v>
      </c>
      <c r="AI38" s="27">
        <v>0</v>
      </c>
    </row>
    <row r="39" spans="1:35" ht="16.5" thickTop="1" thickBot="1" x14ac:dyDescent="0.3">
      <c r="A39" s="19">
        <v>2022</v>
      </c>
      <c r="B39" s="27">
        <v>0</v>
      </c>
      <c r="C39" s="27">
        <v>0</v>
      </c>
      <c r="D39" s="27">
        <v>5.869676526292178</v>
      </c>
      <c r="E39" s="27">
        <v>5.869676526292178</v>
      </c>
      <c r="G39" s="19">
        <v>2022</v>
      </c>
      <c r="H39" s="27">
        <v>0</v>
      </c>
      <c r="I39" s="27">
        <v>0</v>
      </c>
      <c r="J39" s="27">
        <v>0</v>
      </c>
      <c r="K39" s="27">
        <v>0</v>
      </c>
      <c r="L39" s="27">
        <v>0</v>
      </c>
      <c r="M39" s="27">
        <v>0</v>
      </c>
      <c r="N39" s="27">
        <v>0</v>
      </c>
      <c r="O39" s="27">
        <v>0</v>
      </c>
      <c r="Q39" s="19">
        <v>2022</v>
      </c>
      <c r="R39" s="27">
        <v>0</v>
      </c>
      <c r="S39" s="27">
        <v>0</v>
      </c>
      <c r="T39" s="27">
        <v>0</v>
      </c>
      <c r="U39" s="27">
        <v>0</v>
      </c>
      <c r="V39" s="27">
        <v>0</v>
      </c>
      <c r="W39" s="27">
        <v>0</v>
      </c>
      <c r="X39" s="27">
        <v>0</v>
      </c>
      <c r="Y39" s="27">
        <v>0</v>
      </c>
      <c r="AA39" s="19">
        <v>2022</v>
      </c>
      <c r="AB39" s="27">
        <v>0</v>
      </c>
      <c r="AC39" s="27">
        <v>0</v>
      </c>
      <c r="AD39" s="27">
        <v>0</v>
      </c>
      <c r="AE39" s="27">
        <v>0</v>
      </c>
      <c r="AF39" s="27">
        <v>0</v>
      </c>
      <c r="AG39" s="27">
        <v>0</v>
      </c>
      <c r="AH39" s="27">
        <v>0</v>
      </c>
      <c r="AI39" s="27">
        <v>0</v>
      </c>
    </row>
    <row r="40" spans="1:35" ht="16.5" thickTop="1" thickBot="1" x14ac:dyDescent="0.3">
      <c r="A40" s="19">
        <v>2023</v>
      </c>
      <c r="B40" s="27">
        <v>10.101238733892757</v>
      </c>
      <c r="C40" s="27">
        <v>0.20202477467785512</v>
      </c>
      <c r="D40" s="27">
        <v>0</v>
      </c>
      <c r="E40" s="27">
        <v>10.303263508570613</v>
      </c>
      <c r="G40" s="19">
        <v>2023</v>
      </c>
      <c r="H40" s="27">
        <v>0</v>
      </c>
      <c r="I40" s="27">
        <v>0</v>
      </c>
      <c r="J40" s="27">
        <v>6.1254591247299688</v>
      </c>
      <c r="K40" s="27">
        <v>-1.3250386445419864</v>
      </c>
      <c r="L40" s="27">
        <v>0</v>
      </c>
      <c r="M40" s="27">
        <v>0</v>
      </c>
      <c r="N40" s="27">
        <v>0</v>
      </c>
      <c r="O40" s="27">
        <v>4.8004204801879826</v>
      </c>
      <c r="Q40" s="19">
        <v>2023</v>
      </c>
      <c r="R40" s="27">
        <v>-14.427850000000007</v>
      </c>
      <c r="S40" s="27">
        <v>-4.5089600000001155</v>
      </c>
      <c r="T40" s="27">
        <v>30.543634120187839</v>
      </c>
      <c r="U40" s="27">
        <v>8.3669397104589738</v>
      </c>
      <c r="V40" s="27">
        <v>0</v>
      </c>
      <c r="W40" s="27">
        <v>0</v>
      </c>
      <c r="X40" s="27">
        <v>0</v>
      </c>
      <c r="Y40" s="27">
        <v>19.973763830646689</v>
      </c>
      <c r="AA40" s="19">
        <v>2023</v>
      </c>
      <c r="AB40" s="27">
        <v>12.450189382123991</v>
      </c>
      <c r="AC40" s="27">
        <v>0.83334486225976434</v>
      </c>
      <c r="AD40" s="27">
        <v>15.498993431230076</v>
      </c>
      <c r="AE40" s="27">
        <v>1.1771788649959489E-2</v>
      </c>
      <c r="AF40" s="27">
        <v>0</v>
      </c>
      <c r="AG40" s="27">
        <v>0</v>
      </c>
      <c r="AH40" s="27">
        <v>0</v>
      </c>
      <c r="AI40" s="27">
        <v>28.794299464263791</v>
      </c>
    </row>
    <row r="41" spans="1:35" ht="16.5" thickTop="1" thickBot="1" x14ac:dyDescent="0.3">
      <c r="A41" s="19">
        <v>2024</v>
      </c>
      <c r="B41" s="27">
        <v>10.101238733892757</v>
      </c>
      <c r="C41" s="27">
        <v>0.20202477467785512</v>
      </c>
      <c r="D41" s="27">
        <v>0</v>
      </c>
      <c r="E41" s="27">
        <v>10.303263508570613</v>
      </c>
      <c r="G41" s="19">
        <v>2024</v>
      </c>
      <c r="H41" s="27">
        <v>0</v>
      </c>
      <c r="I41" s="27">
        <v>0</v>
      </c>
      <c r="J41" s="27">
        <v>4.486542326210067</v>
      </c>
      <c r="K41" s="27">
        <v>0.70492286555899786</v>
      </c>
      <c r="L41" s="27">
        <v>0</v>
      </c>
      <c r="M41" s="27">
        <v>0</v>
      </c>
      <c r="N41" s="27">
        <v>0</v>
      </c>
      <c r="O41" s="27">
        <v>5.1914651917690646</v>
      </c>
      <c r="Q41" s="19">
        <v>2024</v>
      </c>
      <c r="R41" s="27">
        <v>-1.0892799999999738</v>
      </c>
      <c r="S41" s="27">
        <v>-0.28193000000010215</v>
      </c>
      <c r="T41" s="27">
        <v>0.90256776078030565</v>
      </c>
      <c r="U41" s="27">
        <v>-0.18447813340707217</v>
      </c>
      <c r="V41" s="27">
        <v>0</v>
      </c>
      <c r="W41" s="27">
        <v>0</v>
      </c>
      <c r="X41" s="27">
        <v>0</v>
      </c>
      <c r="Y41" s="27">
        <v>-0.65312037262684253</v>
      </c>
      <c r="AA41" s="19">
        <v>2024</v>
      </c>
      <c r="AB41" s="27">
        <v>0.26788355407660447</v>
      </c>
      <c r="AC41" s="27">
        <v>9.6134217669714417E-2</v>
      </c>
      <c r="AD41" s="27">
        <v>7.0847870943001467</v>
      </c>
      <c r="AE41" s="27">
        <v>0.6030117839650484</v>
      </c>
      <c r="AF41" s="27">
        <v>0</v>
      </c>
      <c r="AG41" s="27">
        <v>0</v>
      </c>
      <c r="AH41" s="27">
        <v>0</v>
      </c>
      <c r="AI41" s="27">
        <v>8.0518166500115136</v>
      </c>
    </row>
    <row r="42" spans="1:35" ht="16.5" thickTop="1" thickBot="1" x14ac:dyDescent="0.3">
      <c r="A42" s="19">
        <v>2025</v>
      </c>
      <c r="B42" s="27">
        <v>10.101238733892757</v>
      </c>
      <c r="C42" s="27">
        <v>0.20202477467785512</v>
      </c>
      <c r="D42" s="27">
        <v>0</v>
      </c>
      <c r="E42" s="27">
        <v>10.303263508570613</v>
      </c>
      <c r="G42" s="19">
        <v>2025</v>
      </c>
      <c r="H42" s="27">
        <v>0</v>
      </c>
      <c r="I42" s="27">
        <v>0</v>
      </c>
      <c r="J42" s="27">
        <v>14.773870546429883</v>
      </c>
      <c r="K42" s="27">
        <v>0.82903262764599639</v>
      </c>
      <c r="L42" s="27">
        <v>0</v>
      </c>
      <c r="M42" s="27">
        <v>0</v>
      </c>
      <c r="N42" s="27">
        <v>0</v>
      </c>
      <c r="O42" s="27">
        <v>15.60290317407588</v>
      </c>
      <c r="Q42" s="19">
        <v>2025</v>
      </c>
      <c r="R42" s="27">
        <v>-2.3426399999999603</v>
      </c>
      <c r="S42" s="27">
        <v>-0.37770000000000437</v>
      </c>
      <c r="T42" s="27">
        <v>12.812635438385708</v>
      </c>
      <c r="U42" s="27">
        <v>0.51632039697095755</v>
      </c>
      <c r="V42" s="27">
        <v>0</v>
      </c>
      <c r="W42" s="27">
        <v>0</v>
      </c>
      <c r="X42" s="27">
        <v>0</v>
      </c>
      <c r="Y42" s="27">
        <v>10.608615835356701</v>
      </c>
      <c r="AA42" s="19">
        <v>2025</v>
      </c>
      <c r="AB42" s="27">
        <v>0.26788355408299935</v>
      </c>
      <c r="AC42" s="27">
        <v>9.5871555879966763E-2</v>
      </c>
      <c r="AD42" s="27">
        <v>10.759450281689874</v>
      </c>
      <c r="AE42" s="27">
        <v>0.49682400702300955</v>
      </c>
      <c r="AF42" s="27">
        <v>0</v>
      </c>
      <c r="AG42" s="27">
        <v>0</v>
      </c>
      <c r="AH42" s="27">
        <v>0</v>
      </c>
      <c r="AI42" s="27">
        <v>11.62002939867585</v>
      </c>
    </row>
    <row r="43" spans="1:35" ht="16.5" thickTop="1" thickBot="1" x14ac:dyDescent="0.3">
      <c r="A43" s="19">
        <v>2026</v>
      </c>
      <c r="B43" s="27">
        <v>10.101238733892757</v>
      </c>
      <c r="C43" s="27">
        <v>0.20202477467785512</v>
      </c>
      <c r="D43" s="27">
        <v>0</v>
      </c>
      <c r="E43" s="27">
        <v>10.303263508570613</v>
      </c>
      <c r="G43" s="19">
        <v>2026</v>
      </c>
      <c r="H43" s="27">
        <v>-1.3950969279790115E-3</v>
      </c>
      <c r="I43" s="27">
        <v>1.4004089498484973E-3</v>
      </c>
      <c r="J43" s="27">
        <v>5.4917451818799599</v>
      </c>
      <c r="K43" s="27">
        <v>-8.6804886817932123E-2</v>
      </c>
      <c r="L43" s="27">
        <v>0</v>
      </c>
      <c r="M43" s="27">
        <v>0</v>
      </c>
      <c r="N43" s="27">
        <v>0</v>
      </c>
      <c r="O43" s="27">
        <v>5.4049456070838975</v>
      </c>
      <c r="Q43" s="19">
        <v>2026</v>
      </c>
      <c r="R43" s="27">
        <v>-0.44297000000005937</v>
      </c>
      <c r="S43" s="27">
        <v>5.0119999999878928E-2</v>
      </c>
      <c r="T43" s="27">
        <v>4.4451921191592572</v>
      </c>
      <c r="U43" s="27">
        <v>0.63339134068100245</v>
      </c>
      <c r="V43" s="27">
        <v>0</v>
      </c>
      <c r="W43" s="27">
        <v>0</v>
      </c>
      <c r="X43" s="27">
        <v>0</v>
      </c>
      <c r="Y43" s="27">
        <v>4.6857334598400788</v>
      </c>
      <c r="AA43" s="19">
        <v>2026</v>
      </c>
      <c r="AB43" s="27">
        <v>0.26788355408200459</v>
      </c>
      <c r="AC43" s="27">
        <v>9.5871555879966763E-2</v>
      </c>
      <c r="AD43" s="27">
        <v>11.973650127009954</v>
      </c>
      <c r="AE43" s="27">
        <v>0.22723114219598942</v>
      </c>
      <c r="AF43" s="27">
        <v>0</v>
      </c>
      <c r="AG43" s="27">
        <v>0</v>
      </c>
      <c r="AH43" s="27">
        <v>0</v>
      </c>
      <c r="AI43" s="27">
        <v>12.564636379167915</v>
      </c>
    </row>
    <row r="44" spans="1:35" ht="16.5" thickTop="1" thickBot="1" x14ac:dyDescent="0.3">
      <c r="A44" s="19">
        <v>2027</v>
      </c>
      <c r="B44" s="27">
        <v>10.101238733892757</v>
      </c>
      <c r="C44" s="27">
        <v>0.20202477467785512</v>
      </c>
      <c r="D44" s="27">
        <v>0</v>
      </c>
      <c r="E44" s="27">
        <v>10.303263508570613</v>
      </c>
      <c r="G44" s="19">
        <v>2027</v>
      </c>
      <c r="H44" s="27">
        <v>5.075118029402006</v>
      </c>
      <c r="I44" s="27">
        <v>1.0935449024800619</v>
      </c>
      <c r="J44" s="27">
        <v>17.854875412099993</v>
      </c>
      <c r="K44" s="27">
        <v>-0.40301735771889802</v>
      </c>
      <c r="L44" s="27">
        <v>0</v>
      </c>
      <c r="M44" s="27">
        <v>0</v>
      </c>
      <c r="N44" s="27">
        <v>0</v>
      </c>
      <c r="O44" s="27">
        <v>23.620520986263163</v>
      </c>
      <c r="Q44" s="19">
        <v>2027</v>
      </c>
      <c r="R44" s="27">
        <v>1.8599400000000514</v>
      </c>
      <c r="S44" s="27">
        <v>0.64633999999978187</v>
      </c>
      <c r="T44" s="27">
        <v>22.052481276998204</v>
      </c>
      <c r="U44" s="27">
        <v>0.62528878550906664</v>
      </c>
      <c r="V44" s="27">
        <v>0</v>
      </c>
      <c r="W44" s="27">
        <v>0</v>
      </c>
      <c r="X44" s="27">
        <v>0</v>
      </c>
      <c r="Y44" s="27">
        <v>25.184050062507104</v>
      </c>
      <c r="AA44" s="19">
        <v>2027</v>
      </c>
      <c r="AB44" s="27">
        <v>0.18290367326500245</v>
      </c>
      <c r="AC44" s="27">
        <v>0.15926881142968341</v>
      </c>
      <c r="AD44" s="27">
        <v>22.812475600020029</v>
      </c>
      <c r="AE44" s="27">
        <v>-0.64186238600697831</v>
      </c>
      <c r="AF44" s="27">
        <v>0</v>
      </c>
      <c r="AG44" s="27">
        <v>0</v>
      </c>
      <c r="AH44" s="27">
        <v>0</v>
      </c>
      <c r="AI44" s="27">
        <v>22.512785698707738</v>
      </c>
    </row>
    <row r="45" spans="1:35" ht="16.5" thickTop="1" thickBot="1" x14ac:dyDescent="0.3">
      <c r="A45" s="19">
        <v>2028</v>
      </c>
      <c r="B45" s="27">
        <v>10.101238733892757</v>
      </c>
      <c r="C45" s="27">
        <v>0.20202477467785512</v>
      </c>
      <c r="D45" s="27">
        <v>0</v>
      </c>
      <c r="E45" s="27">
        <v>10.303263508570613</v>
      </c>
      <c r="G45" s="19">
        <v>2028</v>
      </c>
      <c r="H45" s="27">
        <v>10.035512428024049</v>
      </c>
      <c r="I45" s="27">
        <v>2.2499836779797988</v>
      </c>
      <c r="J45" s="27">
        <v>15.236166209919844</v>
      </c>
      <c r="K45" s="27">
        <v>-0.73132285662798679</v>
      </c>
      <c r="L45" s="27">
        <v>0</v>
      </c>
      <c r="M45" s="27">
        <v>0</v>
      </c>
      <c r="N45" s="27">
        <v>0</v>
      </c>
      <c r="O45" s="27">
        <v>26.790339459295705</v>
      </c>
      <c r="Q45" s="19">
        <v>2028</v>
      </c>
      <c r="R45" s="27">
        <v>20.984051066249776</v>
      </c>
      <c r="S45" s="27">
        <v>1.6843199999998433</v>
      </c>
      <c r="T45" s="27">
        <v>2.9883255711811199</v>
      </c>
      <c r="U45" s="27">
        <v>-0.18472312923497519</v>
      </c>
      <c r="V45" s="27">
        <v>0</v>
      </c>
      <c r="W45" s="27">
        <v>0</v>
      </c>
      <c r="X45" s="27">
        <v>0</v>
      </c>
      <c r="Y45" s="27">
        <v>25.471973508195767</v>
      </c>
      <c r="AA45" s="19">
        <v>2028</v>
      </c>
      <c r="AB45" s="27">
        <v>12.439042717415987</v>
      </c>
      <c r="AC45" s="27">
        <v>2.8324692475603115</v>
      </c>
      <c r="AD45" s="27">
        <v>14.701155531700234</v>
      </c>
      <c r="AE45" s="27">
        <v>-1.8065495757079917</v>
      </c>
      <c r="AF45" s="27">
        <v>0</v>
      </c>
      <c r="AG45" s="27">
        <v>0</v>
      </c>
      <c r="AH45" s="27">
        <v>0</v>
      </c>
      <c r="AI45" s="27">
        <v>28.166117920968542</v>
      </c>
    </row>
    <row r="46" spans="1:35" ht="16.5" thickTop="1" thickBot="1" x14ac:dyDescent="0.3">
      <c r="A46" s="19">
        <v>2029</v>
      </c>
      <c r="B46" s="27">
        <v>10.101238733892757</v>
      </c>
      <c r="C46" s="27">
        <v>0.20202477467785512</v>
      </c>
      <c r="D46" s="27">
        <v>0</v>
      </c>
      <c r="E46" s="27">
        <v>10.303263508570613</v>
      </c>
      <c r="G46" s="19">
        <v>2029</v>
      </c>
      <c r="H46" s="27">
        <v>13.008471491989894</v>
      </c>
      <c r="I46" s="27">
        <v>2.7858491341703484</v>
      </c>
      <c r="J46" s="27">
        <v>14.542758681959938</v>
      </c>
      <c r="K46" s="27">
        <v>-1.5178889789320529</v>
      </c>
      <c r="L46" s="27">
        <v>0</v>
      </c>
      <c r="M46" s="27">
        <v>0</v>
      </c>
      <c r="N46" s="27">
        <v>0</v>
      </c>
      <c r="O46" s="27">
        <v>28.819190329188128</v>
      </c>
      <c r="Q46" s="19">
        <v>2029</v>
      </c>
      <c r="R46" s="27">
        <v>2.6504928898398248</v>
      </c>
      <c r="S46" s="27">
        <v>1.0213300000000345</v>
      </c>
      <c r="T46" s="27">
        <v>15.761885119865193</v>
      </c>
      <c r="U46" s="27">
        <v>0.93133233268395998</v>
      </c>
      <c r="V46" s="27">
        <v>0</v>
      </c>
      <c r="W46" s="27">
        <v>0</v>
      </c>
      <c r="X46" s="27">
        <v>0</v>
      </c>
      <c r="Y46" s="27">
        <v>20.365040342389012</v>
      </c>
      <c r="AA46" s="19">
        <v>2029</v>
      </c>
      <c r="AB46" s="27">
        <v>12.439042717419964</v>
      </c>
      <c r="AC46" s="27">
        <v>2.8247302605500408</v>
      </c>
      <c r="AD46" s="27">
        <v>18.455389524110128</v>
      </c>
      <c r="AE46" s="27">
        <v>-1.3376769577109955</v>
      </c>
      <c r="AF46" s="27">
        <v>0</v>
      </c>
      <c r="AG46" s="27">
        <v>0</v>
      </c>
      <c r="AH46" s="27">
        <v>0</v>
      </c>
      <c r="AI46" s="27">
        <v>32.381485544369134</v>
      </c>
    </row>
    <row r="47" spans="1:35" ht="16.5" thickTop="1" thickBot="1" x14ac:dyDescent="0.3">
      <c r="A47" s="19">
        <v>2030</v>
      </c>
      <c r="B47" s="27">
        <v>10.101238733892757</v>
      </c>
      <c r="C47" s="27">
        <v>0.20202477467785512</v>
      </c>
      <c r="D47" s="27">
        <v>0</v>
      </c>
      <c r="E47" s="27">
        <v>10.303263508570613</v>
      </c>
      <c r="G47" s="19">
        <v>2030</v>
      </c>
      <c r="H47" s="27">
        <v>15.177658022430023</v>
      </c>
      <c r="I47" s="27">
        <v>3.3302668250598799</v>
      </c>
      <c r="J47" s="27">
        <v>5.729958638089709</v>
      </c>
      <c r="K47" s="27">
        <v>-1.9843621256899786</v>
      </c>
      <c r="L47" s="27">
        <v>0</v>
      </c>
      <c r="M47" s="27">
        <v>0</v>
      </c>
      <c r="N47" s="27">
        <v>0</v>
      </c>
      <c r="O47" s="27">
        <v>22.253521359889632</v>
      </c>
      <c r="Q47" s="19">
        <v>2030</v>
      </c>
      <c r="R47" s="27">
        <v>-2.5611748884198278</v>
      </c>
      <c r="S47" s="27">
        <v>-0.73806000000013228</v>
      </c>
      <c r="T47" s="27">
        <v>7.311501558884407</v>
      </c>
      <c r="U47" s="27">
        <v>2.7274240221150685</v>
      </c>
      <c r="V47" s="27">
        <v>0</v>
      </c>
      <c r="W47" s="27">
        <v>0</v>
      </c>
      <c r="X47" s="27">
        <v>0</v>
      </c>
      <c r="Y47" s="27">
        <v>6.739690692579515</v>
      </c>
      <c r="AA47" s="19">
        <v>2030</v>
      </c>
      <c r="AB47" s="27">
        <v>12.450019877442971</v>
      </c>
      <c r="AC47" s="27">
        <v>2.8272175174597578</v>
      </c>
      <c r="AD47" s="27">
        <v>25.795042659040075</v>
      </c>
      <c r="AE47" s="27">
        <v>-0.81740348691400144</v>
      </c>
      <c r="AF47" s="27">
        <v>0</v>
      </c>
      <c r="AG47" s="27">
        <v>0</v>
      </c>
      <c r="AH47" s="27">
        <v>0</v>
      </c>
      <c r="AI47" s="27">
        <v>40.254876567028802</v>
      </c>
    </row>
    <row r="48" spans="1:35" ht="16.5" thickTop="1" thickBot="1" x14ac:dyDescent="0.3">
      <c r="A48" s="19">
        <v>2031</v>
      </c>
      <c r="B48" s="27">
        <v>10.101238733892757</v>
      </c>
      <c r="C48" s="27">
        <v>0.20202477467785512</v>
      </c>
      <c r="D48" s="27">
        <v>0</v>
      </c>
      <c r="E48" s="27">
        <v>10.303263508570613</v>
      </c>
      <c r="G48" s="19">
        <v>2031</v>
      </c>
      <c r="H48" s="27">
        <v>11.665195477350153</v>
      </c>
      <c r="I48" s="27">
        <v>2.9510362550099671</v>
      </c>
      <c r="J48" s="27">
        <v>13.531873049700168</v>
      </c>
      <c r="K48" s="27">
        <v>-0.89976612539298362</v>
      </c>
      <c r="L48" s="27">
        <v>0</v>
      </c>
      <c r="M48" s="27">
        <v>0</v>
      </c>
      <c r="N48" s="27">
        <v>0</v>
      </c>
      <c r="O48" s="27">
        <v>27.248338656667304</v>
      </c>
      <c r="Q48" s="19">
        <v>2031</v>
      </c>
      <c r="R48" s="27">
        <v>1.173566795790066</v>
      </c>
      <c r="S48" s="27">
        <v>-2.7108399999997346</v>
      </c>
      <c r="T48" s="27">
        <v>3.6152208559670291</v>
      </c>
      <c r="U48" s="27">
        <v>-4.5185027175459549</v>
      </c>
      <c r="V48" s="27">
        <v>0</v>
      </c>
      <c r="W48" s="27">
        <v>0</v>
      </c>
      <c r="X48" s="27">
        <v>0</v>
      </c>
      <c r="Y48" s="27">
        <v>-2.4405550657885944</v>
      </c>
      <c r="AA48" s="19">
        <v>2031</v>
      </c>
      <c r="AB48" s="27">
        <v>12.450019877442971</v>
      </c>
      <c r="AC48" s="27">
        <v>2.8272175174602125</v>
      </c>
      <c r="AD48" s="27">
        <v>24.116792876619847</v>
      </c>
      <c r="AE48" s="27">
        <v>-1.9986213657389162</v>
      </c>
      <c r="AF48" s="27">
        <v>0</v>
      </c>
      <c r="AG48" s="27">
        <v>0</v>
      </c>
      <c r="AH48" s="27">
        <v>0</v>
      </c>
      <c r="AI48" s="27">
        <v>37.395408905784116</v>
      </c>
    </row>
    <row r="49" spans="1:35" ht="16.5" thickTop="1" thickBot="1" x14ac:dyDescent="0.3">
      <c r="A49" s="19">
        <v>2032</v>
      </c>
      <c r="B49" s="27">
        <v>10.101238733892757</v>
      </c>
      <c r="C49" s="27">
        <v>0.20202477467785512</v>
      </c>
      <c r="D49" s="27">
        <v>0</v>
      </c>
      <c r="E49" s="27">
        <v>10.303263508570613</v>
      </c>
      <c r="G49" s="19">
        <v>2032</v>
      </c>
      <c r="H49" s="27">
        <v>8.7156591978798588</v>
      </c>
      <c r="I49" s="27">
        <v>2.1041826225900877</v>
      </c>
      <c r="J49" s="27">
        <v>46.23265404370008</v>
      </c>
      <c r="K49" s="27">
        <v>-4.0680288542062043E-2</v>
      </c>
      <c r="L49" s="27">
        <v>0</v>
      </c>
      <c r="M49" s="27">
        <v>0</v>
      </c>
      <c r="N49" s="27">
        <v>0</v>
      </c>
      <c r="O49" s="27">
        <v>57.011815575627963</v>
      </c>
      <c r="Q49" s="19">
        <v>2032</v>
      </c>
      <c r="R49" s="27">
        <v>0.27831605934989057</v>
      </c>
      <c r="S49" s="27">
        <v>-2.4697200000000521</v>
      </c>
      <c r="T49" s="27">
        <v>-19.779951786778263</v>
      </c>
      <c r="U49" s="27">
        <v>-4.5981892822509396</v>
      </c>
      <c r="V49" s="27">
        <v>0</v>
      </c>
      <c r="W49" s="27">
        <v>0</v>
      </c>
      <c r="X49" s="27">
        <v>0</v>
      </c>
      <c r="Y49" s="27">
        <v>-26.569545009679363</v>
      </c>
      <c r="AA49" s="19">
        <v>2032</v>
      </c>
      <c r="AB49" s="27">
        <v>12.45001987743899</v>
      </c>
      <c r="AC49" s="27">
        <v>2.8349633188799999</v>
      </c>
      <c r="AD49" s="27">
        <v>22.551435771130031</v>
      </c>
      <c r="AE49" s="27">
        <v>-1.3915852457690054</v>
      </c>
      <c r="AF49" s="27">
        <v>0</v>
      </c>
      <c r="AG49" s="27">
        <v>0</v>
      </c>
      <c r="AH49" s="27">
        <v>0</v>
      </c>
      <c r="AI49" s="27">
        <v>36.444833721680013</v>
      </c>
    </row>
    <row r="50" spans="1:35" ht="16.5" thickTop="1" thickBot="1" x14ac:dyDescent="0.3">
      <c r="A50" s="19">
        <v>2033</v>
      </c>
      <c r="B50" s="27">
        <v>10.101238733892757</v>
      </c>
      <c r="C50" s="27">
        <v>0.20202477467785512</v>
      </c>
      <c r="D50" s="27">
        <v>0</v>
      </c>
      <c r="E50" s="27">
        <v>10.303263508570613</v>
      </c>
      <c r="G50" s="19">
        <v>2033</v>
      </c>
      <c r="H50" s="27">
        <v>7.1445502861702153</v>
      </c>
      <c r="I50" s="27">
        <v>1.7364190779403543</v>
      </c>
      <c r="J50" s="27">
        <v>45.056563701889942</v>
      </c>
      <c r="K50" s="27">
        <v>8.1211619449313727E-3</v>
      </c>
      <c r="L50" s="27">
        <v>0</v>
      </c>
      <c r="M50" s="27">
        <v>0</v>
      </c>
      <c r="N50" s="27">
        <v>0</v>
      </c>
      <c r="O50" s="27">
        <v>53.945654227945447</v>
      </c>
      <c r="Q50" s="19">
        <v>2033</v>
      </c>
      <c r="R50" s="27">
        <v>-6.5978225713506617</v>
      </c>
      <c r="S50" s="27">
        <v>-2.7442700000001423</v>
      </c>
      <c r="T50" s="27">
        <v>20.399326724536643</v>
      </c>
      <c r="U50" s="27">
        <v>-2.2828936332450249</v>
      </c>
      <c r="V50" s="27">
        <v>0</v>
      </c>
      <c r="W50" s="27">
        <v>0</v>
      </c>
      <c r="X50" s="27">
        <v>0</v>
      </c>
      <c r="Y50" s="27">
        <v>8.7743405199408144</v>
      </c>
      <c r="AA50" s="19">
        <v>2033</v>
      </c>
      <c r="AB50" s="27">
        <v>24.762563133759045</v>
      </c>
      <c r="AC50" s="27">
        <v>3.6193375507100427</v>
      </c>
      <c r="AD50" s="27">
        <v>14.219997466809584</v>
      </c>
      <c r="AE50" s="27">
        <v>-1.0377657336759147</v>
      </c>
      <c r="AF50" s="27">
        <v>0</v>
      </c>
      <c r="AG50" s="27">
        <v>0</v>
      </c>
      <c r="AH50" s="27">
        <v>0</v>
      </c>
      <c r="AI50" s="27">
        <v>41.564132417602764</v>
      </c>
    </row>
    <row r="51" spans="1:35" ht="16.5" thickTop="1" thickBot="1" x14ac:dyDescent="0.3">
      <c r="A51" s="19">
        <v>2034</v>
      </c>
      <c r="B51" s="27">
        <v>10.101238733892757</v>
      </c>
      <c r="C51" s="27">
        <v>0.20202477467785512</v>
      </c>
      <c r="D51" s="27">
        <v>0</v>
      </c>
      <c r="E51" s="27">
        <v>10.303263508570613</v>
      </c>
      <c r="G51" s="19">
        <v>2034</v>
      </c>
      <c r="H51" s="27">
        <v>6.1223542681400431</v>
      </c>
      <c r="I51" s="27">
        <v>1.6712966825298281</v>
      </c>
      <c r="J51" s="27">
        <v>13.549265571369789</v>
      </c>
      <c r="K51" s="27">
        <v>0.11339770829596091</v>
      </c>
      <c r="L51" s="27">
        <v>0</v>
      </c>
      <c r="M51" s="27">
        <v>0</v>
      </c>
      <c r="N51" s="27">
        <v>0</v>
      </c>
      <c r="O51" s="27">
        <v>21.456314230335618</v>
      </c>
      <c r="Q51" s="19">
        <v>2034</v>
      </c>
      <c r="R51" s="27">
        <v>0.38284024567019515</v>
      </c>
      <c r="S51" s="27">
        <v>-1.1996799999997165</v>
      </c>
      <c r="T51" s="27">
        <v>26.19237187020077</v>
      </c>
      <c r="U51" s="27">
        <v>-8.0700728044790448</v>
      </c>
      <c r="V51" s="27">
        <v>0</v>
      </c>
      <c r="W51" s="27">
        <v>0</v>
      </c>
      <c r="X51" s="27">
        <v>0</v>
      </c>
      <c r="Y51" s="27">
        <v>17.305459311392205</v>
      </c>
      <c r="AA51" s="19">
        <v>2034</v>
      </c>
      <c r="AB51" s="27">
        <v>14.438961265517037</v>
      </c>
      <c r="AC51" s="27">
        <v>0.9572053557799336</v>
      </c>
      <c r="AD51" s="27">
        <v>34.020230025529862</v>
      </c>
      <c r="AE51" s="27">
        <v>-0.6644493734700373</v>
      </c>
      <c r="AF51" s="27">
        <v>0</v>
      </c>
      <c r="AG51" s="27">
        <v>0</v>
      </c>
      <c r="AH51" s="27">
        <v>0</v>
      </c>
      <c r="AI51" s="27">
        <v>48.751947273356798</v>
      </c>
    </row>
    <row r="52" spans="1:35" ht="16.5" thickTop="1" thickBot="1" x14ac:dyDescent="0.3">
      <c r="A52" s="19" t="s">
        <v>44</v>
      </c>
      <c r="B52" s="27">
        <v>102.08510702086413</v>
      </c>
      <c r="C52" s="27">
        <v>2.0417021404172826</v>
      </c>
      <c r="D52" s="27">
        <v>0</v>
      </c>
      <c r="E52" s="27">
        <v>104.12680916128141</v>
      </c>
      <c r="G52" s="19" t="s">
        <v>45</v>
      </c>
      <c r="H52" s="27">
        <v>60.890536843801968</v>
      </c>
      <c r="I52" s="27">
        <v>16.62206199894127</v>
      </c>
      <c r="J52" s="27">
        <v>147.12691407281565</v>
      </c>
      <c r="K52" s="27">
        <v>1.2547274363616383</v>
      </c>
      <c r="L52" s="27">
        <v>0</v>
      </c>
      <c r="M52" s="27">
        <v>0</v>
      </c>
      <c r="N52" s="27">
        <v>0</v>
      </c>
      <c r="O52" s="27">
        <v>225.89424035192053</v>
      </c>
      <c r="Q52" s="19" t="s">
        <v>45</v>
      </c>
      <c r="R52" s="27">
        <v>3.8075790885837044</v>
      </c>
      <c r="S52" s="27">
        <v>-11.931547251503179</v>
      </c>
      <c r="T52" s="27">
        <v>284.41414962395447</v>
      </c>
      <c r="U52" s="27">
        <v>-89.294059936275062</v>
      </c>
      <c r="V52" s="27">
        <v>0</v>
      </c>
      <c r="W52" s="27">
        <v>0</v>
      </c>
      <c r="X52" s="27">
        <v>0</v>
      </c>
      <c r="Y52" s="27">
        <v>186.99612152475993</v>
      </c>
      <c r="AA52" s="19" t="s">
        <v>45</v>
      </c>
      <c r="AB52" s="27">
        <v>143.60425163558727</v>
      </c>
      <c r="AC52" s="27">
        <v>9.5199894404198524</v>
      </c>
      <c r="AD52" s="27">
        <v>369.41422642714758</v>
      </c>
      <c r="AE52" s="27">
        <v>-7.352025640502756</v>
      </c>
      <c r="AF52" s="27">
        <v>0</v>
      </c>
      <c r="AG52" s="27">
        <v>0</v>
      </c>
      <c r="AH52" s="27">
        <v>0</v>
      </c>
      <c r="AI52" s="27">
        <v>515.18644186265192</v>
      </c>
    </row>
    <row r="53" spans="1:35" ht="16.5" thickTop="1" thickBot="1" x14ac:dyDescent="0.3"/>
    <row r="54" spans="1:35" ht="16.5" thickTop="1" thickBot="1" x14ac:dyDescent="0.3">
      <c r="A54" s="1" t="str">
        <f>A5</f>
        <v>Low Discount rate</v>
      </c>
    </row>
    <row r="55" spans="1:35" ht="46.5" thickTop="1" thickBot="1" x14ac:dyDescent="0.3">
      <c r="G55" s="1" t="s">
        <v>29</v>
      </c>
      <c r="H55" s="18" t="s">
        <v>84</v>
      </c>
      <c r="J55" s="12"/>
      <c r="K55" s="12"/>
      <c r="Q55" s="1" t="s">
        <v>29</v>
      </c>
      <c r="R55" s="18" t="s">
        <v>85</v>
      </c>
      <c r="T55" s="12"/>
      <c r="U55" s="12"/>
      <c r="AA55" s="1" t="s">
        <v>29</v>
      </c>
      <c r="AB55" s="18" t="s">
        <v>86</v>
      </c>
      <c r="AD55" s="12"/>
      <c r="AE55" s="12"/>
    </row>
    <row r="56" spans="1:35" ht="51" customHeight="1" thickTop="1" thickBot="1" x14ac:dyDescent="0.3">
      <c r="A56" s="1" t="s">
        <v>32</v>
      </c>
      <c r="B56" s="25" t="s">
        <v>33</v>
      </c>
      <c r="C56" s="25" t="s">
        <v>15</v>
      </c>
      <c r="D56" s="25" t="s">
        <v>34</v>
      </c>
      <c r="E56" s="25" t="s">
        <v>35</v>
      </c>
      <c r="G56" s="1" t="s">
        <v>29</v>
      </c>
      <c r="H56" s="1" t="s">
        <v>36</v>
      </c>
      <c r="I56" s="1" t="s">
        <v>37</v>
      </c>
      <c r="J56" s="1" t="s">
        <v>38</v>
      </c>
      <c r="K56" s="1" t="s">
        <v>39</v>
      </c>
      <c r="L56" s="1" t="s">
        <v>40</v>
      </c>
      <c r="M56" s="1" t="s">
        <v>41</v>
      </c>
      <c r="N56" s="1" t="s">
        <v>42</v>
      </c>
      <c r="O56" s="1" t="s">
        <v>35</v>
      </c>
      <c r="Q56" s="1" t="s">
        <v>29</v>
      </c>
      <c r="R56" s="1" t="s">
        <v>36</v>
      </c>
      <c r="S56" s="1" t="s">
        <v>37</v>
      </c>
      <c r="T56" s="1" t="s">
        <v>38</v>
      </c>
      <c r="U56" s="1" t="s">
        <v>39</v>
      </c>
      <c r="V56" s="1" t="s">
        <v>40</v>
      </c>
      <c r="W56" s="1" t="s">
        <v>41</v>
      </c>
      <c r="X56" s="1" t="s">
        <v>42</v>
      </c>
      <c r="Y56" s="1" t="s">
        <v>35</v>
      </c>
      <c r="AA56" s="1" t="s">
        <v>29</v>
      </c>
      <c r="AB56" s="1" t="s">
        <v>36</v>
      </c>
      <c r="AC56" s="1" t="s">
        <v>37</v>
      </c>
      <c r="AD56" s="1" t="s">
        <v>38</v>
      </c>
      <c r="AE56" s="1" t="s">
        <v>39</v>
      </c>
      <c r="AF56" s="1" t="s">
        <v>40</v>
      </c>
      <c r="AG56" s="1" t="s">
        <v>41</v>
      </c>
      <c r="AH56" s="1" t="s">
        <v>42</v>
      </c>
      <c r="AI56" s="1" t="s">
        <v>35</v>
      </c>
    </row>
    <row r="57" spans="1:35" ht="16.5" thickTop="1" thickBot="1" x14ac:dyDescent="0.3">
      <c r="A57" s="19" t="s">
        <v>43</v>
      </c>
      <c r="B57" s="26">
        <f>NPV($B$5,B58:B73)</f>
        <v>103.22022468931017</v>
      </c>
      <c r="C57" s="26">
        <f t="shared" ref="C57:E57" si="9">NPV($B$5,C58:C73)</f>
        <v>2.0644044937862032</v>
      </c>
      <c r="D57" s="26">
        <f t="shared" si="9"/>
        <v>5.3951221281344193</v>
      </c>
      <c r="E57" s="26">
        <f t="shared" si="9"/>
        <v>110.67975131123079</v>
      </c>
      <c r="G57" s="19" t="s">
        <v>43</v>
      </c>
      <c r="H57" s="26">
        <f>NPV($B$5,H58:H73)</f>
        <v>117.17416442446569</v>
      </c>
      <c r="I57" s="26">
        <f t="shared" ref="I57:O57" si="10">NPV($B$5,I58:I73)</f>
        <v>29.698385456522281</v>
      </c>
      <c r="J57" s="26">
        <f t="shared" si="10"/>
        <v>312.10083563066763</v>
      </c>
      <c r="K57" s="26">
        <f t="shared" si="10"/>
        <v>-2.6048121273699021</v>
      </c>
      <c r="L57" s="26">
        <f t="shared" si="10"/>
        <v>0</v>
      </c>
      <c r="M57" s="26">
        <f t="shared" si="10"/>
        <v>0</v>
      </c>
      <c r="N57" s="26">
        <f t="shared" si="10"/>
        <v>0</v>
      </c>
      <c r="O57" s="26">
        <f t="shared" si="10"/>
        <v>456.36857338428581</v>
      </c>
      <c r="Q57" s="19" t="s">
        <v>43</v>
      </c>
      <c r="R57" s="26">
        <f>NPV($B$5,R58:R73)</f>
        <v>2.372064084601941</v>
      </c>
      <c r="S57" s="26">
        <f t="shared" ref="S57:Y57" si="11">NPV($B$5,S58:S73)</f>
        <v>-20.769662895565357</v>
      </c>
      <c r="T57" s="26">
        <f t="shared" si="11"/>
        <v>415.47776628779286</v>
      </c>
      <c r="U57" s="26">
        <f t="shared" si="11"/>
        <v>-103.03041890026265</v>
      </c>
      <c r="V57" s="26">
        <f t="shared" si="11"/>
        <v>0</v>
      </c>
      <c r="W57" s="26">
        <f t="shared" si="11"/>
        <v>0</v>
      </c>
      <c r="X57" s="26">
        <f t="shared" si="11"/>
        <v>0</v>
      </c>
      <c r="Y57" s="26">
        <f t="shared" si="11"/>
        <v>294.0497485765668</v>
      </c>
      <c r="AA57" s="19" t="s">
        <v>43</v>
      </c>
      <c r="AB57" s="26">
        <f>NPV($B$5,AB58:AB73)</f>
        <v>228.07457694421797</v>
      </c>
      <c r="AC57" s="26">
        <f t="shared" ref="AC57:AI57" si="12">NPV($B$5,AC58:AC73)</f>
        <v>24.139485076483659</v>
      </c>
      <c r="AD57" s="26">
        <f t="shared" si="12"/>
        <v>576.55028855361195</v>
      </c>
      <c r="AE57" s="26">
        <f t="shared" si="12"/>
        <v>-14.238273528244392</v>
      </c>
      <c r="AF57" s="26">
        <f t="shared" si="12"/>
        <v>0</v>
      </c>
      <c r="AG57" s="26">
        <f t="shared" si="12"/>
        <v>0</v>
      </c>
      <c r="AH57" s="26">
        <f t="shared" si="12"/>
        <v>0</v>
      </c>
      <c r="AI57" s="26">
        <f t="shared" si="12"/>
        <v>814.52607704606908</v>
      </c>
    </row>
    <row r="58" spans="1:35" ht="16.5" thickTop="1" thickBot="1" x14ac:dyDescent="0.3">
      <c r="A58" s="19">
        <v>2020</v>
      </c>
      <c r="B58" s="27">
        <v>0</v>
      </c>
      <c r="C58" s="27">
        <v>0</v>
      </c>
      <c r="D58" s="27">
        <v>0</v>
      </c>
      <c r="E58" s="27">
        <v>0</v>
      </c>
      <c r="G58" s="19">
        <v>2020</v>
      </c>
      <c r="H58" s="27">
        <v>0</v>
      </c>
      <c r="I58" s="27">
        <v>0</v>
      </c>
      <c r="J58" s="27">
        <v>0</v>
      </c>
      <c r="K58" s="27">
        <v>0</v>
      </c>
      <c r="L58" s="27">
        <v>0</v>
      </c>
      <c r="M58" s="27">
        <v>0</v>
      </c>
      <c r="N58" s="27">
        <v>0</v>
      </c>
      <c r="O58" s="27">
        <v>0</v>
      </c>
      <c r="Q58" s="19">
        <v>2020</v>
      </c>
      <c r="R58" s="27">
        <v>0</v>
      </c>
      <c r="S58" s="27">
        <v>0</v>
      </c>
      <c r="T58" s="27">
        <v>0</v>
      </c>
      <c r="U58" s="27">
        <v>0</v>
      </c>
      <c r="V58" s="27">
        <v>0</v>
      </c>
      <c r="W58" s="27">
        <v>0</v>
      </c>
      <c r="X58" s="27">
        <v>0</v>
      </c>
      <c r="Y58" s="27">
        <v>0</v>
      </c>
      <c r="AA58" s="19">
        <v>2020</v>
      </c>
      <c r="AB58" s="27">
        <v>0</v>
      </c>
      <c r="AC58" s="27">
        <v>0</v>
      </c>
      <c r="AD58" s="27">
        <v>0</v>
      </c>
      <c r="AE58" s="27">
        <v>0</v>
      </c>
      <c r="AF58" s="27">
        <v>0</v>
      </c>
      <c r="AG58" s="27">
        <v>0</v>
      </c>
      <c r="AH58" s="27">
        <v>0</v>
      </c>
      <c r="AI58" s="27">
        <v>0</v>
      </c>
    </row>
    <row r="59" spans="1:35" ht="16.5" thickTop="1" thickBot="1" x14ac:dyDescent="0.3">
      <c r="A59" s="19">
        <v>2021</v>
      </c>
      <c r="B59" s="27">
        <v>0</v>
      </c>
      <c r="C59" s="27">
        <v>0</v>
      </c>
      <c r="D59" s="27">
        <v>0</v>
      </c>
      <c r="E59" s="27">
        <v>0</v>
      </c>
      <c r="G59" s="19">
        <v>2021</v>
      </c>
      <c r="H59" s="27">
        <v>0</v>
      </c>
      <c r="I59" s="27">
        <v>0</v>
      </c>
      <c r="J59" s="27">
        <v>0</v>
      </c>
      <c r="K59" s="27">
        <v>0</v>
      </c>
      <c r="L59" s="27">
        <v>0</v>
      </c>
      <c r="M59" s="27">
        <v>0</v>
      </c>
      <c r="N59" s="27">
        <v>0</v>
      </c>
      <c r="O59" s="27">
        <v>0</v>
      </c>
      <c r="Q59" s="19">
        <v>2021</v>
      </c>
      <c r="R59" s="27">
        <v>0</v>
      </c>
      <c r="S59" s="27">
        <v>0</v>
      </c>
      <c r="T59" s="27">
        <v>0</v>
      </c>
      <c r="U59" s="27">
        <v>0</v>
      </c>
      <c r="V59" s="27">
        <v>0</v>
      </c>
      <c r="W59" s="27">
        <v>0</v>
      </c>
      <c r="X59" s="27">
        <v>0</v>
      </c>
      <c r="Y59" s="27">
        <v>0</v>
      </c>
      <c r="AA59" s="19">
        <v>2021</v>
      </c>
      <c r="AB59" s="27">
        <v>0</v>
      </c>
      <c r="AC59" s="27">
        <v>0</v>
      </c>
      <c r="AD59" s="27">
        <v>0</v>
      </c>
      <c r="AE59" s="27">
        <v>0</v>
      </c>
      <c r="AF59" s="27">
        <v>0</v>
      </c>
      <c r="AG59" s="27">
        <v>0</v>
      </c>
      <c r="AH59" s="27">
        <v>0</v>
      </c>
      <c r="AI59" s="27">
        <v>0</v>
      </c>
    </row>
    <row r="60" spans="1:35" ht="16.5" thickTop="1" thickBot="1" x14ac:dyDescent="0.3">
      <c r="A60" s="19">
        <v>2022</v>
      </c>
      <c r="B60" s="27">
        <v>0</v>
      </c>
      <c r="C60" s="27">
        <v>0</v>
      </c>
      <c r="D60" s="27">
        <v>5.869676526292178</v>
      </c>
      <c r="E60" s="27">
        <v>5.869676526292178</v>
      </c>
      <c r="G60" s="19">
        <v>2022</v>
      </c>
      <c r="H60" s="27">
        <v>0</v>
      </c>
      <c r="I60" s="27">
        <v>0</v>
      </c>
      <c r="J60" s="27">
        <v>0</v>
      </c>
      <c r="K60" s="27">
        <v>0</v>
      </c>
      <c r="L60" s="27">
        <v>0</v>
      </c>
      <c r="M60" s="27">
        <v>0</v>
      </c>
      <c r="N60" s="27">
        <v>0</v>
      </c>
      <c r="O60" s="27">
        <v>0</v>
      </c>
      <c r="Q60" s="19">
        <v>2022</v>
      </c>
      <c r="R60" s="27">
        <v>0</v>
      </c>
      <c r="S60" s="27">
        <v>0</v>
      </c>
      <c r="T60" s="27">
        <v>0</v>
      </c>
      <c r="U60" s="27">
        <v>0</v>
      </c>
      <c r="V60" s="27">
        <v>0</v>
      </c>
      <c r="W60" s="27">
        <v>0</v>
      </c>
      <c r="X60" s="27">
        <v>0</v>
      </c>
      <c r="Y60" s="27">
        <v>0</v>
      </c>
      <c r="AA60" s="19">
        <v>2022</v>
      </c>
      <c r="AB60" s="27">
        <v>0</v>
      </c>
      <c r="AC60" s="27">
        <v>0</v>
      </c>
      <c r="AD60" s="27">
        <v>0</v>
      </c>
      <c r="AE60" s="27">
        <v>0</v>
      </c>
      <c r="AF60" s="27">
        <v>0</v>
      </c>
      <c r="AG60" s="27">
        <v>0</v>
      </c>
      <c r="AH60" s="27">
        <v>0</v>
      </c>
      <c r="AI60" s="27">
        <v>0</v>
      </c>
    </row>
    <row r="61" spans="1:35" ht="16.5" thickTop="1" thickBot="1" x14ac:dyDescent="0.3">
      <c r="A61" s="19">
        <v>2023</v>
      </c>
      <c r="B61" s="27">
        <v>5.2959558316763857</v>
      </c>
      <c r="C61" s="27">
        <v>0.10591911663352771</v>
      </c>
      <c r="D61" s="27">
        <v>0</v>
      </c>
      <c r="E61" s="27">
        <v>5.4018749483099135</v>
      </c>
      <c r="G61" s="19">
        <v>2023</v>
      </c>
      <c r="H61" s="27">
        <v>0</v>
      </c>
      <c r="I61" s="27">
        <v>0</v>
      </c>
      <c r="J61" s="27">
        <v>6.1254591247299688</v>
      </c>
      <c r="K61" s="27">
        <v>-1.3250386445419864</v>
      </c>
      <c r="L61" s="27">
        <v>0</v>
      </c>
      <c r="M61" s="27">
        <v>0</v>
      </c>
      <c r="N61" s="27">
        <v>0</v>
      </c>
      <c r="O61" s="27">
        <v>4.8004204801879826</v>
      </c>
      <c r="Q61" s="19">
        <v>2023</v>
      </c>
      <c r="R61" s="27">
        <v>-14.427850000000007</v>
      </c>
      <c r="S61" s="27">
        <v>-4.5089600000001155</v>
      </c>
      <c r="T61" s="27">
        <v>30.543634120187839</v>
      </c>
      <c r="U61" s="27">
        <v>8.3669397104589738</v>
      </c>
      <c r="V61" s="27">
        <v>0</v>
      </c>
      <c r="W61" s="27">
        <v>0</v>
      </c>
      <c r="X61" s="27">
        <v>0</v>
      </c>
      <c r="Y61" s="27">
        <v>19.973763830646689</v>
      </c>
      <c r="AA61" s="19">
        <v>2023</v>
      </c>
      <c r="AB61" s="27">
        <v>12.450189382123991</v>
      </c>
      <c r="AC61" s="27">
        <v>0.83334486225976434</v>
      </c>
      <c r="AD61" s="27">
        <v>15.498993431230076</v>
      </c>
      <c r="AE61" s="27">
        <v>1.1771788649959489E-2</v>
      </c>
      <c r="AF61" s="27">
        <v>0</v>
      </c>
      <c r="AG61" s="27">
        <v>0</v>
      </c>
      <c r="AH61" s="27">
        <v>0</v>
      </c>
      <c r="AI61" s="27">
        <v>28.794299464263791</v>
      </c>
    </row>
    <row r="62" spans="1:35" ht="16.5" thickTop="1" thickBot="1" x14ac:dyDescent="0.3">
      <c r="A62" s="19">
        <v>2024</v>
      </c>
      <c r="B62" s="27">
        <v>5.2959558316763857</v>
      </c>
      <c r="C62" s="27">
        <v>0.10591911663352771</v>
      </c>
      <c r="D62" s="27">
        <v>0</v>
      </c>
      <c r="E62" s="27">
        <v>5.4018749483099135</v>
      </c>
      <c r="G62" s="19">
        <v>2024</v>
      </c>
      <c r="H62" s="27">
        <v>0</v>
      </c>
      <c r="I62" s="27">
        <v>0</v>
      </c>
      <c r="J62" s="27">
        <v>4.486542326210067</v>
      </c>
      <c r="K62" s="27">
        <v>0.70492286555899786</v>
      </c>
      <c r="L62" s="27">
        <v>0</v>
      </c>
      <c r="M62" s="27">
        <v>0</v>
      </c>
      <c r="N62" s="27">
        <v>0</v>
      </c>
      <c r="O62" s="27">
        <v>5.1914651917690646</v>
      </c>
      <c r="Q62" s="19">
        <v>2024</v>
      </c>
      <c r="R62" s="27">
        <v>-1.0892799999999738</v>
      </c>
      <c r="S62" s="27">
        <v>-0.28193000000010215</v>
      </c>
      <c r="T62" s="27">
        <v>0.90256776078030565</v>
      </c>
      <c r="U62" s="27">
        <v>-0.18447813340707217</v>
      </c>
      <c r="V62" s="27">
        <v>0</v>
      </c>
      <c r="W62" s="27">
        <v>0</v>
      </c>
      <c r="X62" s="27">
        <v>0</v>
      </c>
      <c r="Y62" s="27">
        <v>-0.65312037262684253</v>
      </c>
      <c r="AA62" s="19">
        <v>2024</v>
      </c>
      <c r="AB62" s="27">
        <v>0.26788355407660447</v>
      </c>
      <c r="AC62" s="27">
        <v>9.6134217669714417E-2</v>
      </c>
      <c r="AD62" s="27">
        <v>7.0847870943001467</v>
      </c>
      <c r="AE62" s="27">
        <v>0.6030117839650484</v>
      </c>
      <c r="AF62" s="27">
        <v>0</v>
      </c>
      <c r="AG62" s="27">
        <v>0</v>
      </c>
      <c r="AH62" s="27">
        <v>0</v>
      </c>
      <c r="AI62" s="27">
        <v>8.0518166500115136</v>
      </c>
    </row>
    <row r="63" spans="1:35" ht="16.5" thickTop="1" thickBot="1" x14ac:dyDescent="0.3">
      <c r="A63" s="19">
        <v>2025</v>
      </c>
      <c r="B63" s="27">
        <v>5.2959558316763857</v>
      </c>
      <c r="C63" s="27">
        <v>0.10591911663352771</v>
      </c>
      <c r="D63" s="27">
        <v>0</v>
      </c>
      <c r="E63" s="27">
        <v>5.4018749483099135</v>
      </c>
      <c r="G63" s="19">
        <v>2025</v>
      </c>
      <c r="H63" s="27">
        <v>0</v>
      </c>
      <c r="I63" s="27">
        <v>0</v>
      </c>
      <c r="J63" s="27">
        <v>14.773870546429883</v>
      </c>
      <c r="K63" s="27">
        <v>0.82903262764599639</v>
      </c>
      <c r="L63" s="27">
        <v>0</v>
      </c>
      <c r="M63" s="27">
        <v>0</v>
      </c>
      <c r="N63" s="27">
        <v>0</v>
      </c>
      <c r="O63" s="27">
        <v>15.60290317407588</v>
      </c>
      <c r="Q63" s="19">
        <v>2025</v>
      </c>
      <c r="R63" s="27">
        <v>-2.3426399999999603</v>
      </c>
      <c r="S63" s="27">
        <v>-0.37770000000000437</v>
      </c>
      <c r="T63" s="27">
        <v>12.812635438385708</v>
      </c>
      <c r="U63" s="27">
        <v>0.51632039697095755</v>
      </c>
      <c r="V63" s="27">
        <v>0</v>
      </c>
      <c r="W63" s="27">
        <v>0</v>
      </c>
      <c r="X63" s="27">
        <v>0</v>
      </c>
      <c r="Y63" s="27">
        <v>10.608615835356701</v>
      </c>
      <c r="AA63" s="19">
        <v>2025</v>
      </c>
      <c r="AB63" s="27">
        <v>0.26788355408299935</v>
      </c>
      <c r="AC63" s="27">
        <v>9.5871555879966763E-2</v>
      </c>
      <c r="AD63" s="27">
        <v>10.759450281689874</v>
      </c>
      <c r="AE63" s="27">
        <v>0.49682400702300955</v>
      </c>
      <c r="AF63" s="27">
        <v>0</v>
      </c>
      <c r="AG63" s="27">
        <v>0</v>
      </c>
      <c r="AH63" s="27">
        <v>0</v>
      </c>
      <c r="AI63" s="27">
        <v>11.62002939867585</v>
      </c>
    </row>
    <row r="64" spans="1:35" ht="16.5" thickTop="1" thickBot="1" x14ac:dyDescent="0.3">
      <c r="A64" s="19">
        <v>2026</v>
      </c>
      <c r="B64" s="27">
        <v>5.2959558316763857</v>
      </c>
      <c r="C64" s="27">
        <v>0.10591911663352771</v>
      </c>
      <c r="D64" s="27">
        <v>0</v>
      </c>
      <c r="E64" s="27">
        <v>5.4018749483099135</v>
      </c>
      <c r="G64" s="19">
        <v>2026</v>
      </c>
      <c r="H64" s="27">
        <v>-1.3950969279790115E-3</v>
      </c>
      <c r="I64" s="27">
        <v>1.4004089498484973E-3</v>
      </c>
      <c r="J64" s="27">
        <v>5.4917451818799599</v>
      </c>
      <c r="K64" s="27">
        <v>-8.6804886817932123E-2</v>
      </c>
      <c r="L64" s="27">
        <v>0</v>
      </c>
      <c r="M64" s="27">
        <v>0</v>
      </c>
      <c r="N64" s="27">
        <v>0</v>
      </c>
      <c r="O64" s="27">
        <v>5.4049456070838975</v>
      </c>
      <c r="Q64" s="19">
        <v>2026</v>
      </c>
      <c r="R64" s="27">
        <v>-0.44297000000005937</v>
      </c>
      <c r="S64" s="27">
        <v>5.0119999999878928E-2</v>
      </c>
      <c r="T64" s="27">
        <v>4.4451921191592572</v>
      </c>
      <c r="U64" s="27">
        <v>0.63339134068100245</v>
      </c>
      <c r="V64" s="27">
        <v>0</v>
      </c>
      <c r="W64" s="27">
        <v>0</v>
      </c>
      <c r="X64" s="27">
        <v>0</v>
      </c>
      <c r="Y64" s="27">
        <v>4.6857334598400788</v>
      </c>
      <c r="AA64" s="19">
        <v>2026</v>
      </c>
      <c r="AB64" s="27">
        <v>0.26788355408200459</v>
      </c>
      <c r="AC64" s="27">
        <v>9.5871555879966763E-2</v>
      </c>
      <c r="AD64" s="27">
        <v>11.973650127009954</v>
      </c>
      <c r="AE64" s="27">
        <v>0.22723114219598942</v>
      </c>
      <c r="AF64" s="27">
        <v>0</v>
      </c>
      <c r="AG64" s="27">
        <v>0</v>
      </c>
      <c r="AH64" s="27">
        <v>0</v>
      </c>
      <c r="AI64" s="27">
        <v>12.564636379167915</v>
      </c>
    </row>
    <row r="65" spans="1:35" ht="16.5" thickTop="1" thickBot="1" x14ac:dyDescent="0.3">
      <c r="A65" s="19">
        <v>2027</v>
      </c>
      <c r="B65" s="27">
        <v>5.2959558316763857</v>
      </c>
      <c r="C65" s="27">
        <v>0.10591911663352771</v>
      </c>
      <c r="D65" s="27">
        <v>0</v>
      </c>
      <c r="E65" s="27">
        <v>5.4018749483099135</v>
      </c>
      <c r="G65" s="19">
        <v>2027</v>
      </c>
      <c r="H65" s="27">
        <v>5.075118029402006</v>
      </c>
      <c r="I65" s="27">
        <v>1.0935449024800619</v>
      </c>
      <c r="J65" s="27">
        <v>17.854875412099993</v>
      </c>
      <c r="K65" s="27">
        <v>-0.40301735771889802</v>
      </c>
      <c r="L65" s="27">
        <v>0</v>
      </c>
      <c r="M65" s="27">
        <v>0</v>
      </c>
      <c r="N65" s="27">
        <v>0</v>
      </c>
      <c r="O65" s="27">
        <v>23.620520986263163</v>
      </c>
      <c r="Q65" s="19">
        <v>2027</v>
      </c>
      <c r="R65" s="27">
        <v>1.8599400000000514</v>
      </c>
      <c r="S65" s="27">
        <v>0.64633999999978187</v>
      </c>
      <c r="T65" s="27">
        <v>22.052481276998204</v>
      </c>
      <c r="U65" s="27">
        <v>0.62528878550906664</v>
      </c>
      <c r="V65" s="27">
        <v>0</v>
      </c>
      <c r="W65" s="27">
        <v>0</v>
      </c>
      <c r="X65" s="27">
        <v>0</v>
      </c>
      <c r="Y65" s="27">
        <v>25.184050062507104</v>
      </c>
      <c r="AA65" s="19">
        <v>2027</v>
      </c>
      <c r="AB65" s="27">
        <v>0.18290367326500245</v>
      </c>
      <c r="AC65" s="27">
        <v>0.15926881142968341</v>
      </c>
      <c r="AD65" s="27">
        <v>22.812475600020029</v>
      </c>
      <c r="AE65" s="27">
        <v>-0.64186238600697831</v>
      </c>
      <c r="AF65" s="27">
        <v>0</v>
      </c>
      <c r="AG65" s="27">
        <v>0</v>
      </c>
      <c r="AH65" s="27">
        <v>0</v>
      </c>
      <c r="AI65" s="27">
        <v>22.512785698707738</v>
      </c>
    </row>
    <row r="66" spans="1:35" ht="16.5" thickTop="1" thickBot="1" x14ac:dyDescent="0.3">
      <c r="A66" s="19">
        <v>2028</v>
      </c>
      <c r="B66" s="27">
        <v>5.2959558316763857</v>
      </c>
      <c r="C66" s="27">
        <v>0.10591911663352771</v>
      </c>
      <c r="D66" s="27">
        <v>0</v>
      </c>
      <c r="E66" s="27">
        <v>5.4018749483099135</v>
      </c>
      <c r="G66" s="19">
        <v>2028</v>
      </c>
      <c r="H66" s="27">
        <v>10.035512428024049</v>
      </c>
      <c r="I66" s="27">
        <v>2.2499836779797988</v>
      </c>
      <c r="J66" s="27">
        <v>15.236166209919844</v>
      </c>
      <c r="K66" s="27">
        <v>-0.73132285662798679</v>
      </c>
      <c r="L66" s="27">
        <v>0</v>
      </c>
      <c r="M66" s="27">
        <v>0</v>
      </c>
      <c r="N66" s="27">
        <v>0</v>
      </c>
      <c r="O66" s="27">
        <v>26.790339459295705</v>
      </c>
      <c r="Q66" s="19">
        <v>2028</v>
      </c>
      <c r="R66" s="27">
        <v>20.984051066249776</v>
      </c>
      <c r="S66" s="27">
        <v>1.6843199999998433</v>
      </c>
      <c r="T66" s="27">
        <v>2.9883255711811199</v>
      </c>
      <c r="U66" s="27">
        <v>-0.18472312923497519</v>
      </c>
      <c r="V66" s="27">
        <v>0</v>
      </c>
      <c r="W66" s="27">
        <v>0</v>
      </c>
      <c r="X66" s="27">
        <v>0</v>
      </c>
      <c r="Y66" s="27">
        <v>25.471973508195767</v>
      </c>
      <c r="AA66" s="19">
        <v>2028</v>
      </c>
      <c r="AB66" s="27">
        <v>12.439042717415987</v>
      </c>
      <c r="AC66" s="27">
        <v>2.8324692475603115</v>
      </c>
      <c r="AD66" s="27">
        <v>14.701155531700234</v>
      </c>
      <c r="AE66" s="27">
        <v>-1.8065495757079917</v>
      </c>
      <c r="AF66" s="27">
        <v>0</v>
      </c>
      <c r="AG66" s="27">
        <v>0</v>
      </c>
      <c r="AH66" s="27">
        <v>0</v>
      </c>
      <c r="AI66" s="27">
        <v>28.166117920968542</v>
      </c>
    </row>
    <row r="67" spans="1:35" ht="16.5" thickTop="1" thickBot="1" x14ac:dyDescent="0.3">
      <c r="A67" s="19">
        <v>2029</v>
      </c>
      <c r="B67" s="27">
        <v>5.2959558316763857</v>
      </c>
      <c r="C67" s="27">
        <v>0.10591911663352771</v>
      </c>
      <c r="D67" s="27">
        <v>0</v>
      </c>
      <c r="E67" s="27">
        <v>5.4018749483099135</v>
      </c>
      <c r="G67" s="19">
        <v>2029</v>
      </c>
      <c r="H67" s="27">
        <v>13.008471491989894</v>
      </c>
      <c r="I67" s="27">
        <v>2.7858491341703484</v>
      </c>
      <c r="J67" s="27">
        <v>14.542758681959938</v>
      </c>
      <c r="K67" s="27">
        <v>-1.5178889789320529</v>
      </c>
      <c r="L67" s="27">
        <v>0</v>
      </c>
      <c r="M67" s="27">
        <v>0</v>
      </c>
      <c r="N67" s="27">
        <v>0</v>
      </c>
      <c r="O67" s="27">
        <v>28.819190329188128</v>
      </c>
      <c r="Q67" s="19">
        <v>2029</v>
      </c>
      <c r="R67" s="27">
        <v>2.6504928898398248</v>
      </c>
      <c r="S67" s="27">
        <v>1.0213300000000345</v>
      </c>
      <c r="T67" s="27">
        <v>15.761885119865193</v>
      </c>
      <c r="U67" s="27">
        <v>0.93133233268395998</v>
      </c>
      <c r="V67" s="27">
        <v>0</v>
      </c>
      <c r="W67" s="27">
        <v>0</v>
      </c>
      <c r="X67" s="27">
        <v>0</v>
      </c>
      <c r="Y67" s="27">
        <v>20.365040342389012</v>
      </c>
      <c r="AA67" s="19">
        <v>2029</v>
      </c>
      <c r="AB67" s="27">
        <v>12.439042717419964</v>
      </c>
      <c r="AC67" s="27">
        <v>2.8247302605500408</v>
      </c>
      <c r="AD67" s="27">
        <v>18.455389524110128</v>
      </c>
      <c r="AE67" s="27">
        <v>-1.3376769577109955</v>
      </c>
      <c r="AF67" s="27">
        <v>0</v>
      </c>
      <c r="AG67" s="27">
        <v>0</v>
      </c>
      <c r="AH67" s="27">
        <v>0</v>
      </c>
      <c r="AI67" s="27">
        <v>32.381485544369134</v>
      </c>
    </row>
    <row r="68" spans="1:35" ht="16.5" thickTop="1" thickBot="1" x14ac:dyDescent="0.3">
      <c r="A68" s="19">
        <v>2030</v>
      </c>
      <c r="B68" s="27">
        <v>5.2959558316763857</v>
      </c>
      <c r="C68" s="27">
        <v>0.10591911663352771</v>
      </c>
      <c r="D68" s="27">
        <v>0</v>
      </c>
      <c r="E68" s="27">
        <v>5.4018749483099135</v>
      </c>
      <c r="G68" s="19">
        <v>2030</v>
      </c>
      <c r="H68" s="27">
        <v>15.177658022430023</v>
      </c>
      <c r="I68" s="27">
        <v>3.3302668250598799</v>
      </c>
      <c r="J68" s="27">
        <v>5.729958638089709</v>
      </c>
      <c r="K68" s="27">
        <v>-1.9843621256899786</v>
      </c>
      <c r="L68" s="27">
        <v>0</v>
      </c>
      <c r="M68" s="27">
        <v>0</v>
      </c>
      <c r="N68" s="27">
        <v>0</v>
      </c>
      <c r="O68" s="27">
        <v>22.253521359889632</v>
      </c>
      <c r="Q68" s="19">
        <v>2030</v>
      </c>
      <c r="R68" s="27">
        <v>-2.5611748884198278</v>
      </c>
      <c r="S68" s="27">
        <v>-0.73806000000013228</v>
      </c>
      <c r="T68" s="27">
        <v>7.311501558884407</v>
      </c>
      <c r="U68" s="27">
        <v>2.7274240221150685</v>
      </c>
      <c r="V68" s="27">
        <v>0</v>
      </c>
      <c r="W68" s="27">
        <v>0</v>
      </c>
      <c r="X68" s="27">
        <v>0</v>
      </c>
      <c r="Y68" s="27">
        <v>6.739690692579515</v>
      </c>
      <c r="AA68" s="19">
        <v>2030</v>
      </c>
      <c r="AB68" s="27">
        <v>12.450019877442971</v>
      </c>
      <c r="AC68" s="27">
        <v>2.8272175174597578</v>
      </c>
      <c r="AD68" s="27">
        <v>25.795042659040075</v>
      </c>
      <c r="AE68" s="27">
        <v>-0.81740348691400144</v>
      </c>
      <c r="AF68" s="27">
        <v>0</v>
      </c>
      <c r="AG68" s="27">
        <v>0</v>
      </c>
      <c r="AH68" s="27">
        <v>0</v>
      </c>
      <c r="AI68" s="27">
        <v>40.254876567028802</v>
      </c>
    </row>
    <row r="69" spans="1:35" ht="16.5" thickTop="1" thickBot="1" x14ac:dyDescent="0.3">
      <c r="A69" s="19">
        <v>2031</v>
      </c>
      <c r="B69" s="27">
        <v>5.2959558316763857</v>
      </c>
      <c r="C69" s="27">
        <v>0.10591911663352771</v>
      </c>
      <c r="D69" s="27">
        <v>0</v>
      </c>
      <c r="E69" s="27">
        <v>5.4018749483099135</v>
      </c>
      <c r="G69" s="19">
        <v>2031</v>
      </c>
      <c r="H69" s="27">
        <v>11.665195477350153</v>
      </c>
      <c r="I69" s="27">
        <v>2.9510362550099671</v>
      </c>
      <c r="J69" s="27">
        <v>13.531873049700168</v>
      </c>
      <c r="K69" s="27">
        <v>-0.89976612539298362</v>
      </c>
      <c r="L69" s="27">
        <v>0</v>
      </c>
      <c r="M69" s="27">
        <v>0</v>
      </c>
      <c r="N69" s="27">
        <v>0</v>
      </c>
      <c r="O69" s="27">
        <v>27.248338656667304</v>
      </c>
      <c r="Q69" s="19">
        <v>2031</v>
      </c>
      <c r="R69" s="27">
        <v>1.173566795790066</v>
      </c>
      <c r="S69" s="27">
        <v>-2.7108399999997346</v>
      </c>
      <c r="T69" s="27">
        <v>3.6152208559670291</v>
      </c>
      <c r="U69" s="27">
        <v>-4.5185027175459549</v>
      </c>
      <c r="V69" s="27">
        <v>0</v>
      </c>
      <c r="W69" s="27">
        <v>0</v>
      </c>
      <c r="X69" s="27">
        <v>0</v>
      </c>
      <c r="Y69" s="27">
        <v>-2.4405550657885944</v>
      </c>
      <c r="AA69" s="19">
        <v>2031</v>
      </c>
      <c r="AB69" s="27">
        <v>12.450019877442971</v>
      </c>
      <c r="AC69" s="27">
        <v>2.8272175174602125</v>
      </c>
      <c r="AD69" s="27">
        <v>24.116792876619847</v>
      </c>
      <c r="AE69" s="27">
        <v>-1.9986213657389162</v>
      </c>
      <c r="AF69" s="27">
        <v>0</v>
      </c>
      <c r="AG69" s="27">
        <v>0</v>
      </c>
      <c r="AH69" s="27">
        <v>0</v>
      </c>
      <c r="AI69" s="27">
        <v>37.395408905784116</v>
      </c>
    </row>
    <row r="70" spans="1:35" ht="16.5" thickTop="1" thickBot="1" x14ac:dyDescent="0.3">
      <c r="A70" s="19">
        <v>2032</v>
      </c>
      <c r="B70" s="27">
        <v>5.2959558316763857</v>
      </c>
      <c r="C70" s="27">
        <v>0.10591911663352771</v>
      </c>
      <c r="D70" s="27">
        <v>0</v>
      </c>
      <c r="E70" s="27">
        <v>5.4018749483099135</v>
      </c>
      <c r="G70" s="19">
        <v>2032</v>
      </c>
      <c r="H70" s="27">
        <v>8.7156591978798588</v>
      </c>
      <c r="I70" s="27">
        <v>2.1041826225900877</v>
      </c>
      <c r="J70" s="27">
        <v>46.23265404370008</v>
      </c>
      <c r="K70" s="27">
        <v>-4.0680288542062043E-2</v>
      </c>
      <c r="L70" s="27">
        <v>0</v>
      </c>
      <c r="M70" s="27">
        <v>0</v>
      </c>
      <c r="N70" s="27">
        <v>0</v>
      </c>
      <c r="O70" s="27">
        <v>57.011815575627963</v>
      </c>
      <c r="Q70" s="19">
        <v>2032</v>
      </c>
      <c r="R70" s="27">
        <v>0.27831605934989057</v>
      </c>
      <c r="S70" s="27">
        <v>-2.4697200000000521</v>
      </c>
      <c r="T70" s="27">
        <v>-19.779951786778263</v>
      </c>
      <c r="U70" s="27">
        <v>-4.5981892822509396</v>
      </c>
      <c r="V70" s="27">
        <v>0</v>
      </c>
      <c r="W70" s="27">
        <v>0</v>
      </c>
      <c r="X70" s="27">
        <v>0</v>
      </c>
      <c r="Y70" s="27">
        <v>-26.569545009679363</v>
      </c>
      <c r="AA70" s="19">
        <v>2032</v>
      </c>
      <c r="AB70" s="27">
        <v>12.45001987743899</v>
      </c>
      <c r="AC70" s="27">
        <v>2.8349633188799999</v>
      </c>
      <c r="AD70" s="27">
        <v>22.551435771130031</v>
      </c>
      <c r="AE70" s="27">
        <v>-1.3915852457690054</v>
      </c>
      <c r="AF70" s="27">
        <v>0</v>
      </c>
      <c r="AG70" s="27">
        <v>0</v>
      </c>
      <c r="AH70" s="27">
        <v>0</v>
      </c>
      <c r="AI70" s="27">
        <v>36.444833721680013</v>
      </c>
    </row>
    <row r="71" spans="1:35" ht="16.5" thickTop="1" thickBot="1" x14ac:dyDescent="0.3">
      <c r="A71" s="19">
        <v>2033</v>
      </c>
      <c r="B71" s="27">
        <v>5.2959558316763857</v>
      </c>
      <c r="C71" s="27">
        <v>0.10591911663352771</v>
      </c>
      <c r="D71" s="27">
        <v>0</v>
      </c>
      <c r="E71" s="27">
        <v>5.4018749483099135</v>
      </c>
      <c r="G71" s="19">
        <v>2033</v>
      </c>
      <c r="H71" s="27">
        <v>7.1445502861702153</v>
      </c>
      <c r="I71" s="27">
        <v>1.7364190779403543</v>
      </c>
      <c r="J71" s="27">
        <v>45.056563701889942</v>
      </c>
      <c r="K71" s="27">
        <v>8.1211619449313727E-3</v>
      </c>
      <c r="L71" s="27">
        <v>0</v>
      </c>
      <c r="M71" s="27">
        <v>0</v>
      </c>
      <c r="N71" s="27">
        <v>0</v>
      </c>
      <c r="O71" s="27">
        <v>53.945654227945447</v>
      </c>
      <c r="Q71" s="19">
        <v>2033</v>
      </c>
      <c r="R71" s="27">
        <v>-6.5978225713506617</v>
      </c>
      <c r="S71" s="27">
        <v>-2.7442700000001423</v>
      </c>
      <c r="T71" s="27">
        <v>20.399326724536643</v>
      </c>
      <c r="U71" s="27">
        <v>-2.2828936332450249</v>
      </c>
      <c r="V71" s="27">
        <v>0</v>
      </c>
      <c r="W71" s="27">
        <v>0</v>
      </c>
      <c r="X71" s="27">
        <v>0</v>
      </c>
      <c r="Y71" s="27">
        <v>8.7743405199408144</v>
      </c>
      <c r="AA71" s="19">
        <v>2033</v>
      </c>
      <c r="AB71" s="27">
        <v>24.762563133759045</v>
      </c>
      <c r="AC71" s="27">
        <v>3.6193375507100427</v>
      </c>
      <c r="AD71" s="27">
        <v>14.219997466809584</v>
      </c>
      <c r="AE71" s="27">
        <v>-1.0377657336759147</v>
      </c>
      <c r="AF71" s="27">
        <v>0</v>
      </c>
      <c r="AG71" s="27">
        <v>0</v>
      </c>
      <c r="AH71" s="27">
        <v>0</v>
      </c>
      <c r="AI71" s="27">
        <v>41.564132417602764</v>
      </c>
    </row>
    <row r="72" spans="1:35" ht="16.5" thickTop="1" thickBot="1" x14ac:dyDescent="0.3">
      <c r="A72" s="19">
        <v>2034</v>
      </c>
      <c r="B72" s="27">
        <v>5.2959558316763857</v>
      </c>
      <c r="C72" s="27">
        <v>0.10591911663352771</v>
      </c>
      <c r="D72" s="27">
        <v>0</v>
      </c>
      <c r="E72" s="27">
        <v>5.4018749483099135</v>
      </c>
      <c r="G72" s="19">
        <v>2034</v>
      </c>
      <c r="H72" s="27">
        <v>6.1223542681400431</v>
      </c>
      <c r="I72" s="27">
        <v>1.6712966825298281</v>
      </c>
      <c r="J72" s="27">
        <v>13.549265571369789</v>
      </c>
      <c r="K72" s="27">
        <v>0.11339770829596091</v>
      </c>
      <c r="L72" s="27">
        <v>0</v>
      </c>
      <c r="M72" s="27">
        <v>0</v>
      </c>
      <c r="N72" s="27">
        <v>0</v>
      </c>
      <c r="O72" s="27">
        <v>21.456314230335618</v>
      </c>
      <c r="Q72" s="19">
        <v>2034</v>
      </c>
      <c r="R72" s="27">
        <v>0.38284024567019515</v>
      </c>
      <c r="S72" s="27">
        <v>-1.1996799999997165</v>
      </c>
      <c r="T72" s="27">
        <v>26.19237187020077</v>
      </c>
      <c r="U72" s="27">
        <v>-8.0700728044790448</v>
      </c>
      <c r="V72" s="27">
        <v>0</v>
      </c>
      <c r="W72" s="27">
        <v>0</v>
      </c>
      <c r="X72" s="27">
        <v>0</v>
      </c>
      <c r="Y72" s="27">
        <v>17.305459311392205</v>
      </c>
      <c r="AA72" s="19">
        <v>2034</v>
      </c>
      <c r="AB72" s="27">
        <v>14.438961265517037</v>
      </c>
      <c r="AC72" s="27">
        <v>0.9572053557799336</v>
      </c>
      <c r="AD72" s="27">
        <v>34.020230025529862</v>
      </c>
      <c r="AE72" s="27">
        <v>-0.6644493734700373</v>
      </c>
      <c r="AF72" s="27">
        <v>0</v>
      </c>
      <c r="AG72" s="27">
        <v>0</v>
      </c>
      <c r="AH72" s="27">
        <v>0</v>
      </c>
      <c r="AI72" s="27">
        <v>48.751947273356798</v>
      </c>
    </row>
    <row r="73" spans="1:35" ht="16.5" thickTop="1" thickBot="1" x14ac:dyDescent="0.3">
      <c r="A73" s="19" t="s">
        <v>44</v>
      </c>
      <c r="B73" s="27">
        <v>85.173521019270964</v>
      </c>
      <c r="C73" s="27">
        <v>1.7034704203854192</v>
      </c>
      <c r="D73" s="27">
        <v>0</v>
      </c>
      <c r="E73" s="27">
        <v>86.876991439656379</v>
      </c>
      <c r="G73" s="19" t="s">
        <v>45</v>
      </c>
      <c r="H73" s="27">
        <v>95.87197727597021</v>
      </c>
      <c r="I73" s="27">
        <v>26.171389395534234</v>
      </c>
      <c r="J73" s="27">
        <v>256.20358737808073</v>
      </c>
      <c r="K73" s="27">
        <v>2.2274543673521605</v>
      </c>
      <c r="L73" s="27">
        <v>0</v>
      </c>
      <c r="M73" s="27">
        <v>0</v>
      </c>
      <c r="N73" s="27">
        <v>0</v>
      </c>
      <c r="O73" s="27">
        <v>380.47440841693731</v>
      </c>
      <c r="Q73" s="19" t="s">
        <v>45</v>
      </c>
      <c r="R73" s="27">
        <v>5.9950224579817215</v>
      </c>
      <c r="S73" s="27">
        <v>-18.786187251027908</v>
      </c>
      <c r="T73" s="27">
        <v>495.27257398112584</v>
      </c>
      <c r="U73" s="27">
        <v>-158.5192433190206</v>
      </c>
      <c r="V73" s="27">
        <v>0</v>
      </c>
      <c r="W73" s="27">
        <v>0</v>
      </c>
      <c r="X73" s="27">
        <v>0</v>
      </c>
      <c r="Y73" s="27">
        <v>323.96216586905905</v>
      </c>
      <c r="AA73" s="19" t="s">
        <v>45</v>
      </c>
      <c r="AB73" s="27">
        <v>226.10448623333392</v>
      </c>
      <c r="AC73" s="27">
        <v>14.989196328498323</v>
      </c>
      <c r="AD73" s="27">
        <v>643.28984697043416</v>
      </c>
      <c r="AE73" s="27">
        <v>-13.051680506253746</v>
      </c>
      <c r="AF73" s="27">
        <v>0</v>
      </c>
      <c r="AG73" s="27">
        <v>0</v>
      </c>
      <c r="AH73" s="27">
        <v>0</v>
      </c>
      <c r="AI73" s="27">
        <v>871.33184902601261</v>
      </c>
    </row>
    <row r="74" spans="1:35" ht="16.5" thickTop="1" thickBot="1" x14ac:dyDescent="0.3"/>
    <row r="75" spans="1:35" ht="16.5" thickTop="1" thickBot="1" x14ac:dyDescent="0.3">
      <c r="A75" s="1" t="str">
        <f>A6</f>
        <v>High Cost</v>
      </c>
    </row>
    <row r="76" spans="1:35" ht="46.5" thickTop="1" thickBot="1" x14ac:dyDescent="0.3">
      <c r="G76" s="1" t="s">
        <v>29</v>
      </c>
      <c r="H76" s="18" t="s">
        <v>84</v>
      </c>
      <c r="J76" s="12"/>
      <c r="K76" s="12"/>
      <c r="Q76" s="1" t="s">
        <v>29</v>
      </c>
      <c r="R76" s="18" t="s">
        <v>85</v>
      </c>
      <c r="T76" s="12"/>
      <c r="U76" s="12"/>
      <c r="AA76" s="1" t="s">
        <v>29</v>
      </c>
      <c r="AB76" s="18" t="s">
        <v>86</v>
      </c>
      <c r="AD76" s="12"/>
      <c r="AE76" s="12"/>
    </row>
    <row r="77" spans="1:35" ht="51" customHeight="1" thickTop="1" thickBot="1" x14ac:dyDescent="0.3">
      <c r="A77" s="1" t="s">
        <v>32</v>
      </c>
      <c r="B77" s="25" t="s">
        <v>33</v>
      </c>
      <c r="C77" s="25" t="s">
        <v>15</v>
      </c>
      <c r="D77" s="25" t="s">
        <v>34</v>
      </c>
      <c r="E77" s="25" t="s">
        <v>35</v>
      </c>
      <c r="G77" s="1" t="s">
        <v>29</v>
      </c>
      <c r="H77" s="1" t="s">
        <v>36</v>
      </c>
      <c r="I77" s="1" t="s">
        <v>37</v>
      </c>
      <c r="J77" s="1" t="s">
        <v>38</v>
      </c>
      <c r="K77" s="1" t="s">
        <v>39</v>
      </c>
      <c r="L77" s="1" t="s">
        <v>40</v>
      </c>
      <c r="M77" s="1" t="s">
        <v>41</v>
      </c>
      <c r="N77" s="1" t="s">
        <v>42</v>
      </c>
      <c r="O77" s="1" t="s">
        <v>35</v>
      </c>
      <c r="Q77" s="1" t="s">
        <v>29</v>
      </c>
      <c r="R77" s="1" t="s">
        <v>36</v>
      </c>
      <c r="S77" s="1" t="s">
        <v>37</v>
      </c>
      <c r="T77" s="1" t="s">
        <v>38</v>
      </c>
      <c r="U77" s="1" t="s">
        <v>39</v>
      </c>
      <c r="V77" s="1" t="s">
        <v>40</v>
      </c>
      <c r="W77" s="1" t="s">
        <v>41</v>
      </c>
      <c r="X77" s="1" t="s">
        <v>42</v>
      </c>
      <c r="Y77" s="1" t="s">
        <v>35</v>
      </c>
      <c r="AA77" s="1" t="s">
        <v>29</v>
      </c>
      <c r="AB77" s="1" t="s">
        <v>36</v>
      </c>
      <c r="AC77" s="1" t="s">
        <v>37</v>
      </c>
      <c r="AD77" s="1" t="s">
        <v>38</v>
      </c>
      <c r="AE77" s="1" t="s">
        <v>39</v>
      </c>
      <c r="AF77" s="1" t="s">
        <v>40</v>
      </c>
      <c r="AG77" s="1" t="s">
        <v>41</v>
      </c>
      <c r="AH77" s="1" t="s">
        <v>42</v>
      </c>
      <c r="AI77" s="1" t="s">
        <v>35</v>
      </c>
    </row>
    <row r="78" spans="1:35" ht="16.5" thickTop="1" thickBot="1" x14ac:dyDescent="0.3">
      <c r="A78" s="19" t="s">
        <v>43</v>
      </c>
      <c r="B78" s="26">
        <f>NPV($B$6,B79:B94)</f>
        <v>119.38272729253239</v>
      </c>
      <c r="C78" s="26">
        <f t="shared" ref="C78:E78" si="13">NPV($B$6,C79:C94)</f>
        <v>2.3876545458506477</v>
      </c>
      <c r="D78" s="26">
        <f t="shared" si="13"/>
        <v>4.9422679558022438</v>
      </c>
      <c r="E78" s="26">
        <f t="shared" si="13"/>
        <v>126.7126497941853</v>
      </c>
      <c r="G78" s="19" t="s">
        <v>43</v>
      </c>
      <c r="H78" s="26">
        <f>NPV($B$6,H79:H94)</f>
        <v>70.376731347357165</v>
      </c>
      <c r="I78" s="26">
        <f t="shared" ref="I78:O78" si="14">NPV($B$6,I79:I94)</f>
        <v>17.528278526551816</v>
      </c>
      <c r="J78" s="26">
        <f t="shared" si="14"/>
        <v>184.23823764588201</v>
      </c>
      <c r="K78" s="26">
        <f t="shared" si="14"/>
        <v>-2.3680851991010723</v>
      </c>
      <c r="L78" s="26">
        <f t="shared" si="14"/>
        <v>0</v>
      </c>
      <c r="M78" s="26">
        <f t="shared" si="14"/>
        <v>0</v>
      </c>
      <c r="N78" s="26">
        <f t="shared" si="14"/>
        <v>0</v>
      </c>
      <c r="O78" s="26">
        <f t="shared" si="14"/>
        <v>269.77516232068996</v>
      </c>
      <c r="Q78" s="19" t="s">
        <v>43</v>
      </c>
      <c r="R78" s="26">
        <f>NPV($B$6,R79:R94)</f>
        <v>-0.61243422168176742</v>
      </c>
      <c r="S78" s="26">
        <f t="shared" ref="S78:Y78" si="15">NPV($B$6,S79:S94)</f>
        <v>-12.579846620898381</v>
      </c>
      <c r="T78" s="26">
        <f t="shared" si="15"/>
        <v>224.2199078078533</v>
      </c>
      <c r="U78" s="26">
        <f t="shared" si="15"/>
        <v>-45.561096519479577</v>
      </c>
      <c r="V78" s="26">
        <f t="shared" si="15"/>
        <v>0</v>
      </c>
      <c r="W78" s="26">
        <f t="shared" si="15"/>
        <v>0</v>
      </c>
      <c r="X78" s="26">
        <f t="shared" si="15"/>
        <v>0</v>
      </c>
      <c r="Y78" s="26">
        <f t="shared" si="15"/>
        <v>165.46653044579358</v>
      </c>
      <c r="AA78" s="19" t="s">
        <v>43</v>
      </c>
      <c r="AB78" s="26">
        <f>NPV($B$6,AB79:AB94)</f>
        <v>131.71565061938412</v>
      </c>
      <c r="AC78" s="26">
        <f t="shared" ref="AC78:AI78" si="16">NPV($B$6,AC79:AC94)</f>
        <v>15.23572866165331</v>
      </c>
      <c r="AD78" s="26">
        <f t="shared" si="16"/>
        <v>313.89842835979982</v>
      </c>
      <c r="AE78" s="26">
        <f t="shared" si="16"/>
        <v>-7.9249670729172461</v>
      </c>
      <c r="AF78" s="26">
        <f t="shared" si="16"/>
        <v>0</v>
      </c>
      <c r="AG78" s="26">
        <f t="shared" si="16"/>
        <v>0</v>
      </c>
      <c r="AH78" s="26">
        <f t="shared" si="16"/>
        <v>0</v>
      </c>
      <c r="AI78" s="26">
        <f t="shared" si="16"/>
        <v>452.92484056791994</v>
      </c>
    </row>
    <row r="79" spans="1:35" ht="16.5" thickTop="1" thickBot="1" x14ac:dyDescent="0.3">
      <c r="A79" s="19">
        <v>2020</v>
      </c>
      <c r="B79" s="27">
        <v>0</v>
      </c>
      <c r="C79" s="27">
        <v>0</v>
      </c>
      <c r="D79" s="27">
        <v>0</v>
      </c>
      <c r="E79" s="27">
        <v>0</v>
      </c>
      <c r="G79" s="19">
        <v>2020</v>
      </c>
      <c r="H79" s="27">
        <v>0</v>
      </c>
      <c r="I79" s="27">
        <v>0</v>
      </c>
      <c r="J79" s="27">
        <v>0</v>
      </c>
      <c r="K79" s="27">
        <v>0</v>
      </c>
      <c r="L79" s="27">
        <v>0</v>
      </c>
      <c r="M79" s="27">
        <v>0</v>
      </c>
      <c r="N79" s="27">
        <v>0</v>
      </c>
      <c r="O79" s="27">
        <v>0</v>
      </c>
      <c r="Q79" s="19">
        <v>2020</v>
      </c>
      <c r="R79" s="27">
        <v>0</v>
      </c>
      <c r="S79" s="27">
        <v>0</v>
      </c>
      <c r="T79" s="27">
        <v>0</v>
      </c>
      <c r="U79" s="27">
        <v>0</v>
      </c>
      <c r="V79" s="27">
        <v>0</v>
      </c>
      <c r="W79" s="27">
        <v>0</v>
      </c>
      <c r="X79" s="27">
        <v>0</v>
      </c>
      <c r="Y79" s="27">
        <v>0</v>
      </c>
      <c r="AA79" s="19">
        <v>2020</v>
      </c>
      <c r="AB79" s="27">
        <v>0</v>
      </c>
      <c r="AC79" s="27">
        <v>0</v>
      </c>
      <c r="AD79" s="27">
        <v>0</v>
      </c>
      <c r="AE79" s="27">
        <v>0</v>
      </c>
      <c r="AF79" s="27">
        <v>0</v>
      </c>
      <c r="AG79" s="27">
        <v>0</v>
      </c>
      <c r="AH79" s="27">
        <v>0</v>
      </c>
      <c r="AI79" s="27">
        <v>0</v>
      </c>
    </row>
    <row r="80" spans="1:35" ht="16.5" thickTop="1" thickBot="1" x14ac:dyDescent="0.3">
      <c r="A80" s="19">
        <v>2021</v>
      </c>
      <c r="B80" s="27">
        <v>0</v>
      </c>
      <c r="C80" s="27">
        <v>0</v>
      </c>
      <c r="D80" s="27">
        <v>0</v>
      </c>
      <c r="E80" s="27">
        <v>0</v>
      </c>
      <c r="G80" s="19">
        <v>2021</v>
      </c>
      <c r="H80" s="27">
        <v>0</v>
      </c>
      <c r="I80" s="27">
        <v>0</v>
      </c>
      <c r="J80" s="27">
        <v>0</v>
      </c>
      <c r="K80" s="27">
        <v>0</v>
      </c>
      <c r="L80" s="27">
        <v>0</v>
      </c>
      <c r="M80" s="27">
        <v>0</v>
      </c>
      <c r="N80" s="27">
        <v>0</v>
      </c>
      <c r="O80" s="27">
        <v>0</v>
      </c>
      <c r="Q80" s="19">
        <v>2021</v>
      </c>
      <c r="R80" s="27">
        <v>0</v>
      </c>
      <c r="S80" s="27">
        <v>0</v>
      </c>
      <c r="T80" s="27">
        <v>0</v>
      </c>
      <c r="U80" s="27">
        <v>0</v>
      </c>
      <c r="V80" s="27">
        <v>0</v>
      </c>
      <c r="W80" s="27">
        <v>0</v>
      </c>
      <c r="X80" s="27">
        <v>0</v>
      </c>
      <c r="Y80" s="27">
        <v>0</v>
      </c>
      <c r="AA80" s="19">
        <v>2021</v>
      </c>
      <c r="AB80" s="27">
        <v>0</v>
      </c>
      <c r="AC80" s="27">
        <v>0</v>
      </c>
      <c r="AD80" s="27">
        <v>0</v>
      </c>
      <c r="AE80" s="27">
        <v>0</v>
      </c>
      <c r="AF80" s="27">
        <v>0</v>
      </c>
      <c r="AG80" s="27">
        <v>0</v>
      </c>
      <c r="AH80" s="27">
        <v>0</v>
      </c>
      <c r="AI80" s="27">
        <v>0</v>
      </c>
    </row>
    <row r="81" spans="1:35" ht="16.5" thickTop="1" thickBot="1" x14ac:dyDescent="0.3">
      <c r="A81" s="19">
        <v>2022</v>
      </c>
      <c r="B81" s="27">
        <v>0</v>
      </c>
      <c r="C81" s="27">
        <v>0</v>
      </c>
      <c r="D81" s="27">
        <v>5.869676526292178</v>
      </c>
      <c r="E81" s="27">
        <v>5.869676526292178</v>
      </c>
      <c r="G81" s="19">
        <v>2022</v>
      </c>
      <c r="H81" s="27">
        <v>0</v>
      </c>
      <c r="I81" s="27">
        <v>0</v>
      </c>
      <c r="J81" s="27">
        <v>0</v>
      </c>
      <c r="K81" s="27">
        <v>0</v>
      </c>
      <c r="L81" s="27">
        <v>0</v>
      </c>
      <c r="M81" s="27">
        <v>0</v>
      </c>
      <c r="N81" s="27">
        <v>0</v>
      </c>
      <c r="O81" s="27">
        <v>0</v>
      </c>
      <c r="Q81" s="19">
        <v>2022</v>
      </c>
      <c r="R81" s="27">
        <v>0</v>
      </c>
      <c r="S81" s="27">
        <v>0</v>
      </c>
      <c r="T81" s="27">
        <v>0</v>
      </c>
      <c r="U81" s="27">
        <v>0</v>
      </c>
      <c r="V81" s="27">
        <v>0</v>
      </c>
      <c r="W81" s="27">
        <v>0</v>
      </c>
      <c r="X81" s="27">
        <v>0</v>
      </c>
      <c r="Y81" s="27">
        <v>0</v>
      </c>
      <c r="AA81" s="19">
        <v>2022</v>
      </c>
      <c r="AB81" s="27">
        <v>0</v>
      </c>
      <c r="AC81" s="27">
        <v>0</v>
      </c>
      <c r="AD81" s="27">
        <v>0</v>
      </c>
      <c r="AE81" s="27">
        <v>0</v>
      </c>
      <c r="AF81" s="27">
        <v>0</v>
      </c>
      <c r="AG81" s="27">
        <v>0</v>
      </c>
      <c r="AH81" s="27">
        <v>0</v>
      </c>
      <c r="AI81" s="27">
        <v>0</v>
      </c>
    </row>
    <row r="82" spans="1:35" ht="16.5" thickTop="1" thickBot="1" x14ac:dyDescent="0.3">
      <c r="A82" s="19">
        <v>2023</v>
      </c>
      <c r="B82" s="27">
        <v>9.8645853064555755</v>
      </c>
      <c r="C82" s="27">
        <v>0.19729170612911151</v>
      </c>
      <c r="D82" s="27">
        <v>0</v>
      </c>
      <c r="E82" s="27">
        <v>10.061877012584688</v>
      </c>
      <c r="G82" s="19">
        <v>2023</v>
      </c>
      <c r="H82" s="27">
        <v>0</v>
      </c>
      <c r="I82" s="27">
        <v>0</v>
      </c>
      <c r="J82" s="27">
        <v>6.1254591247299688</v>
      </c>
      <c r="K82" s="27">
        <v>-1.3250386445419864</v>
      </c>
      <c r="L82" s="27">
        <v>0</v>
      </c>
      <c r="M82" s="27">
        <v>0</v>
      </c>
      <c r="N82" s="27">
        <v>0</v>
      </c>
      <c r="O82" s="27">
        <v>4.8004204801879826</v>
      </c>
      <c r="Q82" s="19">
        <v>2023</v>
      </c>
      <c r="R82" s="27">
        <v>-14.427850000000007</v>
      </c>
      <c r="S82" s="27">
        <v>-4.5089600000001155</v>
      </c>
      <c r="T82" s="27">
        <v>30.543634120187839</v>
      </c>
      <c r="U82" s="27">
        <v>8.3669397104589738</v>
      </c>
      <c r="V82" s="27">
        <v>0</v>
      </c>
      <c r="W82" s="27">
        <v>0</v>
      </c>
      <c r="X82" s="27">
        <v>0</v>
      </c>
      <c r="Y82" s="27">
        <v>19.973763830646689</v>
      </c>
      <c r="AA82" s="19">
        <v>2023</v>
      </c>
      <c r="AB82" s="27">
        <v>12.450189382123991</v>
      </c>
      <c r="AC82" s="27">
        <v>0.83334486225976434</v>
      </c>
      <c r="AD82" s="27">
        <v>15.498993431230076</v>
      </c>
      <c r="AE82" s="27">
        <v>1.1771788649959489E-2</v>
      </c>
      <c r="AF82" s="27">
        <v>0</v>
      </c>
      <c r="AG82" s="27">
        <v>0</v>
      </c>
      <c r="AH82" s="27">
        <v>0</v>
      </c>
      <c r="AI82" s="27">
        <v>28.794299464263791</v>
      </c>
    </row>
    <row r="83" spans="1:35" ht="16.5" thickTop="1" thickBot="1" x14ac:dyDescent="0.3">
      <c r="A83" s="19">
        <v>2024</v>
      </c>
      <c r="B83" s="27">
        <v>9.8645853064555755</v>
      </c>
      <c r="C83" s="27">
        <v>0.19729170612911151</v>
      </c>
      <c r="D83" s="27">
        <v>0</v>
      </c>
      <c r="E83" s="27">
        <v>10.061877012584688</v>
      </c>
      <c r="G83" s="19">
        <v>2024</v>
      </c>
      <c r="H83" s="27">
        <v>0</v>
      </c>
      <c r="I83" s="27">
        <v>0</v>
      </c>
      <c r="J83" s="27">
        <v>4.486542326210067</v>
      </c>
      <c r="K83" s="27">
        <v>0.70492286555899786</v>
      </c>
      <c r="L83" s="27">
        <v>0</v>
      </c>
      <c r="M83" s="27">
        <v>0</v>
      </c>
      <c r="N83" s="27">
        <v>0</v>
      </c>
      <c r="O83" s="27">
        <v>5.1914651917690646</v>
      </c>
      <c r="Q83" s="19">
        <v>2024</v>
      </c>
      <c r="R83" s="27">
        <v>-1.0892799999999738</v>
      </c>
      <c r="S83" s="27">
        <v>-0.28193000000010215</v>
      </c>
      <c r="T83" s="27">
        <v>0.90256776078030565</v>
      </c>
      <c r="U83" s="27">
        <v>-0.18447813340707217</v>
      </c>
      <c r="V83" s="27">
        <v>0</v>
      </c>
      <c r="W83" s="27">
        <v>0</v>
      </c>
      <c r="X83" s="27">
        <v>0</v>
      </c>
      <c r="Y83" s="27">
        <v>-0.65312037262684253</v>
      </c>
      <c r="AA83" s="19">
        <v>2024</v>
      </c>
      <c r="AB83" s="27">
        <v>0.26788355407660447</v>
      </c>
      <c r="AC83" s="27">
        <v>9.6134217669714417E-2</v>
      </c>
      <c r="AD83" s="27">
        <v>7.0847870943001467</v>
      </c>
      <c r="AE83" s="27">
        <v>0.6030117839650484</v>
      </c>
      <c r="AF83" s="27">
        <v>0</v>
      </c>
      <c r="AG83" s="27">
        <v>0</v>
      </c>
      <c r="AH83" s="27">
        <v>0</v>
      </c>
      <c r="AI83" s="27">
        <v>8.0518166500115136</v>
      </c>
    </row>
    <row r="84" spans="1:35" ht="16.5" thickTop="1" thickBot="1" x14ac:dyDescent="0.3">
      <c r="A84" s="19">
        <v>2025</v>
      </c>
      <c r="B84" s="27">
        <v>9.8645853064555755</v>
      </c>
      <c r="C84" s="27">
        <v>0.19729170612911151</v>
      </c>
      <c r="D84" s="27">
        <v>0</v>
      </c>
      <c r="E84" s="27">
        <v>10.061877012584688</v>
      </c>
      <c r="G84" s="19">
        <v>2025</v>
      </c>
      <c r="H84" s="27">
        <v>0</v>
      </c>
      <c r="I84" s="27">
        <v>0</v>
      </c>
      <c r="J84" s="27">
        <v>14.773870546429883</v>
      </c>
      <c r="K84" s="27">
        <v>0.82903262764599639</v>
      </c>
      <c r="L84" s="27">
        <v>0</v>
      </c>
      <c r="M84" s="27">
        <v>0</v>
      </c>
      <c r="N84" s="27">
        <v>0</v>
      </c>
      <c r="O84" s="27">
        <v>15.60290317407588</v>
      </c>
      <c r="Q84" s="19">
        <v>2025</v>
      </c>
      <c r="R84" s="27">
        <v>-2.3426399999999603</v>
      </c>
      <c r="S84" s="27">
        <v>-0.37770000000000437</v>
      </c>
      <c r="T84" s="27">
        <v>12.812635438385708</v>
      </c>
      <c r="U84" s="27">
        <v>0.51632039697095755</v>
      </c>
      <c r="V84" s="27">
        <v>0</v>
      </c>
      <c r="W84" s="27">
        <v>0</v>
      </c>
      <c r="X84" s="27">
        <v>0</v>
      </c>
      <c r="Y84" s="27">
        <v>10.608615835356701</v>
      </c>
      <c r="AA84" s="19">
        <v>2025</v>
      </c>
      <c r="AB84" s="27">
        <v>0.26788355408299935</v>
      </c>
      <c r="AC84" s="27">
        <v>9.5871555879966763E-2</v>
      </c>
      <c r="AD84" s="27">
        <v>10.759450281689874</v>
      </c>
      <c r="AE84" s="27">
        <v>0.49682400702300955</v>
      </c>
      <c r="AF84" s="27">
        <v>0</v>
      </c>
      <c r="AG84" s="27">
        <v>0</v>
      </c>
      <c r="AH84" s="27">
        <v>0</v>
      </c>
      <c r="AI84" s="27">
        <v>11.62002939867585</v>
      </c>
    </row>
    <row r="85" spans="1:35" ht="16.5" thickTop="1" thickBot="1" x14ac:dyDescent="0.3">
      <c r="A85" s="19">
        <v>2026</v>
      </c>
      <c r="B85" s="27">
        <v>9.8645853064555755</v>
      </c>
      <c r="C85" s="27">
        <v>0.19729170612911151</v>
      </c>
      <c r="D85" s="27">
        <v>0</v>
      </c>
      <c r="E85" s="27">
        <v>10.061877012584688</v>
      </c>
      <c r="G85" s="19">
        <v>2026</v>
      </c>
      <c r="H85" s="27">
        <v>-1.3950969279790115E-3</v>
      </c>
      <c r="I85" s="27">
        <v>1.4004089498484973E-3</v>
      </c>
      <c r="J85" s="27">
        <v>5.4917451818799599</v>
      </c>
      <c r="K85" s="27">
        <v>-8.6804886817932123E-2</v>
      </c>
      <c r="L85" s="27">
        <v>0</v>
      </c>
      <c r="M85" s="27">
        <v>0</v>
      </c>
      <c r="N85" s="27">
        <v>0</v>
      </c>
      <c r="O85" s="27">
        <v>5.4049456070838975</v>
      </c>
      <c r="Q85" s="19">
        <v>2026</v>
      </c>
      <c r="R85" s="27">
        <v>-0.44297000000005937</v>
      </c>
      <c r="S85" s="27">
        <v>5.0119999999878928E-2</v>
      </c>
      <c r="T85" s="27">
        <v>4.4451921191592572</v>
      </c>
      <c r="U85" s="27">
        <v>0.63339134068100245</v>
      </c>
      <c r="V85" s="27">
        <v>0</v>
      </c>
      <c r="W85" s="27">
        <v>0</v>
      </c>
      <c r="X85" s="27">
        <v>0</v>
      </c>
      <c r="Y85" s="27">
        <v>4.6857334598400788</v>
      </c>
      <c r="AA85" s="19">
        <v>2026</v>
      </c>
      <c r="AB85" s="27">
        <v>0.26788355408200459</v>
      </c>
      <c r="AC85" s="27">
        <v>9.5871555879966763E-2</v>
      </c>
      <c r="AD85" s="27">
        <v>11.973650127009954</v>
      </c>
      <c r="AE85" s="27">
        <v>0.22723114219598942</v>
      </c>
      <c r="AF85" s="27">
        <v>0</v>
      </c>
      <c r="AG85" s="27">
        <v>0</v>
      </c>
      <c r="AH85" s="27">
        <v>0</v>
      </c>
      <c r="AI85" s="27">
        <v>12.564636379167915</v>
      </c>
    </row>
    <row r="86" spans="1:35" ht="16.5" thickTop="1" thickBot="1" x14ac:dyDescent="0.3">
      <c r="A86" s="19">
        <v>2027</v>
      </c>
      <c r="B86" s="27">
        <v>9.8645853064555755</v>
      </c>
      <c r="C86" s="27">
        <v>0.19729170612911151</v>
      </c>
      <c r="D86" s="27">
        <v>0</v>
      </c>
      <c r="E86" s="27">
        <v>10.061877012584688</v>
      </c>
      <c r="G86" s="19">
        <v>2027</v>
      </c>
      <c r="H86" s="27">
        <v>5.075118029402006</v>
      </c>
      <c r="I86" s="27">
        <v>1.0935449024800619</v>
      </c>
      <c r="J86" s="27">
        <v>17.854875412099993</v>
      </c>
      <c r="K86" s="27">
        <v>-0.40301735771889802</v>
      </c>
      <c r="L86" s="27">
        <v>0</v>
      </c>
      <c r="M86" s="27">
        <v>0</v>
      </c>
      <c r="N86" s="27">
        <v>0</v>
      </c>
      <c r="O86" s="27">
        <v>23.620520986263163</v>
      </c>
      <c r="Q86" s="19">
        <v>2027</v>
      </c>
      <c r="R86" s="27">
        <v>1.8599400000000514</v>
      </c>
      <c r="S86" s="27">
        <v>0.64633999999978187</v>
      </c>
      <c r="T86" s="27">
        <v>22.052481276998204</v>
      </c>
      <c r="U86" s="27">
        <v>0.62528878550906664</v>
      </c>
      <c r="V86" s="27">
        <v>0</v>
      </c>
      <c r="W86" s="27">
        <v>0</v>
      </c>
      <c r="X86" s="27">
        <v>0</v>
      </c>
      <c r="Y86" s="27">
        <v>25.184050062507104</v>
      </c>
      <c r="AA86" s="19">
        <v>2027</v>
      </c>
      <c r="AB86" s="27">
        <v>0.18290367326500245</v>
      </c>
      <c r="AC86" s="27">
        <v>0.15926881142968341</v>
      </c>
      <c r="AD86" s="27">
        <v>22.812475600020029</v>
      </c>
      <c r="AE86" s="27">
        <v>-0.64186238600697831</v>
      </c>
      <c r="AF86" s="27">
        <v>0</v>
      </c>
      <c r="AG86" s="27">
        <v>0</v>
      </c>
      <c r="AH86" s="27">
        <v>0</v>
      </c>
      <c r="AI86" s="27">
        <v>22.512785698707738</v>
      </c>
    </row>
    <row r="87" spans="1:35" ht="16.5" thickTop="1" thickBot="1" x14ac:dyDescent="0.3">
      <c r="A87" s="19">
        <v>2028</v>
      </c>
      <c r="B87" s="27">
        <v>9.8645853064555755</v>
      </c>
      <c r="C87" s="27">
        <v>0.19729170612911151</v>
      </c>
      <c r="D87" s="27">
        <v>0</v>
      </c>
      <c r="E87" s="27">
        <v>10.061877012584688</v>
      </c>
      <c r="G87" s="19">
        <v>2028</v>
      </c>
      <c r="H87" s="27">
        <v>10.035512428024049</v>
      </c>
      <c r="I87" s="27">
        <v>2.2499836779797988</v>
      </c>
      <c r="J87" s="27">
        <v>15.236166209919844</v>
      </c>
      <c r="K87" s="27">
        <v>-0.73132285662798679</v>
      </c>
      <c r="L87" s="27">
        <v>0</v>
      </c>
      <c r="M87" s="27">
        <v>0</v>
      </c>
      <c r="N87" s="27">
        <v>0</v>
      </c>
      <c r="O87" s="27">
        <v>26.790339459295705</v>
      </c>
      <c r="Q87" s="19">
        <v>2028</v>
      </c>
      <c r="R87" s="27">
        <v>20.984051066249776</v>
      </c>
      <c r="S87" s="27">
        <v>1.6843199999998433</v>
      </c>
      <c r="T87" s="27">
        <v>2.9883255711811199</v>
      </c>
      <c r="U87" s="27">
        <v>-0.18472312923497519</v>
      </c>
      <c r="V87" s="27">
        <v>0</v>
      </c>
      <c r="W87" s="27">
        <v>0</v>
      </c>
      <c r="X87" s="27">
        <v>0</v>
      </c>
      <c r="Y87" s="27">
        <v>25.471973508195767</v>
      </c>
      <c r="AA87" s="19">
        <v>2028</v>
      </c>
      <c r="AB87" s="27">
        <v>12.439042717415987</v>
      </c>
      <c r="AC87" s="27">
        <v>2.8324692475603115</v>
      </c>
      <c r="AD87" s="27">
        <v>14.701155531700234</v>
      </c>
      <c r="AE87" s="27">
        <v>-1.8065495757079917</v>
      </c>
      <c r="AF87" s="27">
        <v>0</v>
      </c>
      <c r="AG87" s="27">
        <v>0</v>
      </c>
      <c r="AH87" s="27">
        <v>0</v>
      </c>
      <c r="AI87" s="27">
        <v>28.166117920968542</v>
      </c>
    </row>
    <row r="88" spans="1:35" ht="16.5" thickTop="1" thickBot="1" x14ac:dyDescent="0.3">
      <c r="A88" s="19">
        <v>2029</v>
      </c>
      <c r="B88" s="27">
        <v>9.8645853064555755</v>
      </c>
      <c r="C88" s="27">
        <v>0.19729170612911151</v>
      </c>
      <c r="D88" s="27">
        <v>0</v>
      </c>
      <c r="E88" s="27">
        <v>10.061877012584688</v>
      </c>
      <c r="G88" s="19">
        <v>2029</v>
      </c>
      <c r="H88" s="27">
        <v>13.008471491989894</v>
      </c>
      <c r="I88" s="27">
        <v>2.7858491341703484</v>
      </c>
      <c r="J88" s="27">
        <v>14.542758681959938</v>
      </c>
      <c r="K88" s="27">
        <v>-1.5178889789320529</v>
      </c>
      <c r="L88" s="27">
        <v>0</v>
      </c>
      <c r="M88" s="27">
        <v>0</v>
      </c>
      <c r="N88" s="27">
        <v>0</v>
      </c>
      <c r="O88" s="27">
        <v>28.819190329188128</v>
      </c>
      <c r="Q88" s="19">
        <v>2029</v>
      </c>
      <c r="R88" s="27">
        <v>2.6504928898398248</v>
      </c>
      <c r="S88" s="27">
        <v>1.0213300000000345</v>
      </c>
      <c r="T88" s="27">
        <v>15.761885119865193</v>
      </c>
      <c r="U88" s="27">
        <v>0.93133233268395998</v>
      </c>
      <c r="V88" s="27">
        <v>0</v>
      </c>
      <c r="W88" s="27">
        <v>0</v>
      </c>
      <c r="X88" s="27">
        <v>0</v>
      </c>
      <c r="Y88" s="27">
        <v>20.365040342389012</v>
      </c>
      <c r="AA88" s="19">
        <v>2029</v>
      </c>
      <c r="AB88" s="27">
        <v>12.439042717419964</v>
      </c>
      <c r="AC88" s="27">
        <v>2.8247302605500408</v>
      </c>
      <c r="AD88" s="27">
        <v>18.455389524110128</v>
      </c>
      <c r="AE88" s="27">
        <v>-1.3376769577109955</v>
      </c>
      <c r="AF88" s="27">
        <v>0</v>
      </c>
      <c r="AG88" s="27">
        <v>0</v>
      </c>
      <c r="AH88" s="27">
        <v>0</v>
      </c>
      <c r="AI88" s="27">
        <v>32.381485544369134</v>
      </c>
    </row>
    <row r="89" spans="1:35" ht="16.5" thickTop="1" thickBot="1" x14ac:dyDescent="0.3">
      <c r="A89" s="19">
        <v>2030</v>
      </c>
      <c r="B89" s="27">
        <v>9.8645853064555755</v>
      </c>
      <c r="C89" s="27">
        <v>0.19729170612911151</v>
      </c>
      <c r="D89" s="27">
        <v>0</v>
      </c>
      <c r="E89" s="27">
        <v>10.061877012584688</v>
      </c>
      <c r="G89" s="19">
        <v>2030</v>
      </c>
      <c r="H89" s="27">
        <v>15.177658022430023</v>
      </c>
      <c r="I89" s="27">
        <v>3.3302668250598799</v>
      </c>
      <c r="J89" s="27">
        <v>5.729958638089709</v>
      </c>
      <c r="K89" s="27">
        <v>-1.9843621256899786</v>
      </c>
      <c r="L89" s="27">
        <v>0</v>
      </c>
      <c r="M89" s="27">
        <v>0</v>
      </c>
      <c r="N89" s="27">
        <v>0</v>
      </c>
      <c r="O89" s="27">
        <v>22.253521359889632</v>
      </c>
      <c r="Q89" s="19">
        <v>2030</v>
      </c>
      <c r="R89" s="27">
        <v>-2.5611748884198278</v>
      </c>
      <c r="S89" s="27">
        <v>-0.73806000000013228</v>
      </c>
      <c r="T89" s="27">
        <v>7.311501558884407</v>
      </c>
      <c r="U89" s="27">
        <v>2.7274240221150685</v>
      </c>
      <c r="V89" s="27">
        <v>0</v>
      </c>
      <c r="W89" s="27">
        <v>0</v>
      </c>
      <c r="X89" s="27">
        <v>0</v>
      </c>
      <c r="Y89" s="27">
        <v>6.739690692579515</v>
      </c>
      <c r="AA89" s="19">
        <v>2030</v>
      </c>
      <c r="AB89" s="27">
        <v>12.450019877442971</v>
      </c>
      <c r="AC89" s="27">
        <v>2.8272175174597578</v>
      </c>
      <c r="AD89" s="27">
        <v>25.795042659040075</v>
      </c>
      <c r="AE89" s="27">
        <v>-0.81740348691400144</v>
      </c>
      <c r="AF89" s="27">
        <v>0</v>
      </c>
      <c r="AG89" s="27">
        <v>0</v>
      </c>
      <c r="AH89" s="27">
        <v>0</v>
      </c>
      <c r="AI89" s="27">
        <v>40.254876567028802</v>
      </c>
    </row>
    <row r="90" spans="1:35" ht="16.5" thickTop="1" thickBot="1" x14ac:dyDescent="0.3">
      <c r="A90" s="19">
        <v>2031</v>
      </c>
      <c r="B90" s="27">
        <v>9.8645853064555755</v>
      </c>
      <c r="C90" s="27">
        <v>0.19729170612911151</v>
      </c>
      <c r="D90" s="27">
        <v>0</v>
      </c>
      <c r="E90" s="27">
        <v>10.061877012584688</v>
      </c>
      <c r="G90" s="19">
        <v>2031</v>
      </c>
      <c r="H90" s="27">
        <v>11.665195477350153</v>
      </c>
      <c r="I90" s="27">
        <v>2.9510362550099671</v>
      </c>
      <c r="J90" s="27">
        <v>13.531873049700168</v>
      </c>
      <c r="K90" s="27">
        <v>-0.89976612539298362</v>
      </c>
      <c r="L90" s="27">
        <v>0</v>
      </c>
      <c r="M90" s="27">
        <v>0</v>
      </c>
      <c r="N90" s="27">
        <v>0</v>
      </c>
      <c r="O90" s="27">
        <v>27.248338656667304</v>
      </c>
      <c r="Q90" s="19">
        <v>2031</v>
      </c>
      <c r="R90" s="27">
        <v>1.173566795790066</v>
      </c>
      <c r="S90" s="27">
        <v>-2.7108399999997346</v>
      </c>
      <c r="T90" s="27">
        <v>3.6152208559670291</v>
      </c>
      <c r="U90" s="27">
        <v>-4.5185027175459549</v>
      </c>
      <c r="V90" s="27">
        <v>0</v>
      </c>
      <c r="W90" s="27">
        <v>0</v>
      </c>
      <c r="X90" s="27">
        <v>0</v>
      </c>
      <c r="Y90" s="27">
        <v>-2.4405550657885944</v>
      </c>
      <c r="AA90" s="19">
        <v>2031</v>
      </c>
      <c r="AB90" s="27">
        <v>12.450019877442971</v>
      </c>
      <c r="AC90" s="27">
        <v>2.8272175174602125</v>
      </c>
      <c r="AD90" s="27">
        <v>24.116792876619847</v>
      </c>
      <c r="AE90" s="27">
        <v>-1.9986213657389162</v>
      </c>
      <c r="AF90" s="27">
        <v>0</v>
      </c>
      <c r="AG90" s="27">
        <v>0</v>
      </c>
      <c r="AH90" s="27">
        <v>0</v>
      </c>
      <c r="AI90" s="27">
        <v>37.395408905784116</v>
      </c>
    </row>
    <row r="91" spans="1:35" ht="16.5" thickTop="1" thickBot="1" x14ac:dyDescent="0.3">
      <c r="A91" s="19">
        <v>2032</v>
      </c>
      <c r="B91" s="27">
        <v>9.8645853064555755</v>
      </c>
      <c r="C91" s="27">
        <v>0.19729170612911151</v>
      </c>
      <c r="D91" s="27">
        <v>0</v>
      </c>
      <c r="E91" s="27">
        <v>10.061877012584688</v>
      </c>
      <c r="G91" s="19">
        <v>2032</v>
      </c>
      <c r="H91" s="27">
        <v>8.7156591978798588</v>
      </c>
      <c r="I91" s="27">
        <v>2.1041826225900877</v>
      </c>
      <c r="J91" s="27">
        <v>46.23265404370008</v>
      </c>
      <c r="K91" s="27">
        <v>-4.0680288542062043E-2</v>
      </c>
      <c r="L91" s="27">
        <v>0</v>
      </c>
      <c r="M91" s="27">
        <v>0</v>
      </c>
      <c r="N91" s="27">
        <v>0</v>
      </c>
      <c r="O91" s="27">
        <v>57.011815575627963</v>
      </c>
      <c r="Q91" s="19">
        <v>2032</v>
      </c>
      <c r="R91" s="27">
        <v>0.27831605934989057</v>
      </c>
      <c r="S91" s="27">
        <v>-2.4697200000000521</v>
      </c>
      <c r="T91" s="27">
        <v>-19.779951786778263</v>
      </c>
      <c r="U91" s="27">
        <v>-4.5981892822509396</v>
      </c>
      <c r="V91" s="27">
        <v>0</v>
      </c>
      <c r="W91" s="27">
        <v>0</v>
      </c>
      <c r="X91" s="27">
        <v>0</v>
      </c>
      <c r="Y91" s="27">
        <v>-26.569545009679363</v>
      </c>
      <c r="AA91" s="19">
        <v>2032</v>
      </c>
      <c r="AB91" s="27">
        <v>12.45001987743899</v>
      </c>
      <c r="AC91" s="27">
        <v>2.8349633188799999</v>
      </c>
      <c r="AD91" s="27">
        <v>22.551435771130031</v>
      </c>
      <c r="AE91" s="27">
        <v>-1.3915852457690054</v>
      </c>
      <c r="AF91" s="27">
        <v>0</v>
      </c>
      <c r="AG91" s="27">
        <v>0</v>
      </c>
      <c r="AH91" s="27">
        <v>0</v>
      </c>
      <c r="AI91" s="27">
        <v>36.444833721680013</v>
      </c>
    </row>
    <row r="92" spans="1:35" ht="16.5" thickTop="1" thickBot="1" x14ac:dyDescent="0.3">
      <c r="A92" s="19">
        <v>2033</v>
      </c>
      <c r="B92" s="27">
        <v>9.8645853064555755</v>
      </c>
      <c r="C92" s="27">
        <v>0.19729170612911151</v>
      </c>
      <c r="D92" s="27">
        <v>0</v>
      </c>
      <c r="E92" s="27">
        <v>10.061877012584688</v>
      </c>
      <c r="G92" s="19">
        <v>2033</v>
      </c>
      <c r="H92" s="27">
        <v>7.1445502861702153</v>
      </c>
      <c r="I92" s="27">
        <v>1.7364190779403543</v>
      </c>
      <c r="J92" s="27">
        <v>45.056563701889942</v>
      </c>
      <c r="K92" s="27">
        <v>8.1211619449313727E-3</v>
      </c>
      <c r="L92" s="27">
        <v>0</v>
      </c>
      <c r="M92" s="27">
        <v>0</v>
      </c>
      <c r="N92" s="27">
        <v>0</v>
      </c>
      <c r="O92" s="27">
        <v>53.945654227945447</v>
      </c>
      <c r="Q92" s="19">
        <v>2033</v>
      </c>
      <c r="R92" s="27">
        <v>-6.5978225713506617</v>
      </c>
      <c r="S92" s="27">
        <v>-2.7442700000001423</v>
      </c>
      <c r="T92" s="27">
        <v>20.399326724536643</v>
      </c>
      <c r="U92" s="27">
        <v>-2.2828936332450249</v>
      </c>
      <c r="V92" s="27">
        <v>0</v>
      </c>
      <c r="W92" s="27">
        <v>0</v>
      </c>
      <c r="X92" s="27">
        <v>0</v>
      </c>
      <c r="Y92" s="27">
        <v>8.7743405199408144</v>
      </c>
      <c r="AA92" s="19">
        <v>2033</v>
      </c>
      <c r="AB92" s="27">
        <v>24.762563133759045</v>
      </c>
      <c r="AC92" s="27">
        <v>3.6193375507100427</v>
      </c>
      <c r="AD92" s="27">
        <v>14.219997466809584</v>
      </c>
      <c r="AE92" s="27">
        <v>-1.0377657336759147</v>
      </c>
      <c r="AF92" s="27">
        <v>0</v>
      </c>
      <c r="AG92" s="27">
        <v>0</v>
      </c>
      <c r="AH92" s="27">
        <v>0</v>
      </c>
      <c r="AI92" s="27">
        <v>41.564132417602764</v>
      </c>
    </row>
    <row r="93" spans="1:35" ht="16.5" thickTop="1" thickBot="1" x14ac:dyDescent="0.3">
      <c r="A93" s="19">
        <v>2034</v>
      </c>
      <c r="B93" s="27">
        <v>9.8645853064555755</v>
      </c>
      <c r="C93" s="27">
        <v>0.19729170612911151</v>
      </c>
      <c r="D93" s="27">
        <v>0</v>
      </c>
      <c r="E93" s="27">
        <v>10.061877012584688</v>
      </c>
      <c r="G93" s="19">
        <v>2034</v>
      </c>
      <c r="H93" s="27">
        <v>6.1223542681400431</v>
      </c>
      <c r="I93" s="27">
        <v>1.6712966825298281</v>
      </c>
      <c r="J93" s="27">
        <v>13.549265571369789</v>
      </c>
      <c r="K93" s="27">
        <v>0.11339770829596091</v>
      </c>
      <c r="L93" s="27">
        <v>0</v>
      </c>
      <c r="M93" s="27">
        <v>0</v>
      </c>
      <c r="N93" s="27">
        <v>0</v>
      </c>
      <c r="O93" s="27">
        <v>21.456314230335618</v>
      </c>
      <c r="Q93" s="19">
        <v>2034</v>
      </c>
      <c r="R93" s="27">
        <v>0.38284024567019515</v>
      </c>
      <c r="S93" s="27">
        <v>-1.1996799999997165</v>
      </c>
      <c r="T93" s="27">
        <v>26.19237187020077</v>
      </c>
      <c r="U93" s="27">
        <v>-8.0700728044790448</v>
      </c>
      <c r="V93" s="27">
        <v>0</v>
      </c>
      <c r="W93" s="27">
        <v>0</v>
      </c>
      <c r="X93" s="27">
        <v>0</v>
      </c>
      <c r="Y93" s="27">
        <v>17.305459311392205</v>
      </c>
      <c r="AA93" s="19">
        <v>2034</v>
      </c>
      <c r="AB93" s="27">
        <v>14.438961265517037</v>
      </c>
      <c r="AC93" s="27">
        <v>0.9572053557799336</v>
      </c>
      <c r="AD93" s="27">
        <v>34.020230025529862</v>
      </c>
      <c r="AE93" s="27">
        <v>-0.6644493734700373</v>
      </c>
      <c r="AF93" s="27">
        <v>0</v>
      </c>
      <c r="AG93" s="27">
        <v>0</v>
      </c>
      <c r="AH93" s="27">
        <v>0</v>
      </c>
      <c r="AI93" s="27">
        <v>48.751947273356798</v>
      </c>
    </row>
    <row r="94" spans="1:35" ht="16.5" thickTop="1" thickBot="1" x14ac:dyDescent="0.3">
      <c r="A94" s="19" t="s">
        <v>44</v>
      </c>
      <c r="B94" s="27">
        <v>123.52068431312634</v>
      </c>
      <c r="C94" s="27">
        <v>2.4704136862625266</v>
      </c>
      <c r="D94" s="27">
        <v>0</v>
      </c>
      <c r="E94" s="27">
        <v>125.99109799938887</v>
      </c>
      <c r="G94" s="19" t="s">
        <v>45</v>
      </c>
      <c r="H94" s="27">
        <v>75.003152048527312</v>
      </c>
      <c r="I94" s="27">
        <v>20.474561534327183</v>
      </c>
      <c r="J94" s="27">
        <v>189.03717914755322</v>
      </c>
      <c r="K94" s="27">
        <v>1.6256662730373708</v>
      </c>
      <c r="L94" s="27">
        <v>0</v>
      </c>
      <c r="M94" s="27">
        <v>0</v>
      </c>
      <c r="N94" s="27">
        <v>0</v>
      </c>
      <c r="O94" s="27">
        <v>286.14055900344511</v>
      </c>
      <c r="Q94" s="19" t="s">
        <v>45</v>
      </c>
      <c r="R94" s="27">
        <v>4.6900626619603489</v>
      </c>
      <c r="S94" s="27">
        <v>-14.696924991387608</v>
      </c>
      <c r="T94" s="27">
        <v>365.43176952622912</v>
      </c>
      <c r="U94" s="27">
        <v>-115.69233079170597</v>
      </c>
      <c r="V94" s="27">
        <v>0</v>
      </c>
      <c r="W94" s="27">
        <v>0</v>
      </c>
      <c r="X94" s="27">
        <v>0</v>
      </c>
      <c r="Y94" s="27">
        <v>239.73257640509593</v>
      </c>
      <c r="AA94" s="19" t="s">
        <v>45</v>
      </c>
      <c r="AB94" s="27">
        <v>176.88744554623327</v>
      </c>
      <c r="AC94" s="27">
        <v>11.726439813329801</v>
      </c>
      <c r="AD94" s="27">
        <v>474.64479045759037</v>
      </c>
      <c r="AE94" s="27">
        <v>-9.5255270395047855</v>
      </c>
      <c r="AF94" s="27">
        <v>0</v>
      </c>
      <c r="AG94" s="27">
        <v>0</v>
      </c>
      <c r="AH94" s="27">
        <v>0</v>
      </c>
      <c r="AI94" s="27">
        <v>653.73314877764858</v>
      </c>
    </row>
    <row r="95" spans="1:35" ht="16.5" thickTop="1" thickBot="1" x14ac:dyDescent="0.3">
      <c r="E95" s="12"/>
    </row>
    <row r="96" spans="1:35" ht="16.5" thickTop="1" thickBot="1" x14ac:dyDescent="0.3">
      <c r="A96" s="1" t="str">
        <f>A7</f>
        <v>Low Cost</v>
      </c>
    </row>
    <row r="97" spans="1:35" ht="46.5" thickTop="1" thickBot="1" x14ac:dyDescent="0.3">
      <c r="G97" s="1" t="s">
        <v>29</v>
      </c>
      <c r="H97" s="18" t="s">
        <v>84</v>
      </c>
      <c r="J97" s="12"/>
      <c r="K97" s="12"/>
      <c r="Q97" s="1" t="s">
        <v>29</v>
      </c>
      <c r="R97" s="18" t="s">
        <v>85</v>
      </c>
      <c r="T97" s="12"/>
      <c r="U97" s="12"/>
      <c r="AA97" s="1" t="s">
        <v>29</v>
      </c>
      <c r="AB97" s="18" t="s">
        <v>86</v>
      </c>
      <c r="AD97" s="12"/>
      <c r="AE97" s="12"/>
    </row>
    <row r="98" spans="1:35" ht="51" customHeight="1" thickTop="1" thickBot="1" x14ac:dyDescent="0.3">
      <c r="A98" s="1" t="s">
        <v>32</v>
      </c>
      <c r="B98" s="25" t="s">
        <v>33</v>
      </c>
      <c r="C98" s="25" t="s">
        <v>15</v>
      </c>
      <c r="D98" s="25" t="s">
        <v>34</v>
      </c>
      <c r="E98" s="25" t="s">
        <v>35</v>
      </c>
      <c r="G98" s="1" t="s">
        <v>29</v>
      </c>
      <c r="H98" s="1" t="s">
        <v>36</v>
      </c>
      <c r="I98" s="1" t="s">
        <v>37</v>
      </c>
      <c r="J98" s="1" t="s">
        <v>38</v>
      </c>
      <c r="K98" s="1" t="s">
        <v>39</v>
      </c>
      <c r="L98" s="1" t="s">
        <v>40</v>
      </c>
      <c r="M98" s="1" t="s">
        <v>41</v>
      </c>
      <c r="N98" s="1" t="s">
        <v>42</v>
      </c>
      <c r="O98" s="1" t="s">
        <v>35</v>
      </c>
      <c r="Q98" s="1" t="s">
        <v>29</v>
      </c>
      <c r="R98" s="1" t="s">
        <v>36</v>
      </c>
      <c r="S98" s="1" t="s">
        <v>37</v>
      </c>
      <c r="T98" s="1" t="s">
        <v>38</v>
      </c>
      <c r="U98" s="1" t="s">
        <v>39</v>
      </c>
      <c r="V98" s="1" t="s">
        <v>40</v>
      </c>
      <c r="W98" s="1" t="s">
        <v>41</v>
      </c>
      <c r="X98" s="1" t="s">
        <v>42</v>
      </c>
      <c r="Y98" s="1" t="s">
        <v>35</v>
      </c>
      <c r="AA98" s="1" t="s">
        <v>29</v>
      </c>
      <c r="AB98" s="1" t="s">
        <v>36</v>
      </c>
      <c r="AC98" s="1" t="s">
        <v>37</v>
      </c>
      <c r="AD98" s="1" t="s">
        <v>38</v>
      </c>
      <c r="AE98" s="1" t="s">
        <v>39</v>
      </c>
      <c r="AF98" s="1" t="s">
        <v>40</v>
      </c>
      <c r="AG98" s="1" t="s">
        <v>41</v>
      </c>
      <c r="AH98" s="1" t="s">
        <v>42</v>
      </c>
      <c r="AI98" s="1" t="s">
        <v>35</v>
      </c>
    </row>
    <row r="99" spans="1:35" ht="16.5" thickTop="1" thickBot="1" x14ac:dyDescent="0.3">
      <c r="A99" s="19" t="s">
        <v>43</v>
      </c>
      <c r="B99" s="26">
        <f>NPV($B$7,B100:B115)</f>
        <v>64.283007003671287</v>
      </c>
      <c r="C99" s="26">
        <f t="shared" ref="C99:E99" si="17">NPV($B$7,C100:C115)</f>
        <v>1.2856601400734258</v>
      </c>
      <c r="D99" s="26">
        <f t="shared" si="17"/>
        <v>4.9422679558022438</v>
      </c>
      <c r="E99" s="26">
        <f t="shared" si="17"/>
        <v>70.510935099546955</v>
      </c>
      <c r="G99" s="19" t="s">
        <v>43</v>
      </c>
      <c r="H99" s="26">
        <f>NPV($B$7,H100:H115)</f>
        <v>70.376731347357165</v>
      </c>
      <c r="I99" s="26">
        <f t="shared" ref="I99:O99" si="18">NPV($B$7,I100:I115)</f>
        <v>17.528278526551816</v>
      </c>
      <c r="J99" s="26">
        <f t="shared" si="18"/>
        <v>184.23823764588201</v>
      </c>
      <c r="K99" s="26">
        <f t="shared" si="18"/>
        <v>-2.3680851991010723</v>
      </c>
      <c r="L99" s="26">
        <f t="shared" si="18"/>
        <v>0</v>
      </c>
      <c r="M99" s="26">
        <f t="shared" si="18"/>
        <v>0</v>
      </c>
      <c r="N99" s="26">
        <f t="shared" si="18"/>
        <v>0</v>
      </c>
      <c r="O99" s="26">
        <f t="shared" si="18"/>
        <v>269.77516232068996</v>
      </c>
      <c r="Q99" s="19" t="s">
        <v>43</v>
      </c>
      <c r="R99" s="26">
        <f>NPV($B$7,R100:R115)</f>
        <v>-0.61243422168176742</v>
      </c>
      <c r="S99" s="26">
        <f t="shared" ref="S99:Y99" si="19">NPV($B$7,S100:S115)</f>
        <v>-12.579846620898381</v>
      </c>
      <c r="T99" s="26">
        <f t="shared" si="19"/>
        <v>224.2199078078533</v>
      </c>
      <c r="U99" s="26">
        <f t="shared" si="19"/>
        <v>-45.561096519479577</v>
      </c>
      <c r="V99" s="26">
        <f t="shared" si="19"/>
        <v>0</v>
      </c>
      <c r="W99" s="26">
        <f t="shared" si="19"/>
        <v>0</v>
      </c>
      <c r="X99" s="26">
        <f t="shared" si="19"/>
        <v>0</v>
      </c>
      <c r="Y99" s="26">
        <f t="shared" si="19"/>
        <v>165.46653044579358</v>
      </c>
      <c r="AA99" s="19" t="s">
        <v>43</v>
      </c>
      <c r="AB99" s="26">
        <f>NPV($B$7,AB100:AB115)</f>
        <v>131.71565061938412</v>
      </c>
      <c r="AC99" s="26">
        <f t="shared" ref="AC99:AI99" si="20">NPV($B$7,AC100:AC115)</f>
        <v>15.23572866165331</v>
      </c>
      <c r="AD99" s="26">
        <f t="shared" si="20"/>
        <v>313.89842835979982</v>
      </c>
      <c r="AE99" s="26">
        <f t="shared" si="20"/>
        <v>-7.9249670729172461</v>
      </c>
      <c r="AF99" s="26">
        <f t="shared" si="20"/>
        <v>0</v>
      </c>
      <c r="AG99" s="26">
        <f t="shared" si="20"/>
        <v>0</v>
      </c>
      <c r="AH99" s="26">
        <f t="shared" si="20"/>
        <v>0</v>
      </c>
      <c r="AI99" s="26">
        <f t="shared" si="20"/>
        <v>452.92484056791994</v>
      </c>
    </row>
    <row r="100" spans="1:35" ht="16.5" thickTop="1" thickBot="1" x14ac:dyDescent="0.3">
      <c r="A100" s="19">
        <v>2020</v>
      </c>
      <c r="B100" s="27">
        <v>0</v>
      </c>
      <c r="C100" s="27">
        <v>0</v>
      </c>
      <c r="D100" s="27">
        <v>0</v>
      </c>
      <c r="E100" s="27">
        <v>0</v>
      </c>
      <c r="G100" s="19">
        <v>2020</v>
      </c>
      <c r="H100" s="27">
        <v>0</v>
      </c>
      <c r="I100" s="27">
        <v>0</v>
      </c>
      <c r="J100" s="27">
        <v>0</v>
      </c>
      <c r="K100" s="27">
        <v>0</v>
      </c>
      <c r="L100" s="27">
        <v>0</v>
      </c>
      <c r="M100" s="27">
        <v>0</v>
      </c>
      <c r="N100" s="27">
        <v>0</v>
      </c>
      <c r="O100" s="27">
        <v>0</v>
      </c>
      <c r="Q100" s="19">
        <v>2020</v>
      </c>
      <c r="R100" s="27">
        <v>0</v>
      </c>
      <c r="S100" s="27">
        <v>0</v>
      </c>
      <c r="T100" s="27">
        <v>0</v>
      </c>
      <c r="U100" s="27">
        <v>0</v>
      </c>
      <c r="V100" s="27">
        <v>0</v>
      </c>
      <c r="W100" s="27">
        <v>0</v>
      </c>
      <c r="X100" s="27">
        <v>0</v>
      </c>
      <c r="Y100" s="27">
        <v>0</v>
      </c>
      <c r="AA100" s="19">
        <v>2020</v>
      </c>
      <c r="AB100" s="27">
        <v>0</v>
      </c>
      <c r="AC100" s="27">
        <v>0</v>
      </c>
      <c r="AD100" s="27">
        <v>0</v>
      </c>
      <c r="AE100" s="27">
        <v>0</v>
      </c>
      <c r="AF100" s="27">
        <v>0</v>
      </c>
      <c r="AG100" s="27">
        <v>0</v>
      </c>
      <c r="AH100" s="27">
        <v>0</v>
      </c>
      <c r="AI100" s="27">
        <v>0</v>
      </c>
    </row>
    <row r="101" spans="1:35" ht="16.5" thickTop="1" thickBot="1" x14ac:dyDescent="0.3">
      <c r="A101" s="19">
        <v>2021</v>
      </c>
      <c r="B101" s="27">
        <v>0</v>
      </c>
      <c r="C101" s="27">
        <v>0</v>
      </c>
      <c r="D101" s="27">
        <v>0</v>
      </c>
      <c r="E101" s="27">
        <v>0</v>
      </c>
      <c r="G101" s="19">
        <v>2021</v>
      </c>
      <c r="H101" s="27">
        <v>0</v>
      </c>
      <c r="I101" s="27">
        <v>0</v>
      </c>
      <c r="J101" s="27">
        <v>0</v>
      </c>
      <c r="K101" s="27">
        <v>0</v>
      </c>
      <c r="L101" s="27">
        <v>0</v>
      </c>
      <c r="M101" s="27">
        <v>0</v>
      </c>
      <c r="N101" s="27">
        <v>0</v>
      </c>
      <c r="O101" s="27">
        <v>0</v>
      </c>
      <c r="Q101" s="19">
        <v>2021</v>
      </c>
      <c r="R101" s="27">
        <v>0</v>
      </c>
      <c r="S101" s="27">
        <v>0</v>
      </c>
      <c r="T101" s="27">
        <v>0</v>
      </c>
      <c r="U101" s="27">
        <v>0</v>
      </c>
      <c r="V101" s="27">
        <v>0</v>
      </c>
      <c r="W101" s="27">
        <v>0</v>
      </c>
      <c r="X101" s="27">
        <v>0</v>
      </c>
      <c r="Y101" s="27">
        <v>0</v>
      </c>
      <c r="AA101" s="19">
        <v>2021</v>
      </c>
      <c r="AB101" s="27">
        <v>0</v>
      </c>
      <c r="AC101" s="27">
        <v>0</v>
      </c>
      <c r="AD101" s="27">
        <v>0</v>
      </c>
      <c r="AE101" s="27">
        <v>0</v>
      </c>
      <c r="AF101" s="27">
        <v>0</v>
      </c>
      <c r="AG101" s="27">
        <v>0</v>
      </c>
      <c r="AH101" s="27">
        <v>0</v>
      </c>
      <c r="AI101" s="27">
        <v>0</v>
      </c>
    </row>
    <row r="102" spans="1:35" ht="16.5" thickTop="1" thickBot="1" x14ac:dyDescent="0.3">
      <c r="A102" s="19">
        <v>2022</v>
      </c>
      <c r="B102" s="27">
        <v>0</v>
      </c>
      <c r="C102" s="27">
        <v>0</v>
      </c>
      <c r="D102" s="27">
        <v>5.869676526292178</v>
      </c>
      <c r="E102" s="27">
        <v>5.869676526292178</v>
      </c>
      <c r="G102" s="19">
        <v>2022</v>
      </c>
      <c r="H102" s="27">
        <v>0</v>
      </c>
      <c r="I102" s="27">
        <v>0</v>
      </c>
      <c r="J102" s="27">
        <v>0</v>
      </c>
      <c r="K102" s="27">
        <v>0</v>
      </c>
      <c r="L102" s="27">
        <v>0</v>
      </c>
      <c r="M102" s="27">
        <v>0</v>
      </c>
      <c r="N102" s="27">
        <v>0</v>
      </c>
      <c r="O102" s="27">
        <v>0</v>
      </c>
      <c r="Q102" s="19">
        <v>2022</v>
      </c>
      <c r="R102" s="27">
        <v>0</v>
      </c>
      <c r="S102" s="27">
        <v>0</v>
      </c>
      <c r="T102" s="27">
        <v>0</v>
      </c>
      <c r="U102" s="27">
        <v>0</v>
      </c>
      <c r="V102" s="27">
        <v>0</v>
      </c>
      <c r="W102" s="27">
        <v>0</v>
      </c>
      <c r="X102" s="27">
        <v>0</v>
      </c>
      <c r="Y102" s="27">
        <v>0</v>
      </c>
      <c r="AA102" s="19">
        <v>2022</v>
      </c>
      <c r="AB102" s="27">
        <v>0</v>
      </c>
      <c r="AC102" s="27">
        <v>0</v>
      </c>
      <c r="AD102" s="27">
        <v>0</v>
      </c>
      <c r="AE102" s="27">
        <v>0</v>
      </c>
      <c r="AF102" s="27">
        <v>0</v>
      </c>
      <c r="AG102" s="27">
        <v>0</v>
      </c>
      <c r="AH102" s="27">
        <v>0</v>
      </c>
      <c r="AI102" s="27">
        <v>0</v>
      </c>
    </row>
    <row r="103" spans="1:35" ht="16.5" thickTop="1" thickBot="1" x14ac:dyDescent="0.3">
      <c r="A103" s="19">
        <v>2023</v>
      </c>
      <c r="B103" s="27">
        <v>5.311699780399155</v>
      </c>
      <c r="C103" s="27">
        <v>0.10623399560798311</v>
      </c>
      <c r="D103" s="27">
        <v>0</v>
      </c>
      <c r="E103" s="27">
        <v>5.4179337760071382</v>
      </c>
      <c r="G103" s="19">
        <v>2023</v>
      </c>
      <c r="H103" s="27">
        <v>0</v>
      </c>
      <c r="I103" s="27">
        <v>0</v>
      </c>
      <c r="J103" s="27">
        <v>6.1254591247299688</v>
      </c>
      <c r="K103" s="27">
        <v>-1.3250386445419864</v>
      </c>
      <c r="L103" s="27">
        <v>0</v>
      </c>
      <c r="M103" s="27">
        <v>0</v>
      </c>
      <c r="N103" s="27">
        <v>0</v>
      </c>
      <c r="O103" s="27">
        <v>4.8004204801879826</v>
      </c>
      <c r="Q103" s="19">
        <v>2023</v>
      </c>
      <c r="R103" s="27">
        <v>-14.427850000000007</v>
      </c>
      <c r="S103" s="27">
        <v>-4.5089600000001155</v>
      </c>
      <c r="T103" s="27">
        <v>30.543634120187839</v>
      </c>
      <c r="U103" s="27">
        <v>8.3669397104589738</v>
      </c>
      <c r="V103" s="27">
        <v>0</v>
      </c>
      <c r="W103" s="27">
        <v>0</v>
      </c>
      <c r="X103" s="27">
        <v>0</v>
      </c>
      <c r="Y103" s="27">
        <v>19.973763830646689</v>
      </c>
      <c r="AA103" s="19">
        <v>2023</v>
      </c>
      <c r="AB103" s="27">
        <v>12.450189382123991</v>
      </c>
      <c r="AC103" s="27">
        <v>0.83334486225976434</v>
      </c>
      <c r="AD103" s="27">
        <v>15.498993431230076</v>
      </c>
      <c r="AE103" s="27">
        <v>1.1771788649959489E-2</v>
      </c>
      <c r="AF103" s="27">
        <v>0</v>
      </c>
      <c r="AG103" s="27">
        <v>0</v>
      </c>
      <c r="AH103" s="27">
        <v>0</v>
      </c>
      <c r="AI103" s="27">
        <v>28.794299464263791</v>
      </c>
    </row>
    <row r="104" spans="1:35" ht="16.5" thickTop="1" thickBot="1" x14ac:dyDescent="0.3">
      <c r="A104" s="19">
        <v>2024</v>
      </c>
      <c r="B104" s="27">
        <v>5.311699780399155</v>
      </c>
      <c r="C104" s="27">
        <v>0.10623399560798311</v>
      </c>
      <c r="D104" s="27">
        <v>0</v>
      </c>
      <c r="E104" s="27">
        <v>5.4179337760071382</v>
      </c>
      <c r="G104" s="19">
        <v>2024</v>
      </c>
      <c r="H104" s="27">
        <v>0</v>
      </c>
      <c r="I104" s="27">
        <v>0</v>
      </c>
      <c r="J104" s="27">
        <v>4.486542326210067</v>
      </c>
      <c r="K104" s="27">
        <v>0.70492286555899786</v>
      </c>
      <c r="L104" s="27">
        <v>0</v>
      </c>
      <c r="M104" s="27">
        <v>0</v>
      </c>
      <c r="N104" s="27">
        <v>0</v>
      </c>
      <c r="O104" s="27">
        <v>5.1914651917690646</v>
      </c>
      <c r="Q104" s="19">
        <v>2024</v>
      </c>
      <c r="R104" s="27">
        <v>-1.0892799999999738</v>
      </c>
      <c r="S104" s="27">
        <v>-0.28193000000010215</v>
      </c>
      <c r="T104" s="27">
        <v>0.90256776078030565</v>
      </c>
      <c r="U104" s="27">
        <v>-0.18447813340707217</v>
      </c>
      <c r="V104" s="27">
        <v>0</v>
      </c>
      <c r="W104" s="27">
        <v>0</v>
      </c>
      <c r="X104" s="27">
        <v>0</v>
      </c>
      <c r="Y104" s="27">
        <v>-0.65312037262684253</v>
      </c>
      <c r="AA104" s="19">
        <v>2024</v>
      </c>
      <c r="AB104" s="27">
        <v>0.26788355407660447</v>
      </c>
      <c r="AC104" s="27">
        <v>9.6134217669714417E-2</v>
      </c>
      <c r="AD104" s="27">
        <v>7.0847870943001467</v>
      </c>
      <c r="AE104" s="27">
        <v>0.6030117839650484</v>
      </c>
      <c r="AF104" s="27">
        <v>0</v>
      </c>
      <c r="AG104" s="27">
        <v>0</v>
      </c>
      <c r="AH104" s="27">
        <v>0</v>
      </c>
      <c r="AI104" s="27">
        <v>8.0518166500115136</v>
      </c>
    </row>
    <row r="105" spans="1:35" ht="16.5" thickTop="1" thickBot="1" x14ac:dyDescent="0.3">
      <c r="A105" s="19">
        <v>2025</v>
      </c>
      <c r="B105" s="27">
        <v>5.311699780399155</v>
      </c>
      <c r="C105" s="27">
        <v>0.10623399560798311</v>
      </c>
      <c r="D105" s="27">
        <v>0</v>
      </c>
      <c r="E105" s="27">
        <v>5.4179337760071382</v>
      </c>
      <c r="G105" s="19">
        <v>2025</v>
      </c>
      <c r="H105" s="27">
        <v>0</v>
      </c>
      <c r="I105" s="27">
        <v>0</v>
      </c>
      <c r="J105" s="27">
        <v>14.773870546429883</v>
      </c>
      <c r="K105" s="27">
        <v>0.82903262764599639</v>
      </c>
      <c r="L105" s="27">
        <v>0</v>
      </c>
      <c r="M105" s="27">
        <v>0</v>
      </c>
      <c r="N105" s="27">
        <v>0</v>
      </c>
      <c r="O105" s="27">
        <v>15.60290317407588</v>
      </c>
      <c r="Q105" s="19">
        <v>2025</v>
      </c>
      <c r="R105" s="27">
        <v>-2.3426399999999603</v>
      </c>
      <c r="S105" s="27">
        <v>-0.37770000000000437</v>
      </c>
      <c r="T105" s="27">
        <v>12.812635438385708</v>
      </c>
      <c r="U105" s="27">
        <v>0.51632039697095755</v>
      </c>
      <c r="V105" s="27">
        <v>0</v>
      </c>
      <c r="W105" s="27">
        <v>0</v>
      </c>
      <c r="X105" s="27">
        <v>0</v>
      </c>
      <c r="Y105" s="27">
        <v>10.608615835356701</v>
      </c>
      <c r="AA105" s="19">
        <v>2025</v>
      </c>
      <c r="AB105" s="27">
        <v>0.26788355408299935</v>
      </c>
      <c r="AC105" s="27">
        <v>9.5871555879966763E-2</v>
      </c>
      <c r="AD105" s="27">
        <v>10.759450281689874</v>
      </c>
      <c r="AE105" s="27">
        <v>0.49682400702300955</v>
      </c>
      <c r="AF105" s="27">
        <v>0</v>
      </c>
      <c r="AG105" s="27">
        <v>0</v>
      </c>
      <c r="AH105" s="27">
        <v>0</v>
      </c>
      <c r="AI105" s="27">
        <v>11.62002939867585</v>
      </c>
    </row>
    <row r="106" spans="1:35" ht="16.5" thickTop="1" thickBot="1" x14ac:dyDescent="0.3">
      <c r="A106" s="19">
        <v>2026</v>
      </c>
      <c r="B106" s="27">
        <v>5.311699780399155</v>
      </c>
      <c r="C106" s="27">
        <v>0.10623399560798311</v>
      </c>
      <c r="D106" s="27">
        <v>0</v>
      </c>
      <c r="E106" s="27">
        <v>5.4179337760071382</v>
      </c>
      <c r="G106" s="19">
        <v>2026</v>
      </c>
      <c r="H106" s="27">
        <v>-1.3950969279790115E-3</v>
      </c>
      <c r="I106" s="27">
        <v>1.4004089498484973E-3</v>
      </c>
      <c r="J106" s="27">
        <v>5.4917451818799599</v>
      </c>
      <c r="K106" s="27">
        <v>-8.6804886817932123E-2</v>
      </c>
      <c r="L106" s="27">
        <v>0</v>
      </c>
      <c r="M106" s="27">
        <v>0</v>
      </c>
      <c r="N106" s="27">
        <v>0</v>
      </c>
      <c r="O106" s="27">
        <v>5.4049456070838975</v>
      </c>
      <c r="Q106" s="19">
        <v>2026</v>
      </c>
      <c r="R106" s="27">
        <v>-0.44297000000005937</v>
      </c>
      <c r="S106" s="27">
        <v>5.0119999999878928E-2</v>
      </c>
      <c r="T106" s="27">
        <v>4.4451921191592572</v>
      </c>
      <c r="U106" s="27">
        <v>0.63339134068100245</v>
      </c>
      <c r="V106" s="27">
        <v>0</v>
      </c>
      <c r="W106" s="27">
        <v>0</v>
      </c>
      <c r="X106" s="27">
        <v>0</v>
      </c>
      <c r="Y106" s="27">
        <v>4.6857334598400788</v>
      </c>
      <c r="AA106" s="19">
        <v>2026</v>
      </c>
      <c r="AB106" s="27">
        <v>0.26788355408200459</v>
      </c>
      <c r="AC106" s="27">
        <v>9.5871555879966763E-2</v>
      </c>
      <c r="AD106" s="27">
        <v>11.973650127009954</v>
      </c>
      <c r="AE106" s="27">
        <v>0.22723114219598942</v>
      </c>
      <c r="AF106" s="27">
        <v>0</v>
      </c>
      <c r="AG106" s="27">
        <v>0</v>
      </c>
      <c r="AH106" s="27">
        <v>0</v>
      </c>
      <c r="AI106" s="27">
        <v>12.564636379167915</v>
      </c>
    </row>
    <row r="107" spans="1:35" ht="16.5" thickTop="1" thickBot="1" x14ac:dyDescent="0.3">
      <c r="A107" s="19">
        <v>2027</v>
      </c>
      <c r="B107" s="27">
        <v>5.311699780399155</v>
      </c>
      <c r="C107" s="27">
        <v>0.10623399560798311</v>
      </c>
      <c r="D107" s="27">
        <v>0</v>
      </c>
      <c r="E107" s="27">
        <v>5.4179337760071382</v>
      </c>
      <c r="G107" s="19">
        <v>2027</v>
      </c>
      <c r="H107" s="27">
        <v>5.075118029402006</v>
      </c>
      <c r="I107" s="27">
        <v>1.0935449024800619</v>
      </c>
      <c r="J107" s="27">
        <v>17.854875412099993</v>
      </c>
      <c r="K107" s="27">
        <v>-0.40301735771889802</v>
      </c>
      <c r="L107" s="27">
        <v>0</v>
      </c>
      <c r="M107" s="27">
        <v>0</v>
      </c>
      <c r="N107" s="27">
        <v>0</v>
      </c>
      <c r="O107" s="27">
        <v>23.620520986263163</v>
      </c>
      <c r="Q107" s="19">
        <v>2027</v>
      </c>
      <c r="R107" s="27">
        <v>1.8599400000000514</v>
      </c>
      <c r="S107" s="27">
        <v>0.64633999999978187</v>
      </c>
      <c r="T107" s="27">
        <v>22.052481276998204</v>
      </c>
      <c r="U107" s="27">
        <v>0.62528878550906664</v>
      </c>
      <c r="V107" s="27">
        <v>0</v>
      </c>
      <c r="W107" s="27">
        <v>0</v>
      </c>
      <c r="X107" s="27">
        <v>0</v>
      </c>
      <c r="Y107" s="27">
        <v>25.184050062507104</v>
      </c>
      <c r="AA107" s="19">
        <v>2027</v>
      </c>
      <c r="AB107" s="27">
        <v>0.18290367326500245</v>
      </c>
      <c r="AC107" s="27">
        <v>0.15926881142968341</v>
      </c>
      <c r="AD107" s="27">
        <v>22.812475600020029</v>
      </c>
      <c r="AE107" s="27">
        <v>-0.64186238600697831</v>
      </c>
      <c r="AF107" s="27">
        <v>0</v>
      </c>
      <c r="AG107" s="27">
        <v>0</v>
      </c>
      <c r="AH107" s="27">
        <v>0</v>
      </c>
      <c r="AI107" s="27">
        <v>22.512785698707738</v>
      </c>
    </row>
    <row r="108" spans="1:35" ht="16.5" thickTop="1" thickBot="1" x14ac:dyDescent="0.3">
      <c r="A108" s="19">
        <v>2028</v>
      </c>
      <c r="B108" s="27">
        <v>5.311699780399155</v>
      </c>
      <c r="C108" s="27">
        <v>0.10623399560798311</v>
      </c>
      <c r="D108" s="27">
        <v>0</v>
      </c>
      <c r="E108" s="27">
        <v>5.4179337760071382</v>
      </c>
      <c r="G108" s="19">
        <v>2028</v>
      </c>
      <c r="H108" s="27">
        <v>10.035512428024049</v>
      </c>
      <c r="I108" s="27">
        <v>2.2499836779797988</v>
      </c>
      <c r="J108" s="27">
        <v>15.236166209919844</v>
      </c>
      <c r="K108" s="27">
        <v>-0.73132285662798679</v>
      </c>
      <c r="L108" s="27">
        <v>0</v>
      </c>
      <c r="M108" s="27">
        <v>0</v>
      </c>
      <c r="N108" s="27">
        <v>0</v>
      </c>
      <c r="O108" s="27">
        <v>26.790339459295705</v>
      </c>
      <c r="Q108" s="19">
        <v>2028</v>
      </c>
      <c r="R108" s="27">
        <v>20.984051066249776</v>
      </c>
      <c r="S108" s="27">
        <v>1.6843199999998433</v>
      </c>
      <c r="T108" s="27">
        <v>2.9883255711811199</v>
      </c>
      <c r="U108" s="27">
        <v>-0.18472312923497519</v>
      </c>
      <c r="V108" s="27">
        <v>0</v>
      </c>
      <c r="W108" s="27">
        <v>0</v>
      </c>
      <c r="X108" s="27">
        <v>0</v>
      </c>
      <c r="Y108" s="27">
        <v>25.471973508195767</v>
      </c>
      <c r="AA108" s="19">
        <v>2028</v>
      </c>
      <c r="AB108" s="27">
        <v>12.439042717415987</v>
      </c>
      <c r="AC108" s="27">
        <v>2.8324692475603115</v>
      </c>
      <c r="AD108" s="27">
        <v>14.701155531700234</v>
      </c>
      <c r="AE108" s="27">
        <v>-1.8065495757079917</v>
      </c>
      <c r="AF108" s="27">
        <v>0</v>
      </c>
      <c r="AG108" s="27">
        <v>0</v>
      </c>
      <c r="AH108" s="27">
        <v>0</v>
      </c>
      <c r="AI108" s="27">
        <v>28.166117920968542</v>
      </c>
    </row>
    <row r="109" spans="1:35" ht="16.5" thickTop="1" thickBot="1" x14ac:dyDescent="0.3">
      <c r="A109" s="19">
        <v>2029</v>
      </c>
      <c r="B109" s="27">
        <v>5.311699780399155</v>
      </c>
      <c r="C109" s="27">
        <v>0.10623399560798311</v>
      </c>
      <c r="D109" s="27">
        <v>0</v>
      </c>
      <c r="E109" s="27">
        <v>5.4179337760071382</v>
      </c>
      <c r="G109" s="19">
        <v>2029</v>
      </c>
      <c r="H109" s="27">
        <v>13.008471491989894</v>
      </c>
      <c r="I109" s="27">
        <v>2.7858491341703484</v>
      </c>
      <c r="J109" s="27">
        <v>14.542758681959938</v>
      </c>
      <c r="K109" s="27">
        <v>-1.5178889789320529</v>
      </c>
      <c r="L109" s="27">
        <v>0</v>
      </c>
      <c r="M109" s="27">
        <v>0</v>
      </c>
      <c r="N109" s="27">
        <v>0</v>
      </c>
      <c r="O109" s="27">
        <v>28.819190329188128</v>
      </c>
      <c r="Q109" s="19">
        <v>2029</v>
      </c>
      <c r="R109" s="27">
        <v>2.6504928898398248</v>
      </c>
      <c r="S109" s="27">
        <v>1.0213300000000345</v>
      </c>
      <c r="T109" s="27">
        <v>15.761885119865193</v>
      </c>
      <c r="U109" s="27">
        <v>0.93133233268395998</v>
      </c>
      <c r="V109" s="27">
        <v>0</v>
      </c>
      <c r="W109" s="27">
        <v>0</v>
      </c>
      <c r="X109" s="27">
        <v>0</v>
      </c>
      <c r="Y109" s="27">
        <v>20.365040342389012</v>
      </c>
      <c r="AA109" s="19">
        <v>2029</v>
      </c>
      <c r="AB109" s="27">
        <v>12.439042717419964</v>
      </c>
      <c r="AC109" s="27">
        <v>2.8247302605500408</v>
      </c>
      <c r="AD109" s="27">
        <v>18.455389524110128</v>
      </c>
      <c r="AE109" s="27">
        <v>-1.3376769577109955</v>
      </c>
      <c r="AF109" s="27">
        <v>0</v>
      </c>
      <c r="AG109" s="27">
        <v>0</v>
      </c>
      <c r="AH109" s="27">
        <v>0</v>
      </c>
      <c r="AI109" s="27">
        <v>32.381485544369134</v>
      </c>
    </row>
    <row r="110" spans="1:35" ht="16.5" thickTop="1" thickBot="1" x14ac:dyDescent="0.3">
      <c r="A110" s="19">
        <v>2030</v>
      </c>
      <c r="B110" s="27">
        <v>5.311699780399155</v>
      </c>
      <c r="C110" s="27">
        <v>0.10623399560798311</v>
      </c>
      <c r="D110" s="27">
        <v>0</v>
      </c>
      <c r="E110" s="27">
        <v>5.4179337760071382</v>
      </c>
      <c r="G110" s="19">
        <v>2030</v>
      </c>
      <c r="H110" s="27">
        <v>15.177658022430023</v>
      </c>
      <c r="I110" s="27">
        <v>3.3302668250598799</v>
      </c>
      <c r="J110" s="27">
        <v>5.729958638089709</v>
      </c>
      <c r="K110" s="27">
        <v>-1.9843621256899786</v>
      </c>
      <c r="L110" s="27">
        <v>0</v>
      </c>
      <c r="M110" s="27">
        <v>0</v>
      </c>
      <c r="N110" s="27">
        <v>0</v>
      </c>
      <c r="O110" s="27">
        <v>22.253521359889632</v>
      </c>
      <c r="Q110" s="19">
        <v>2030</v>
      </c>
      <c r="R110" s="27">
        <v>-2.5611748884198278</v>
      </c>
      <c r="S110" s="27">
        <v>-0.73806000000013228</v>
      </c>
      <c r="T110" s="27">
        <v>7.311501558884407</v>
      </c>
      <c r="U110" s="27">
        <v>2.7274240221150685</v>
      </c>
      <c r="V110" s="27">
        <v>0</v>
      </c>
      <c r="W110" s="27">
        <v>0</v>
      </c>
      <c r="X110" s="27">
        <v>0</v>
      </c>
      <c r="Y110" s="27">
        <v>6.739690692579515</v>
      </c>
      <c r="AA110" s="19">
        <v>2030</v>
      </c>
      <c r="AB110" s="27">
        <v>12.450019877442971</v>
      </c>
      <c r="AC110" s="27">
        <v>2.8272175174597578</v>
      </c>
      <c r="AD110" s="27">
        <v>25.795042659040075</v>
      </c>
      <c r="AE110" s="27">
        <v>-0.81740348691400144</v>
      </c>
      <c r="AF110" s="27">
        <v>0</v>
      </c>
      <c r="AG110" s="27">
        <v>0</v>
      </c>
      <c r="AH110" s="27">
        <v>0</v>
      </c>
      <c r="AI110" s="27">
        <v>40.254876567028802</v>
      </c>
    </row>
    <row r="111" spans="1:35" ht="16.5" thickTop="1" thickBot="1" x14ac:dyDescent="0.3">
      <c r="A111" s="19">
        <v>2031</v>
      </c>
      <c r="B111" s="27">
        <v>5.311699780399155</v>
      </c>
      <c r="C111" s="27">
        <v>0.10623399560798311</v>
      </c>
      <c r="D111" s="27">
        <v>0</v>
      </c>
      <c r="E111" s="27">
        <v>5.4179337760071382</v>
      </c>
      <c r="G111" s="19">
        <v>2031</v>
      </c>
      <c r="H111" s="27">
        <v>11.665195477350153</v>
      </c>
      <c r="I111" s="27">
        <v>2.9510362550099671</v>
      </c>
      <c r="J111" s="27">
        <v>13.531873049700168</v>
      </c>
      <c r="K111" s="27">
        <v>-0.89976612539298362</v>
      </c>
      <c r="L111" s="27">
        <v>0</v>
      </c>
      <c r="M111" s="27">
        <v>0</v>
      </c>
      <c r="N111" s="27">
        <v>0</v>
      </c>
      <c r="O111" s="27">
        <v>27.248338656667304</v>
      </c>
      <c r="Q111" s="19">
        <v>2031</v>
      </c>
      <c r="R111" s="27">
        <v>1.173566795790066</v>
      </c>
      <c r="S111" s="27">
        <v>-2.7108399999997346</v>
      </c>
      <c r="T111" s="27">
        <v>3.6152208559670291</v>
      </c>
      <c r="U111" s="27">
        <v>-4.5185027175459549</v>
      </c>
      <c r="V111" s="27">
        <v>0</v>
      </c>
      <c r="W111" s="27">
        <v>0</v>
      </c>
      <c r="X111" s="27">
        <v>0</v>
      </c>
      <c r="Y111" s="27">
        <v>-2.4405550657885944</v>
      </c>
      <c r="AA111" s="19">
        <v>2031</v>
      </c>
      <c r="AB111" s="27">
        <v>12.450019877442971</v>
      </c>
      <c r="AC111" s="27">
        <v>2.8272175174602125</v>
      </c>
      <c r="AD111" s="27">
        <v>24.116792876619847</v>
      </c>
      <c r="AE111" s="27">
        <v>-1.9986213657389162</v>
      </c>
      <c r="AF111" s="27">
        <v>0</v>
      </c>
      <c r="AG111" s="27">
        <v>0</v>
      </c>
      <c r="AH111" s="27">
        <v>0</v>
      </c>
      <c r="AI111" s="27">
        <v>37.395408905784116</v>
      </c>
    </row>
    <row r="112" spans="1:35" ht="16.5" thickTop="1" thickBot="1" x14ac:dyDescent="0.3">
      <c r="A112" s="19">
        <v>2032</v>
      </c>
      <c r="B112" s="27">
        <v>5.311699780399155</v>
      </c>
      <c r="C112" s="27">
        <v>0.10623399560798311</v>
      </c>
      <c r="D112" s="27">
        <v>0</v>
      </c>
      <c r="E112" s="27">
        <v>5.4179337760071382</v>
      </c>
      <c r="G112" s="19">
        <v>2032</v>
      </c>
      <c r="H112" s="27">
        <v>8.7156591978798588</v>
      </c>
      <c r="I112" s="27">
        <v>2.1041826225900877</v>
      </c>
      <c r="J112" s="27">
        <v>46.23265404370008</v>
      </c>
      <c r="K112" s="27">
        <v>-4.0680288542062043E-2</v>
      </c>
      <c r="L112" s="27">
        <v>0</v>
      </c>
      <c r="M112" s="27">
        <v>0</v>
      </c>
      <c r="N112" s="27">
        <v>0</v>
      </c>
      <c r="O112" s="27">
        <v>57.011815575627963</v>
      </c>
      <c r="Q112" s="19">
        <v>2032</v>
      </c>
      <c r="R112" s="27">
        <v>0.27831605934989057</v>
      </c>
      <c r="S112" s="27">
        <v>-2.4697200000000521</v>
      </c>
      <c r="T112" s="27">
        <v>-19.779951786778263</v>
      </c>
      <c r="U112" s="27">
        <v>-4.5981892822509396</v>
      </c>
      <c r="V112" s="27">
        <v>0</v>
      </c>
      <c r="W112" s="27">
        <v>0</v>
      </c>
      <c r="X112" s="27">
        <v>0</v>
      </c>
      <c r="Y112" s="27">
        <v>-26.569545009679363</v>
      </c>
      <c r="AA112" s="19">
        <v>2032</v>
      </c>
      <c r="AB112" s="27">
        <v>12.45001987743899</v>
      </c>
      <c r="AC112" s="27">
        <v>2.8349633188799999</v>
      </c>
      <c r="AD112" s="27">
        <v>22.551435771130031</v>
      </c>
      <c r="AE112" s="27">
        <v>-1.3915852457690054</v>
      </c>
      <c r="AF112" s="27">
        <v>0</v>
      </c>
      <c r="AG112" s="27">
        <v>0</v>
      </c>
      <c r="AH112" s="27">
        <v>0</v>
      </c>
      <c r="AI112" s="27">
        <v>36.444833721680013</v>
      </c>
    </row>
    <row r="113" spans="1:35" ht="16.5" thickTop="1" thickBot="1" x14ac:dyDescent="0.3">
      <c r="A113" s="19">
        <v>2033</v>
      </c>
      <c r="B113" s="27">
        <v>5.311699780399155</v>
      </c>
      <c r="C113" s="27">
        <v>0.10623399560798311</v>
      </c>
      <c r="D113" s="27">
        <v>0</v>
      </c>
      <c r="E113" s="27">
        <v>5.4179337760071382</v>
      </c>
      <c r="G113" s="19">
        <v>2033</v>
      </c>
      <c r="H113" s="27">
        <v>7.1445502861702153</v>
      </c>
      <c r="I113" s="27">
        <v>1.7364190779403543</v>
      </c>
      <c r="J113" s="27">
        <v>45.056563701889942</v>
      </c>
      <c r="K113" s="27">
        <v>8.1211619449313727E-3</v>
      </c>
      <c r="L113" s="27">
        <v>0</v>
      </c>
      <c r="M113" s="27">
        <v>0</v>
      </c>
      <c r="N113" s="27">
        <v>0</v>
      </c>
      <c r="O113" s="27">
        <v>53.945654227945447</v>
      </c>
      <c r="Q113" s="19">
        <v>2033</v>
      </c>
      <c r="R113" s="27">
        <v>-6.5978225713506617</v>
      </c>
      <c r="S113" s="27">
        <v>-2.7442700000001423</v>
      </c>
      <c r="T113" s="27">
        <v>20.399326724536643</v>
      </c>
      <c r="U113" s="27">
        <v>-2.2828936332450249</v>
      </c>
      <c r="V113" s="27">
        <v>0</v>
      </c>
      <c r="W113" s="27">
        <v>0</v>
      </c>
      <c r="X113" s="27">
        <v>0</v>
      </c>
      <c r="Y113" s="27">
        <v>8.7743405199408144</v>
      </c>
      <c r="AA113" s="19">
        <v>2033</v>
      </c>
      <c r="AB113" s="27">
        <v>24.762563133759045</v>
      </c>
      <c r="AC113" s="27">
        <v>3.6193375507100427</v>
      </c>
      <c r="AD113" s="27">
        <v>14.219997466809584</v>
      </c>
      <c r="AE113" s="27">
        <v>-1.0377657336759147</v>
      </c>
      <c r="AF113" s="27">
        <v>0</v>
      </c>
      <c r="AG113" s="27">
        <v>0</v>
      </c>
      <c r="AH113" s="27">
        <v>0</v>
      </c>
      <c r="AI113" s="27">
        <v>41.564132417602764</v>
      </c>
    </row>
    <row r="114" spans="1:35" ht="16.5" thickTop="1" thickBot="1" x14ac:dyDescent="0.3">
      <c r="A114" s="19">
        <v>2034</v>
      </c>
      <c r="B114" s="27">
        <v>5.311699780399155</v>
      </c>
      <c r="C114" s="27">
        <v>0.10623399560798311</v>
      </c>
      <c r="D114" s="27">
        <v>0</v>
      </c>
      <c r="E114" s="27">
        <v>5.4179337760071382</v>
      </c>
      <c r="G114" s="19">
        <v>2034</v>
      </c>
      <c r="H114" s="27">
        <v>6.1223542681400431</v>
      </c>
      <c r="I114" s="27">
        <v>1.6712966825298281</v>
      </c>
      <c r="J114" s="27">
        <v>13.549265571369789</v>
      </c>
      <c r="K114" s="27">
        <v>0.11339770829596091</v>
      </c>
      <c r="L114" s="27">
        <v>0</v>
      </c>
      <c r="M114" s="27">
        <v>0</v>
      </c>
      <c r="N114" s="27">
        <v>0</v>
      </c>
      <c r="O114" s="27">
        <v>21.456314230335618</v>
      </c>
      <c r="Q114" s="19">
        <v>2034</v>
      </c>
      <c r="R114" s="27">
        <v>0.38284024567019515</v>
      </c>
      <c r="S114" s="27">
        <v>-1.1996799999997165</v>
      </c>
      <c r="T114" s="27">
        <v>26.19237187020077</v>
      </c>
      <c r="U114" s="27">
        <v>-8.0700728044790448</v>
      </c>
      <c r="V114" s="27">
        <v>0</v>
      </c>
      <c r="W114" s="27">
        <v>0</v>
      </c>
      <c r="X114" s="27">
        <v>0</v>
      </c>
      <c r="Y114" s="27">
        <v>17.305459311392205</v>
      </c>
      <c r="AA114" s="19">
        <v>2034</v>
      </c>
      <c r="AB114" s="27">
        <v>14.438961265517037</v>
      </c>
      <c r="AC114" s="27">
        <v>0.9572053557799336</v>
      </c>
      <c r="AD114" s="27">
        <v>34.020230025529862</v>
      </c>
      <c r="AE114" s="27">
        <v>-0.6644493734700373</v>
      </c>
      <c r="AF114" s="27">
        <v>0</v>
      </c>
      <c r="AG114" s="27">
        <v>0</v>
      </c>
      <c r="AH114" s="27">
        <v>0</v>
      </c>
      <c r="AI114" s="27">
        <v>48.751947273356798</v>
      </c>
    </row>
    <row r="115" spans="1:35" ht="16.5" thickTop="1" thickBot="1" x14ac:dyDescent="0.3">
      <c r="A115" s="19" t="s">
        <v>44</v>
      </c>
      <c r="B115" s="27">
        <v>66.511137707068016</v>
      </c>
      <c r="C115" s="27">
        <v>1.3302227541413605</v>
      </c>
      <c r="D115" s="27">
        <v>0</v>
      </c>
      <c r="E115" s="27">
        <v>67.841360461209376</v>
      </c>
      <c r="G115" s="19" t="s">
        <v>45</v>
      </c>
      <c r="H115" s="27">
        <v>75.003152048527312</v>
      </c>
      <c r="I115" s="27">
        <v>20.474561534327183</v>
      </c>
      <c r="J115" s="27">
        <v>189.03717914755322</v>
      </c>
      <c r="K115" s="27">
        <v>1.6256662730373708</v>
      </c>
      <c r="L115" s="27">
        <v>0</v>
      </c>
      <c r="M115" s="27">
        <v>0</v>
      </c>
      <c r="N115" s="27">
        <v>0</v>
      </c>
      <c r="O115" s="27">
        <v>286.14055900344511</v>
      </c>
      <c r="Q115" s="19" t="s">
        <v>45</v>
      </c>
      <c r="R115" s="27">
        <v>4.6900626619603489</v>
      </c>
      <c r="S115" s="27">
        <v>-14.696924991387608</v>
      </c>
      <c r="T115" s="27">
        <v>365.43176952622912</v>
      </c>
      <c r="U115" s="27">
        <v>-115.69233079170597</v>
      </c>
      <c r="V115" s="27">
        <v>0</v>
      </c>
      <c r="W115" s="27">
        <v>0</v>
      </c>
      <c r="X115" s="27">
        <v>0</v>
      </c>
      <c r="Y115" s="27">
        <v>239.73257640509593</v>
      </c>
      <c r="AA115" s="19" t="s">
        <v>45</v>
      </c>
      <c r="AB115" s="27">
        <v>176.88744554623327</v>
      </c>
      <c r="AC115" s="27">
        <v>11.726439813329801</v>
      </c>
      <c r="AD115" s="27">
        <v>474.64479045759037</v>
      </c>
      <c r="AE115" s="27">
        <v>-9.5255270395047855</v>
      </c>
      <c r="AF115" s="27">
        <v>0</v>
      </c>
      <c r="AG115" s="27">
        <v>0</v>
      </c>
      <c r="AH115" s="27">
        <v>0</v>
      </c>
      <c r="AI115" s="27">
        <v>653.73314877764858</v>
      </c>
    </row>
    <row r="116" spans="1:35" ht="16.5" thickTop="1" thickBot="1" x14ac:dyDescent="0.3"/>
    <row r="117" spans="1:35" ht="16.5" thickTop="1" thickBot="1" x14ac:dyDescent="0.3">
      <c r="A117" s="28" t="str">
        <f>A8</f>
        <v>High Cost and High Discount rate</v>
      </c>
    </row>
    <row r="118" spans="1:35" ht="46.5" thickTop="1" thickBot="1" x14ac:dyDescent="0.3">
      <c r="G118" s="1" t="s">
        <v>29</v>
      </c>
      <c r="H118" s="18" t="s">
        <v>84</v>
      </c>
      <c r="J118" s="12"/>
      <c r="K118" s="12"/>
      <c r="Q118" s="1" t="s">
        <v>29</v>
      </c>
      <c r="R118" s="18" t="s">
        <v>85</v>
      </c>
      <c r="T118" s="12"/>
      <c r="U118" s="12"/>
      <c r="AA118" s="1" t="s">
        <v>29</v>
      </c>
      <c r="AB118" s="18" t="s">
        <v>86</v>
      </c>
      <c r="AD118" s="12"/>
      <c r="AE118" s="12"/>
    </row>
    <row r="119" spans="1:35" ht="51" customHeight="1" thickTop="1" thickBot="1" x14ac:dyDescent="0.3">
      <c r="A119" s="1" t="s">
        <v>32</v>
      </c>
      <c r="B119" s="25" t="s">
        <v>33</v>
      </c>
      <c r="C119" s="25" t="s">
        <v>15</v>
      </c>
      <c r="D119" s="25" t="s">
        <v>34</v>
      </c>
      <c r="E119" s="25" t="s">
        <v>35</v>
      </c>
      <c r="G119" s="1" t="s">
        <v>29</v>
      </c>
      <c r="H119" s="1" t="s">
        <v>36</v>
      </c>
      <c r="I119" s="1" t="s">
        <v>37</v>
      </c>
      <c r="J119" s="1" t="s">
        <v>38</v>
      </c>
      <c r="K119" s="1" t="s">
        <v>39</v>
      </c>
      <c r="L119" s="1" t="s">
        <v>40</v>
      </c>
      <c r="M119" s="1" t="s">
        <v>41</v>
      </c>
      <c r="N119" s="1" t="s">
        <v>42</v>
      </c>
      <c r="O119" s="1" t="s">
        <v>35</v>
      </c>
      <c r="Q119" s="1" t="s">
        <v>29</v>
      </c>
      <c r="R119" s="1" t="s">
        <v>36</v>
      </c>
      <c r="S119" s="1" t="s">
        <v>37</v>
      </c>
      <c r="T119" s="1" t="s">
        <v>38</v>
      </c>
      <c r="U119" s="1" t="s">
        <v>39</v>
      </c>
      <c r="V119" s="1" t="s">
        <v>40</v>
      </c>
      <c r="W119" s="1" t="s">
        <v>41</v>
      </c>
      <c r="X119" s="1" t="s">
        <v>42</v>
      </c>
      <c r="Y119" s="1" t="s">
        <v>35</v>
      </c>
      <c r="AA119" s="1" t="s">
        <v>29</v>
      </c>
      <c r="AB119" s="1" t="s">
        <v>36</v>
      </c>
      <c r="AC119" s="1" t="s">
        <v>37</v>
      </c>
      <c r="AD119" s="1" t="s">
        <v>38</v>
      </c>
      <c r="AE119" s="1" t="s">
        <v>39</v>
      </c>
      <c r="AF119" s="1" t="s">
        <v>40</v>
      </c>
      <c r="AG119" s="1" t="s">
        <v>41</v>
      </c>
      <c r="AH119" s="1" t="s">
        <v>42</v>
      </c>
      <c r="AI119" s="1" t="s">
        <v>35</v>
      </c>
    </row>
    <row r="120" spans="1:35" ht="16.5" thickTop="1" thickBot="1" x14ac:dyDescent="0.3">
      <c r="A120" s="19" t="s">
        <v>43</v>
      </c>
      <c r="B120" s="26">
        <f>NPV($B$8,B121:B136)</f>
        <v>106.56544386610051</v>
      </c>
      <c r="C120" s="26">
        <f t="shared" ref="C120:E120" si="21">NPV($B$8,C121:C136)</f>
        <v>2.1313088773220104</v>
      </c>
      <c r="D120" s="26">
        <f t="shared" si="21"/>
        <v>4.5387103138614542</v>
      </c>
      <c r="E120" s="26">
        <f t="shared" si="21"/>
        <v>113.23546305728397</v>
      </c>
      <c r="G120" s="19" t="s">
        <v>43</v>
      </c>
      <c r="H120" s="26">
        <f>NPV($B$8,H121:H136)</f>
        <v>44.95099202071443</v>
      </c>
      <c r="I120" s="26">
        <f t="shared" ref="I120:O120" si="22">NPV($B$8,I121:I136)</f>
        <v>11.018989305476795</v>
      </c>
      <c r="J120" s="26">
        <f t="shared" si="22"/>
        <v>118.21146256045351</v>
      </c>
      <c r="K120" s="26">
        <f t="shared" si="22"/>
        <v>-1.9741620762102889</v>
      </c>
      <c r="L120" s="26">
        <f t="shared" si="22"/>
        <v>0</v>
      </c>
      <c r="M120" s="26">
        <f t="shared" si="22"/>
        <v>0</v>
      </c>
      <c r="N120" s="26">
        <f t="shared" si="22"/>
        <v>0</v>
      </c>
      <c r="O120" s="26">
        <f t="shared" si="22"/>
        <v>172.20728181043447</v>
      </c>
      <c r="Q120" s="19" t="s">
        <v>43</v>
      </c>
      <c r="R120" s="26">
        <f>NPV($B$8,R121:R136)</f>
        <v>-2.2318411060644747</v>
      </c>
      <c r="S120" s="26">
        <f t="shared" ref="S120:Y120" si="23">NPV($B$8,S121:S136)</f>
        <v>-8.2968735848903599</v>
      </c>
      <c r="T120" s="26">
        <f t="shared" si="23"/>
        <v>134.74139142330077</v>
      </c>
      <c r="U120" s="26">
        <f t="shared" si="23"/>
        <v>-20.537266414302778</v>
      </c>
      <c r="V120" s="26">
        <f t="shared" si="23"/>
        <v>0</v>
      </c>
      <c r="W120" s="26">
        <f t="shared" si="23"/>
        <v>0</v>
      </c>
      <c r="X120" s="26">
        <f t="shared" si="23"/>
        <v>0</v>
      </c>
      <c r="Y120" s="26">
        <f t="shared" si="23"/>
        <v>103.67541031804316</v>
      </c>
      <c r="AA120" s="19" t="s">
        <v>43</v>
      </c>
      <c r="AB120" s="26">
        <f>NPV($B$8,AB121:AB136)</f>
        <v>81.710214635183718</v>
      </c>
      <c r="AC120" s="26">
        <f t="shared" ref="AC120:AI120" si="24">NPV($B$8,AC121:AC136)</f>
        <v>10.164726813940042</v>
      </c>
      <c r="AD120" s="26">
        <f t="shared" si="24"/>
        <v>188.22425686209345</v>
      </c>
      <c r="AE120" s="26">
        <f t="shared" si="24"/>
        <v>-4.7543771316924515</v>
      </c>
      <c r="AF120" s="26">
        <f t="shared" si="24"/>
        <v>0</v>
      </c>
      <c r="AG120" s="26">
        <f t="shared" si="24"/>
        <v>0</v>
      </c>
      <c r="AH120" s="26">
        <f t="shared" si="24"/>
        <v>0</v>
      </c>
      <c r="AI120" s="26">
        <f t="shared" si="24"/>
        <v>275.34482117952479</v>
      </c>
    </row>
    <row r="121" spans="1:35" ht="16.5" thickTop="1" thickBot="1" x14ac:dyDescent="0.3">
      <c r="A121" s="19">
        <v>2020</v>
      </c>
      <c r="B121" s="27">
        <v>0</v>
      </c>
      <c r="C121" s="27">
        <v>0</v>
      </c>
      <c r="D121" s="27">
        <v>0</v>
      </c>
      <c r="E121" s="27">
        <v>0</v>
      </c>
      <c r="G121" s="19">
        <v>2020</v>
      </c>
      <c r="H121" s="27">
        <v>0</v>
      </c>
      <c r="I121" s="27">
        <v>0</v>
      </c>
      <c r="J121" s="27">
        <v>0</v>
      </c>
      <c r="K121" s="27">
        <v>0</v>
      </c>
      <c r="L121" s="27">
        <v>0</v>
      </c>
      <c r="M121" s="27">
        <v>0</v>
      </c>
      <c r="N121" s="27">
        <v>0</v>
      </c>
      <c r="O121" s="27">
        <v>0</v>
      </c>
      <c r="Q121" s="19">
        <v>2020</v>
      </c>
      <c r="R121" s="27">
        <v>0</v>
      </c>
      <c r="S121" s="27">
        <v>0</v>
      </c>
      <c r="T121" s="27">
        <v>0</v>
      </c>
      <c r="U121" s="27">
        <v>0</v>
      </c>
      <c r="V121" s="27">
        <v>0</v>
      </c>
      <c r="W121" s="27">
        <v>0</v>
      </c>
      <c r="X121" s="27">
        <v>0</v>
      </c>
      <c r="Y121" s="27">
        <v>0</v>
      </c>
      <c r="AA121" s="19">
        <v>2020</v>
      </c>
      <c r="AB121" s="27">
        <v>0</v>
      </c>
      <c r="AC121" s="27">
        <v>0</v>
      </c>
      <c r="AD121" s="27">
        <v>0</v>
      </c>
      <c r="AE121" s="27">
        <v>0</v>
      </c>
      <c r="AF121" s="27">
        <v>0</v>
      </c>
      <c r="AG121" s="27">
        <v>0</v>
      </c>
      <c r="AH121" s="27">
        <v>0</v>
      </c>
      <c r="AI121" s="27">
        <v>0</v>
      </c>
    </row>
    <row r="122" spans="1:35" ht="16.5" thickTop="1" thickBot="1" x14ac:dyDescent="0.3">
      <c r="A122" s="19">
        <v>2021</v>
      </c>
      <c r="B122" s="27">
        <v>0</v>
      </c>
      <c r="C122" s="27">
        <v>0</v>
      </c>
      <c r="D122" s="27">
        <v>0</v>
      </c>
      <c r="E122" s="27">
        <v>0</v>
      </c>
      <c r="G122" s="19">
        <v>2021</v>
      </c>
      <c r="H122" s="27">
        <v>0</v>
      </c>
      <c r="I122" s="27">
        <v>0</v>
      </c>
      <c r="J122" s="27">
        <v>0</v>
      </c>
      <c r="K122" s="27">
        <v>0</v>
      </c>
      <c r="L122" s="27">
        <v>0</v>
      </c>
      <c r="M122" s="27">
        <v>0</v>
      </c>
      <c r="N122" s="27">
        <v>0</v>
      </c>
      <c r="O122" s="27">
        <v>0</v>
      </c>
      <c r="Q122" s="19">
        <v>2021</v>
      </c>
      <c r="R122" s="27">
        <v>0</v>
      </c>
      <c r="S122" s="27">
        <v>0</v>
      </c>
      <c r="T122" s="27">
        <v>0</v>
      </c>
      <c r="U122" s="27">
        <v>0</v>
      </c>
      <c r="V122" s="27">
        <v>0</v>
      </c>
      <c r="W122" s="27">
        <v>0</v>
      </c>
      <c r="X122" s="27">
        <v>0</v>
      </c>
      <c r="Y122" s="27">
        <v>0</v>
      </c>
      <c r="AA122" s="19">
        <v>2021</v>
      </c>
      <c r="AB122" s="27">
        <v>0</v>
      </c>
      <c r="AC122" s="27">
        <v>0</v>
      </c>
      <c r="AD122" s="27">
        <v>0</v>
      </c>
      <c r="AE122" s="27">
        <v>0</v>
      </c>
      <c r="AF122" s="27">
        <v>0</v>
      </c>
      <c r="AG122" s="27">
        <v>0</v>
      </c>
      <c r="AH122" s="27">
        <v>0</v>
      </c>
      <c r="AI122" s="27">
        <v>0</v>
      </c>
    </row>
    <row r="123" spans="1:35" ht="16.5" thickTop="1" thickBot="1" x14ac:dyDescent="0.3">
      <c r="A123" s="19">
        <v>2022</v>
      </c>
      <c r="B123" s="27">
        <v>0</v>
      </c>
      <c r="C123" s="27">
        <v>0</v>
      </c>
      <c r="D123" s="27">
        <v>5.869676526292178</v>
      </c>
      <c r="E123" s="27">
        <v>5.869676526292178</v>
      </c>
      <c r="G123" s="19">
        <v>2022</v>
      </c>
      <c r="H123" s="27">
        <v>0</v>
      </c>
      <c r="I123" s="27">
        <v>0</v>
      </c>
      <c r="J123" s="27">
        <v>0</v>
      </c>
      <c r="K123" s="27">
        <v>0</v>
      </c>
      <c r="L123" s="27">
        <v>0</v>
      </c>
      <c r="M123" s="27">
        <v>0</v>
      </c>
      <c r="N123" s="27">
        <v>0</v>
      </c>
      <c r="O123" s="27">
        <v>0</v>
      </c>
      <c r="Q123" s="19">
        <v>2022</v>
      </c>
      <c r="R123" s="27">
        <v>0</v>
      </c>
      <c r="S123" s="27">
        <v>0</v>
      </c>
      <c r="T123" s="27">
        <v>0</v>
      </c>
      <c r="U123" s="27">
        <v>0</v>
      </c>
      <c r="V123" s="27">
        <v>0</v>
      </c>
      <c r="W123" s="27">
        <v>0</v>
      </c>
      <c r="X123" s="27">
        <v>0</v>
      </c>
      <c r="Y123" s="27">
        <v>0</v>
      </c>
      <c r="AA123" s="19">
        <v>2022</v>
      </c>
      <c r="AB123" s="27">
        <v>0</v>
      </c>
      <c r="AC123" s="27">
        <v>0</v>
      </c>
      <c r="AD123" s="27">
        <v>0</v>
      </c>
      <c r="AE123" s="27">
        <v>0</v>
      </c>
      <c r="AF123" s="27">
        <v>0</v>
      </c>
      <c r="AG123" s="27">
        <v>0</v>
      </c>
      <c r="AH123" s="27">
        <v>0</v>
      </c>
      <c r="AI123" s="27">
        <v>0</v>
      </c>
    </row>
    <row r="124" spans="1:35" ht="16.5" thickTop="1" thickBot="1" x14ac:dyDescent="0.3">
      <c r="A124" s="19">
        <v>2023</v>
      </c>
      <c r="B124" s="27">
        <v>13.131610354060584</v>
      </c>
      <c r="C124" s="27">
        <v>0.26263220708121171</v>
      </c>
      <c r="D124" s="27">
        <v>0</v>
      </c>
      <c r="E124" s="27">
        <v>13.394242561141795</v>
      </c>
      <c r="G124" s="19">
        <v>2023</v>
      </c>
      <c r="H124" s="27">
        <v>0</v>
      </c>
      <c r="I124" s="27">
        <v>0</v>
      </c>
      <c r="J124" s="27">
        <v>6.1254591247299688</v>
      </c>
      <c r="K124" s="27">
        <v>-1.3250386445419864</v>
      </c>
      <c r="L124" s="27">
        <v>0</v>
      </c>
      <c r="M124" s="27">
        <v>0</v>
      </c>
      <c r="N124" s="27">
        <v>0</v>
      </c>
      <c r="O124" s="27">
        <v>4.8004204801879826</v>
      </c>
      <c r="Q124" s="19">
        <v>2023</v>
      </c>
      <c r="R124" s="27">
        <v>-14.427850000000007</v>
      </c>
      <c r="S124" s="27">
        <v>-4.5089600000001155</v>
      </c>
      <c r="T124" s="27">
        <v>30.543634120187839</v>
      </c>
      <c r="U124" s="27">
        <v>8.3669397104589738</v>
      </c>
      <c r="V124" s="27">
        <v>0</v>
      </c>
      <c r="W124" s="27">
        <v>0</v>
      </c>
      <c r="X124" s="27">
        <v>0</v>
      </c>
      <c r="Y124" s="27">
        <v>19.973763830646689</v>
      </c>
      <c r="AA124" s="19">
        <v>2023</v>
      </c>
      <c r="AB124" s="27">
        <v>12.450189382123991</v>
      </c>
      <c r="AC124" s="27">
        <v>0.83334486225976434</v>
      </c>
      <c r="AD124" s="27">
        <v>15.498993431230076</v>
      </c>
      <c r="AE124" s="27">
        <v>1.1771788649959489E-2</v>
      </c>
      <c r="AF124" s="27">
        <v>0</v>
      </c>
      <c r="AG124" s="27">
        <v>0</v>
      </c>
      <c r="AH124" s="27">
        <v>0</v>
      </c>
      <c r="AI124" s="27">
        <v>28.794299464263791</v>
      </c>
    </row>
    <row r="125" spans="1:35" ht="16.5" thickTop="1" thickBot="1" x14ac:dyDescent="0.3">
      <c r="A125" s="19">
        <v>2024</v>
      </c>
      <c r="B125" s="27">
        <v>13.131610354060584</v>
      </c>
      <c r="C125" s="27">
        <v>0.26263220708121171</v>
      </c>
      <c r="D125" s="27">
        <v>0</v>
      </c>
      <c r="E125" s="27">
        <v>13.394242561141795</v>
      </c>
      <c r="G125" s="19">
        <v>2024</v>
      </c>
      <c r="H125" s="27">
        <v>0</v>
      </c>
      <c r="I125" s="27">
        <v>0</v>
      </c>
      <c r="J125" s="27">
        <v>4.486542326210067</v>
      </c>
      <c r="K125" s="27">
        <v>0.70492286555899786</v>
      </c>
      <c r="L125" s="27">
        <v>0</v>
      </c>
      <c r="M125" s="27">
        <v>0</v>
      </c>
      <c r="N125" s="27">
        <v>0</v>
      </c>
      <c r="O125" s="27">
        <v>5.1914651917690646</v>
      </c>
      <c r="Q125" s="19">
        <v>2024</v>
      </c>
      <c r="R125" s="27">
        <v>-1.0892799999999738</v>
      </c>
      <c r="S125" s="27">
        <v>-0.28193000000010215</v>
      </c>
      <c r="T125" s="27">
        <v>0.90256776078030565</v>
      </c>
      <c r="U125" s="27">
        <v>-0.18447813340707217</v>
      </c>
      <c r="V125" s="27">
        <v>0</v>
      </c>
      <c r="W125" s="27">
        <v>0</v>
      </c>
      <c r="X125" s="27">
        <v>0</v>
      </c>
      <c r="Y125" s="27">
        <v>-0.65312037262684253</v>
      </c>
      <c r="AA125" s="19">
        <v>2024</v>
      </c>
      <c r="AB125" s="27">
        <v>0.26788355407660447</v>
      </c>
      <c r="AC125" s="27">
        <v>9.6134217669714417E-2</v>
      </c>
      <c r="AD125" s="27">
        <v>7.0847870943001467</v>
      </c>
      <c r="AE125" s="27">
        <v>0.6030117839650484</v>
      </c>
      <c r="AF125" s="27">
        <v>0</v>
      </c>
      <c r="AG125" s="27">
        <v>0</v>
      </c>
      <c r="AH125" s="27">
        <v>0</v>
      </c>
      <c r="AI125" s="27">
        <v>8.0518166500115136</v>
      </c>
    </row>
    <row r="126" spans="1:35" ht="16.5" thickTop="1" thickBot="1" x14ac:dyDescent="0.3">
      <c r="A126" s="19">
        <v>2025</v>
      </c>
      <c r="B126" s="27">
        <v>13.131610354060584</v>
      </c>
      <c r="C126" s="27">
        <v>0.26263220708121171</v>
      </c>
      <c r="D126" s="27">
        <v>0</v>
      </c>
      <c r="E126" s="27">
        <v>13.394242561141795</v>
      </c>
      <c r="G126" s="19">
        <v>2025</v>
      </c>
      <c r="H126" s="27">
        <v>0</v>
      </c>
      <c r="I126" s="27">
        <v>0</v>
      </c>
      <c r="J126" s="27">
        <v>14.773870546429883</v>
      </c>
      <c r="K126" s="27">
        <v>0.82903262764599639</v>
      </c>
      <c r="L126" s="27">
        <v>0</v>
      </c>
      <c r="M126" s="27">
        <v>0</v>
      </c>
      <c r="N126" s="27">
        <v>0</v>
      </c>
      <c r="O126" s="27">
        <v>15.60290317407588</v>
      </c>
      <c r="Q126" s="19">
        <v>2025</v>
      </c>
      <c r="R126" s="27">
        <v>-2.3426399999999603</v>
      </c>
      <c r="S126" s="27">
        <v>-0.37770000000000437</v>
      </c>
      <c r="T126" s="27">
        <v>12.812635438385708</v>
      </c>
      <c r="U126" s="27">
        <v>0.51632039697095755</v>
      </c>
      <c r="V126" s="27">
        <v>0</v>
      </c>
      <c r="W126" s="27">
        <v>0</v>
      </c>
      <c r="X126" s="27">
        <v>0</v>
      </c>
      <c r="Y126" s="27">
        <v>10.608615835356701</v>
      </c>
      <c r="AA126" s="19">
        <v>2025</v>
      </c>
      <c r="AB126" s="27">
        <v>0.26788355408299935</v>
      </c>
      <c r="AC126" s="27">
        <v>9.5871555879966763E-2</v>
      </c>
      <c r="AD126" s="27">
        <v>10.759450281689874</v>
      </c>
      <c r="AE126" s="27">
        <v>0.49682400702300955</v>
      </c>
      <c r="AF126" s="27">
        <v>0</v>
      </c>
      <c r="AG126" s="27">
        <v>0</v>
      </c>
      <c r="AH126" s="27">
        <v>0</v>
      </c>
      <c r="AI126" s="27">
        <v>11.62002939867585</v>
      </c>
    </row>
    <row r="127" spans="1:35" ht="16.5" thickTop="1" thickBot="1" x14ac:dyDescent="0.3">
      <c r="A127" s="19">
        <v>2026</v>
      </c>
      <c r="B127" s="27">
        <v>13.131610354060584</v>
      </c>
      <c r="C127" s="27">
        <v>0.26263220708121171</v>
      </c>
      <c r="D127" s="27">
        <v>0</v>
      </c>
      <c r="E127" s="27">
        <v>13.394242561141795</v>
      </c>
      <c r="G127" s="19">
        <v>2026</v>
      </c>
      <c r="H127" s="27">
        <v>-1.3950969279790115E-3</v>
      </c>
      <c r="I127" s="27">
        <v>1.4004089498484973E-3</v>
      </c>
      <c r="J127" s="27">
        <v>5.4917451818799599</v>
      </c>
      <c r="K127" s="27">
        <v>-8.6804886817932123E-2</v>
      </c>
      <c r="L127" s="27">
        <v>0</v>
      </c>
      <c r="M127" s="27">
        <v>0</v>
      </c>
      <c r="N127" s="27">
        <v>0</v>
      </c>
      <c r="O127" s="27">
        <v>5.4049456070838975</v>
      </c>
      <c r="Q127" s="19">
        <v>2026</v>
      </c>
      <c r="R127" s="27">
        <v>-0.44297000000005937</v>
      </c>
      <c r="S127" s="27">
        <v>5.0119999999878928E-2</v>
      </c>
      <c r="T127" s="27">
        <v>4.4451921191592572</v>
      </c>
      <c r="U127" s="27">
        <v>0.63339134068100245</v>
      </c>
      <c r="V127" s="27">
        <v>0</v>
      </c>
      <c r="W127" s="27">
        <v>0</v>
      </c>
      <c r="X127" s="27">
        <v>0</v>
      </c>
      <c r="Y127" s="27">
        <v>4.6857334598400788</v>
      </c>
      <c r="AA127" s="19">
        <v>2026</v>
      </c>
      <c r="AB127" s="27">
        <v>0.26788355408200459</v>
      </c>
      <c r="AC127" s="27">
        <v>9.5871555879966763E-2</v>
      </c>
      <c r="AD127" s="27">
        <v>11.973650127009954</v>
      </c>
      <c r="AE127" s="27">
        <v>0.22723114219598942</v>
      </c>
      <c r="AF127" s="27">
        <v>0</v>
      </c>
      <c r="AG127" s="27">
        <v>0</v>
      </c>
      <c r="AH127" s="27">
        <v>0</v>
      </c>
      <c r="AI127" s="27">
        <v>12.564636379167915</v>
      </c>
    </row>
    <row r="128" spans="1:35" ht="16.5" thickTop="1" thickBot="1" x14ac:dyDescent="0.3">
      <c r="A128" s="19">
        <v>2027</v>
      </c>
      <c r="B128" s="27">
        <v>13.131610354060584</v>
      </c>
      <c r="C128" s="27">
        <v>0.26263220708121171</v>
      </c>
      <c r="D128" s="27">
        <v>0</v>
      </c>
      <c r="E128" s="27">
        <v>13.394242561141795</v>
      </c>
      <c r="G128" s="19">
        <v>2027</v>
      </c>
      <c r="H128" s="27">
        <v>5.075118029402006</v>
      </c>
      <c r="I128" s="27">
        <v>1.0935449024800619</v>
      </c>
      <c r="J128" s="27">
        <v>17.854875412099993</v>
      </c>
      <c r="K128" s="27">
        <v>-0.40301735771889802</v>
      </c>
      <c r="L128" s="27">
        <v>0</v>
      </c>
      <c r="M128" s="27">
        <v>0</v>
      </c>
      <c r="N128" s="27">
        <v>0</v>
      </c>
      <c r="O128" s="27">
        <v>23.620520986263163</v>
      </c>
      <c r="Q128" s="19">
        <v>2027</v>
      </c>
      <c r="R128" s="27">
        <v>1.8599400000000514</v>
      </c>
      <c r="S128" s="27">
        <v>0.64633999999978187</v>
      </c>
      <c r="T128" s="27">
        <v>22.052481276998204</v>
      </c>
      <c r="U128" s="27">
        <v>0.62528878550906664</v>
      </c>
      <c r="V128" s="27">
        <v>0</v>
      </c>
      <c r="W128" s="27">
        <v>0</v>
      </c>
      <c r="X128" s="27">
        <v>0</v>
      </c>
      <c r="Y128" s="27">
        <v>25.184050062507104</v>
      </c>
      <c r="AA128" s="19">
        <v>2027</v>
      </c>
      <c r="AB128" s="27">
        <v>0.18290367326500245</v>
      </c>
      <c r="AC128" s="27">
        <v>0.15926881142968341</v>
      </c>
      <c r="AD128" s="27">
        <v>22.812475600020029</v>
      </c>
      <c r="AE128" s="27">
        <v>-0.64186238600697831</v>
      </c>
      <c r="AF128" s="27">
        <v>0</v>
      </c>
      <c r="AG128" s="27">
        <v>0</v>
      </c>
      <c r="AH128" s="27">
        <v>0</v>
      </c>
      <c r="AI128" s="27">
        <v>22.512785698707738</v>
      </c>
    </row>
    <row r="129" spans="1:35" ht="16.5" thickTop="1" thickBot="1" x14ac:dyDescent="0.3">
      <c r="A129" s="19">
        <v>2028</v>
      </c>
      <c r="B129" s="27">
        <v>13.131610354060584</v>
      </c>
      <c r="C129" s="27">
        <v>0.26263220708121171</v>
      </c>
      <c r="D129" s="27">
        <v>0</v>
      </c>
      <c r="E129" s="27">
        <v>13.394242561141795</v>
      </c>
      <c r="G129" s="19">
        <v>2028</v>
      </c>
      <c r="H129" s="27">
        <v>10.035512428024049</v>
      </c>
      <c r="I129" s="27">
        <v>2.2499836779797988</v>
      </c>
      <c r="J129" s="27">
        <v>15.236166209919844</v>
      </c>
      <c r="K129" s="27">
        <v>-0.73132285662798679</v>
      </c>
      <c r="L129" s="27">
        <v>0</v>
      </c>
      <c r="M129" s="27">
        <v>0</v>
      </c>
      <c r="N129" s="27">
        <v>0</v>
      </c>
      <c r="O129" s="27">
        <v>26.790339459295705</v>
      </c>
      <c r="Q129" s="19">
        <v>2028</v>
      </c>
      <c r="R129" s="27">
        <v>20.984051066249776</v>
      </c>
      <c r="S129" s="27">
        <v>1.6843199999998433</v>
      </c>
      <c r="T129" s="27">
        <v>2.9883255711811199</v>
      </c>
      <c r="U129" s="27">
        <v>-0.18472312923497519</v>
      </c>
      <c r="V129" s="27">
        <v>0</v>
      </c>
      <c r="W129" s="27">
        <v>0</v>
      </c>
      <c r="X129" s="27">
        <v>0</v>
      </c>
      <c r="Y129" s="27">
        <v>25.471973508195767</v>
      </c>
      <c r="AA129" s="19">
        <v>2028</v>
      </c>
      <c r="AB129" s="27">
        <v>12.439042717415987</v>
      </c>
      <c r="AC129" s="27">
        <v>2.8324692475603115</v>
      </c>
      <c r="AD129" s="27">
        <v>14.701155531700234</v>
      </c>
      <c r="AE129" s="27">
        <v>-1.8065495757079917</v>
      </c>
      <c r="AF129" s="27">
        <v>0</v>
      </c>
      <c r="AG129" s="27">
        <v>0</v>
      </c>
      <c r="AH129" s="27">
        <v>0</v>
      </c>
      <c r="AI129" s="27">
        <v>28.166117920968542</v>
      </c>
    </row>
    <row r="130" spans="1:35" ht="16.5" thickTop="1" thickBot="1" x14ac:dyDescent="0.3">
      <c r="A130" s="19">
        <v>2029</v>
      </c>
      <c r="B130" s="27">
        <v>13.131610354060584</v>
      </c>
      <c r="C130" s="27">
        <v>0.26263220708121171</v>
      </c>
      <c r="D130" s="27">
        <v>0</v>
      </c>
      <c r="E130" s="27">
        <v>13.394242561141795</v>
      </c>
      <c r="G130" s="19">
        <v>2029</v>
      </c>
      <c r="H130" s="27">
        <v>13.008471491989894</v>
      </c>
      <c r="I130" s="27">
        <v>2.7858491341703484</v>
      </c>
      <c r="J130" s="27">
        <v>14.542758681959938</v>
      </c>
      <c r="K130" s="27">
        <v>-1.5178889789320529</v>
      </c>
      <c r="L130" s="27">
        <v>0</v>
      </c>
      <c r="M130" s="27">
        <v>0</v>
      </c>
      <c r="N130" s="27">
        <v>0</v>
      </c>
      <c r="O130" s="27">
        <v>28.819190329188128</v>
      </c>
      <c r="Q130" s="19">
        <v>2029</v>
      </c>
      <c r="R130" s="27">
        <v>2.6504928898398248</v>
      </c>
      <c r="S130" s="27">
        <v>1.0213300000000345</v>
      </c>
      <c r="T130" s="27">
        <v>15.761885119865193</v>
      </c>
      <c r="U130" s="27">
        <v>0.93133233268395998</v>
      </c>
      <c r="V130" s="27">
        <v>0</v>
      </c>
      <c r="W130" s="27">
        <v>0</v>
      </c>
      <c r="X130" s="27">
        <v>0</v>
      </c>
      <c r="Y130" s="27">
        <v>20.365040342389012</v>
      </c>
      <c r="AA130" s="19">
        <v>2029</v>
      </c>
      <c r="AB130" s="27">
        <v>12.439042717419964</v>
      </c>
      <c r="AC130" s="27">
        <v>2.8247302605500408</v>
      </c>
      <c r="AD130" s="27">
        <v>18.455389524110128</v>
      </c>
      <c r="AE130" s="27">
        <v>-1.3376769577109955</v>
      </c>
      <c r="AF130" s="27">
        <v>0</v>
      </c>
      <c r="AG130" s="27">
        <v>0</v>
      </c>
      <c r="AH130" s="27">
        <v>0</v>
      </c>
      <c r="AI130" s="27">
        <v>32.381485544369134</v>
      </c>
    </row>
    <row r="131" spans="1:35" ht="16.5" thickTop="1" thickBot="1" x14ac:dyDescent="0.3">
      <c r="A131" s="19">
        <v>2030</v>
      </c>
      <c r="B131" s="27">
        <v>13.131610354060584</v>
      </c>
      <c r="C131" s="27">
        <v>0.26263220708121171</v>
      </c>
      <c r="D131" s="27">
        <v>0</v>
      </c>
      <c r="E131" s="27">
        <v>13.394242561141795</v>
      </c>
      <c r="G131" s="19">
        <v>2030</v>
      </c>
      <c r="H131" s="27">
        <v>15.177658022430023</v>
      </c>
      <c r="I131" s="27">
        <v>3.3302668250598799</v>
      </c>
      <c r="J131" s="27">
        <v>5.729958638089709</v>
      </c>
      <c r="K131" s="27">
        <v>-1.9843621256899786</v>
      </c>
      <c r="L131" s="27">
        <v>0</v>
      </c>
      <c r="M131" s="27">
        <v>0</v>
      </c>
      <c r="N131" s="27">
        <v>0</v>
      </c>
      <c r="O131" s="27">
        <v>22.253521359889632</v>
      </c>
      <c r="Q131" s="19">
        <v>2030</v>
      </c>
      <c r="R131" s="27">
        <v>-2.5611748884198278</v>
      </c>
      <c r="S131" s="27">
        <v>-0.73806000000013228</v>
      </c>
      <c r="T131" s="27">
        <v>7.311501558884407</v>
      </c>
      <c r="U131" s="27">
        <v>2.7274240221150685</v>
      </c>
      <c r="V131" s="27">
        <v>0</v>
      </c>
      <c r="W131" s="27">
        <v>0</v>
      </c>
      <c r="X131" s="27">
        <v>0</v>
      </c>
      <c r="Y131" s="27">
        <v>6.739690692579515</v>
      </c>
      <c r="AA131" s="19">
        <v>2030</v>
      </c>
      <c r="AB131" s="27">
        <v>12.450019877442971</v>
      </c>
      <c r="AC131" s="27">
        <v>2.8272175174597578</v>
      </c>
      <c r="AD131" s="27">
        <v>25.795042659040075</v>
      </c>
      <c r="AE131" s="27">
        <v>-0.81740348691400144</v>
      </c>
      <c r="AF131" s="27">
        <v>0</v>
      </c>
      <c r="AG131" s="27">
        <v>0</v>
      </c>
      <c r="AH131" s="27">
        <v>0</v>
      </c>
      <c r="AI131" s="27">
        <v>40.254876567028802</v>
      </c>
    </row>
    <row r="132" spans="1:35" ht="16.5" thickTop="1" thickBot="1" x14ac:dyDescent="0.3">
      <c r="A132" s="19">
        <v>2031</v>
      </c>
      <c r="B132" s="27">
        <v>13.131610354060584</v>
      </c>
      <c r="C132" s="27">
        <v>0.26263220708121171</v>
      </c>
      <c r="D132" s="27">
        <v>0</v>
      </c>
      <c r="E132" s="27">
        <v>13.394242561141795</v>
      </c>
      <c r="G132" s="19">
        <v>2031</v>
      </c>
      <c r="H132" s="27">
        <v>11.665195477350153</v>
      </c>
      <c r="I132" s="27">
        <v>2.9510362550099671</v>
      </c>
      <c r="J132" s="27">
        <v>13.531873049700168</v>
      </c>
      <c r="K132" s="27">
        <v>-0.89976612539298362</v>
      </c>
      <c r="L132" s="27">
        <v>0</v>
      </c>
      <c r="M132" s="27">
        <v>0</v>
      </c>
      <c r="N132" s="27">
        <v>0</v>
      </c>
      <c r="O132" s="27">
        <v>27.248338656667304</v>
      </c>
      <c r="Q132" s="19">
        <v>2031</v>
      </c>
      <c r="R132" s="27">
        <v>1.173566795790066</v>
      </c>
      <c r="S132" s="27">
        <v>-2.7108399999997346</v>
      </c>
      <c r="T132" s="27">
        <v>3.6152208559670291</v>
      </c>
      <c r="U132" s="27">
        <v>-4.5185027175459549</v>
      </c>
      <c r="V132" s="27">
        <v>0</v>
      </c>
      <c r="W132" s="27">
        <v>0</v>
      </c>
      <c r="X132" s="27">
        <v>0</v>
      </c>
      <c r="Y132" s="27">
        <v>-2.4405550657885944</v>
      </c>
      <c r="AA132" s="19">
        <v>2031</v>
      </c>
      <c r="AB132" s="27">
        <v>12.450019877442971</v>
      </c>
      <c r="AC132" s="27">
        <v>2.8272175174602125</v>
      </c>
      <c r="AD132" s="27">
        <v>24.116792876619847</v>
      </c>
      <c r="AE132" s="27">
        <v>-1.9986213657389162</v>
      </c>
      <c r="AF132" s="27">
        <v>0</v>
      </c>
      <c r="AG132" s="27">
        <v>0</v>
      </c>
      <c r="AH132" s="27">
        <v>0</v>
      </c>
      <c r="AI132" s="27">
        <v>37.395408905784116</v>
      </c>
    </row>
    <row r="133" spans="1:35" ht="16.5" thickTop="1" thickBot="1" x14ac:dyDescent="0.3">
      <c r="A133" s="19">
        <v>2032</v>
      </c>
      <c r="B133" s="27">
        <v>13.131610354060584</v>
      </c>
      <c r="C133" s="27">
        <v>0.26263220708121171</v>
      </c>
      <c r="D133" s="27">
        <v>0</v>
      </c>
      <c r="E133" s="27">
        <v>13.394242561141795</v>
      </c>
      <c r="G133" s="19">
        <v>2032</v>
      </c>
      <c r="H133" s="27">
        <v>8.7156591978798588</v>
      </c>
      <c r="I133" s="27">
        <v>2.1041826225900877</v>
      </c>
      <c r="J133" s="27">
        <v>46.23265404370008</v>
      </c>
      <c r="K133" s="27">
        <v>-4.0680288542062043E-2</v>
      </c>
      <c r="L133" s="27">
        <v>0</v>
      </c>
      <c r="M133" s="27">
        <v>0</v>
      </c>
      <c r="N133" s="27">
        <v>0</v>
      </c>
      <c r="O133" s="27">
        <v>57.011815575627963</v>
      </c>
      <c r="Q133" s="19">
        <v>2032</v>
      </c>
      <c r="R133" s="27">
        <v>0.27831605934989057</v>
      </c>
      <c r="S133" s="27">
        <v>-2.4697200000000521</v>
      </c>
      <c r="T133" s="27">
        <v>-19.779951786778263</v>
      </c>
      <c r="U133" s="27">
        <v>-4.5981892822509396</v>
      </c>
      <c r="V133" s="27">
        <v>0</v>
      </c>
      <c r="W133" s="27">
        <v>0</v>
      </c>
      <c r="X133" s="27">
        <v>0</v>
      </c>
      <c r="Y133" s="27">
        <v>-26.569545009679363</v>
      </c>
      <c r="AA133" s="19">
        <v>2032</v>
      </c>
      <c r="AB133" s="27">
        <v>12.45001987743899</v>
      </c>
      <c r="AC133" s="27">
        <v>2.8349633188799999</v>
      </c>
      <c r="AD133" s="27">
        <v>22.551435771130031</v>
      </c>
      <c r="AE133" s="27">
        <v>-1.3915852457690054</v>
      </c>
      <c r="AF133" s="27">
        <v>0</v>
      </c>
      <c r="AG133" s="27">
        <v>0</v>
      </c>
      <c r="AH133" s="27">
        <v>0</v>
      </c>
      <c r="AI133" s="27">
        <v>36.444833721680013</v>
      </c>
    </row>
    <row r="134" spans="1:35" ht="16.5" thickTop="1" thickBot="1" x14ac:dyDescent="0.3">
      <c r="A134" s="19">
        <v>2033</v>
      </c>
      <c r="B134" s="27">
        <v>13.131610354060584</v>
      </c>
      <c r="C134" s="27">
        <v>0.26263220708121171</v>
      </c>
      <c r="D134" s="27">
        <v>0</v>
      </c>
      <c r="E134" s="27">
        <v>13.394242561141795</v>
      </c>
      <c r="G134" s="19">
        <v>2033</v>
      </c>
      <c r="H134" s="27">
        <v>7.1445502861702153</v>
      </c>
      <c r="I134" s="27">
        <v>1.7364190779403543</v>
      </c>
      <c r="J134" s="27">
        <v>45.056563701889942</v>
      </c>
      <c r="K134" s="27">
        <v>8.1211619449313727E-3</v>
      </c>
      <c r="L134" s="27">
        <v>0</v>
      </c>
      <c r="M134" s="27">
        <v>0</v>
      </c>
      <c r="N134" s="27">
        <v>0</v>
      </c>
      <c r="O134" s="27">
        <v>53.945654227945447</v>
      </c>
      <c r="Q134" s="19">
        <v>2033</v>
      </c>
      <c r="R134" s="27">
        <v>-6.5978225713506617</v>
      </c>
      <c r="S134" s="27">
        <v>-2.7442700000001423</v>
      </c>
      <c r="T134" s="27">
        <v>20.399326724536643</v>
      </c>
      <c r="U134" s="27">
        <v>-2.2828936332450249</v>
      </c>
      <c r="V134" s="27">
        <v>0</v>
      </c>
      <c r="W134" s="27">
        <v>0</v>
      </c>
      <c r="X134" s="27">
        <v>0</v>
      </c>
      <c r="Y134" s="27">
        <v>8.7743405199408144</v>
      </c>
      <c r="AA134" s="19">
        <v>2033</v>
      </c>
      <c r="AB134" s="27">
        <v>24.762563133759045</v>
      </c>
      <c r="AC134" s="27">
        <v>3.6193375507100427</v>
      </c>
      <c r="AD134" s="27">
        <v>14.219997466809584</v>
      </c>
      <c r="AE134" s="27">
        <v>-1.0377657336759147</v>
      </c>
      <c r="AF134" s="27">
        <v>0</v>
      </c>
      <c r="AG134" s="27">
        <v>0</v>
      </c>
      <c r="AH134" s="27">
        <v>0</v>
      </c>
      <c r="AI134" s="27">
        <v>41.564132417602764</v>
      </c>
    </row>
    <row r="135" spans="1:35" ht="16.5" thickTop="1" thickBot="1" x14ac:dyDescent="0.3">
      <c r="A135" s="19">
        <v>2034</v>
      </c>
      <c r="B135" s="27">
        <v>13.131610354060584</v>
      </c>
      <c r="C135" s="27">
        <v>0.26263220708121171</v>
      </c>
      <c r="D135" s="27">
        <v>0</v>
      </c>
      <c r="E135" s="27">
        <v>13.394242561141795</v>
      </c>
      <c r="G135" s="19">
        <v>2034</v>
      </c>
      <c r="H135" s="27">
        <v>6.1223542681400431</v>
      </c>
      <c r="I135" s="27">
        <v>1.6712966825298281</v>
      </c>
      <c r="J135" s="27">
        <v>13.549265571369789</v>
      </c>
      <c r="K135" s="27">
        <v>0.11339770829596091</v>
      </c>
      <c r="L135" s="27">
        <v>0</v>
      </c>
      <c r="M135" s="27">
        <v>0</v>
      </c>
      <c r="N135" s="27">
        <v>0</v>
      </c>
      <c r="O135" s="27">
        <v>21.456314230335618</v>
      </c>
      <c r="Q135" s="19">
        <v>2034</v>
      </c>
      <c r="R135" s="27">
        <v>0.38284024567019515</v>
      </c>
      <c r="S135" s="27">
        <v>-1.1996799999997165</v>
      </c>
      <c r="T135" s="27">
        <v>26.19237187020077</v>
      </c>
      <c r="U135" s="27">
        <v>-8.0700728044790448</v>
      </c>
      <c r="V135" s="27">
        <v>0</v>
      </c>
      <c r="W135" s="27">
        <v>0</v>
      </c>
      <c r="X135" s="27">
        <v>0</v>
      </c>
      <c r="Y135" s="27">
        <v>17.305459311392205</v>
      </c>
      <c r="AA135" s="19">
        <v>2034</v>
      </c>
      <c r="AB135" s="27">
        <v>14.438961265517037</v>
      </c>
      <c r="AC135" s="27">
        <v>0.9572053557799336</v>
      </c>
      <c r="AD135" s="27">
        <v>34.020230025529862</v>
      </c>
      <c r="AE135" s="27">
        <v>-0.6644493734700373</v>
      </c>
      <c r="AF135" s="27">
        <v>0</v>
      </c>
      <c r="AG135" s="27">
        <v>0</v>
      </c>
      <c r="AH135" s="27">
        <v>0</v>
      </c>
      <c r="AI135" s="27">
        <v>48.751947273356798</v>
      </c>
    </row>
    <row r="136" spans="1:35" ht="16.5" thickTop="1" thickBot="1" x14ac:dyDescent="0.3">
      <c r="A136" s="19" t="s">
        <v>44</v>
      </c>
      <c r="B136" s="27">
        <v>132.71063912712339</v>
      </c>
      <c r="C136" s="27">
        <v>2.6542127825424675</v>
      </c>
      <c r="D136" s="27">
        <v>0</v>
      </c>
      <c r="E136" s="27">
        <v>135.36485190966584</v>
      </c>
      <c r="G136" s="19" t="s">
        <v>45</v>
      </c>
      <c r="H136" s="27">
        <v>60.890536843801968</v>
      </c>
      <c r="I136" s="27">
        <v>16.62206199894127</v>
      </c>
      <c r="J136" s="27">
        <v>147.12691407281565</v>
      </c>
      <c r="K136" s="27">
        <v>1.2547274363616383</v>
      </c>
      <c r="L136" s="27">
        <v>0</v>
      </c>
      <c r="M136" s="27">
        <v>0</v>
      </c>
      <c r="N136" s="27">
        <v>0</v>
      </c>
      <c r="O136" s="27">
        <v>225.89424035192053</v>
      </c>
      <c r="Q136" s="19" t="s">
        <v>45</v>
      </c>
      <c r="R136" s="27">
        <v>3.8075790885837044</v>
      </c>
      <c r="S136" s="27">
        <v>-11.931547251503179</v>
      </c>
      <c r="T136" s="27">
        <v>284.41414962395447</v>
      </c>
      <c r="U136" s="27">
        <v>-89.294059936275062</v>
      </c>
      <c r="V136" s="27">
        <v>0</v>
      </c>
      <c r="W136" s="27">
        <v>0</v>
      </c>
      <c r="X136" s="27">
        <v>0</v>
      </c>
      <c r="Y136" s="27">
        <v>186.99612152475993</v>
      </c>
      <c r="AA136" s="19" t="s">
        <v>45</v>
      </c>
      <c r="AB136" s="27">
        <v>143.60425163558727</v>
      </c>
      <c r="AC136" s="27">
        <v>9.5199894404198524</v>
      </c>
      <c r="AD136" s="27">
        <v>369.41422642714758</v>
      </c>
      <c r="AE136" s="27">
        <v>-7.352025640502756</v>
      </c>
      <c r="AF136" s="27">
        <v>0</v>
      </c>
      <c r="AG136" s="27">
        <v>0</v>
      </c>
      <c r="AH136" s="27">
        <v>0</v>
      </c>
      <c r="AI136" s="27">
        <v>515.18644186265192</v>
      </c>
    </row>
    <row r="137" spans="1:35" ht="15.75" thickTop="1" x14ac:dyDescent="0.25"/>
  </sheetData>
  <pageMargins left="0.7" right="0.7" top="0.75" bottom="0.75" header="0.3" footer="0.3"/>
  <pageSetup paperSize="9" orientation="portrait" verticalDpi="9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8B069A-BEF3-4F24-BBC7-72CF9968527A}">
  <dimension ref="A1:AI137"/>
  <sheetViews>
    <sheetView zoomScale="85" zoomScaleNormal="85" workbookViewId="0"/>
  </sheetViews>
  <sheetFormatPr defaultRowHeight="15" x14ac:dyDescent="0.25"/>
  <cols>
    <col min="1" max="1" width="23.5703125" customWidth="1"/>
    <col min="2" max="2" width="10.28515625" customWidth="1"/>
    <col min="3" max="3" width="12.5703125" customWidth="1"/>
    <col min="4" max="4" width="13.140625" bestFit="1" customWidth="1"/>
    <col min="5" max="5" width="11" bestFit="1" customWidth="1"/>
    <col min="6" max="11" width="10.28515625" customWidth="1"/>
    <col min="12" max="12" width="9.7109375" bestFit="1" customWidth="1"/>
    <col min="13" max="13" width="9.7109375" customWidth="1"/>
    <col min="17" max="17" width="11.5703125" customWidth="1"/>
    <col min="27" max="27" width="10.7109375" customWidth="1"/>
  </cols>
  <sheetData>
    <row r="1" spans="1:35" ht="46.5" thickTop="1" thickBot="1" x14ac:dyDescent="0.3">
      <c r="A1" s="13" t="s">
        <v>21</v>
      </c>
      <c r="D1" s="18" t="s">
        <v>50</v>
      </c>
      <c r="E1" s="18" t="s">
        <v>59</v>
      </c>
      <c r="F1" s="18" t="s">
        <v>49</v>
      </c>
      <c r="G1" s="18" t="s">
        <v>49</v>
      </c>
      <c r="H1" s="18" t="s">
        <v>49</v>
      </c>
      <c r="I1" s="18" t="s">
        <v>49</v>
      </c>
      <c r="J1" s="18" t="s">
        <v>49</v>
      </c>
      <c r="K1" s="18" t="s">
        <v>49</v>
      </c>
      <c r="L1" s="18" t="s">
        <v>49</v>
      </c>
      <c r="N1" s="18" t="s">
        <v>48</v>
      </c>
      <c r="O1" s="18" t="s">
        <v>48</v>
      </c>
      <c r="P1" s="18" t="s">
        <v>48</v>
      </c>
      <c r="Q1" s="18" t="s">
        <v>48</v>
      </c>
      <c r="R1" s="18" t="s">
        <v>48</v>
      </c>
      <c r="S1" s="18" t="s">
        <v>48</v>
      </c>
      <c r="T1" s="18" t="s">
        <v>48</v>
      </c>
    </row>
    <row r="2" spans="1:35" ht="46.5" thickTop="1" thickBot="1" x14ac:dyDescent="0.3">
      <c r="A2" s="18" t="s">
        <v>23</v>
      </c>
      <c r="B2" s="18" t="s">
        <v>0</v>
      </c>
      <c r="C2" s="18" t="s">
        <v>4</v>
      </c>
      <c r="D2" s="18" t="s">
        <v>51</v>
      </c>
      <c r="E2" s="18" t="s">
        <v>60</v>
      </c>
      <c r="F2" s="18" t="s">
        <v>84</v>
      </c>
      <c r="G2" s="18" t="s">
        <v>85</v>
      </c>
      <c r="H2" s="18" t="s">
        <v>86</v>
      </c>
      <c r="I2" s="18" t="s">
        <v>7</v>
      </c>
      <c r="J2" s="18" t="s">
        <v>8</v>
      </c>
      <c r="K2" s="18" t="s">
        <v>9</v>
      </c>
      <c r="L2" s="18" t="s">
        <v>47</v>
      </c>
      <c r="M2" s="16"/>
      <c r="N2" s="18" t="s">
        <v>84</v>
      </c>
      <c r="O2" s="18" t="s">
        <v>85</v>
      </c>
      <c r="P2" s="18" t="s">
        <v>86</v>
      </c>
      <c r="Q2" s="18" t="s">
        <v>7</v>
      </c>
      <c r="R2" s="18" t="s">
        <v>8</v>
      </c>
      <c r="S2" s="18" t="s">
        <v>9</v>
      </c>
      <c r="T2" s="18" t="s">
        <v>47</v>
      </c>
    </row>
    <row r="3" spans="1:35" ht="31.5" customHeight="1" thickTop="1" thickBot="1" x14ac:dyDescent="0.3">
      <c r="A3" s="19" t="s">
        <v>20</v>
      </c>
      <c r="B3" s="20">
        <f>DiscountRate</f>
        <v>5.8999999999999997E-2</v>
      </c>
      <c r="C3" s="21">
        <v>1</v>
      </c>
      <c r="D3" s="32">
        <f>SUM(Inputs!F19:F21)</f>
        <v>104.5</v>
      </c>
      <c r="E3" s="32">
        <f>E15</f>
        <v>86.949464197015629</v>
      </c>
      <c r="F3" s="22">
        <f>O15-E15</f>
        <v>182.82690995487167</v>
      </c>
      <c r="G3" s="22">
        <f>Y15-E15</f>
        <v>78.122042438059708</v>
      </c>
      <c r="H3" s="22">
        <f>AI15-E15</f>
        <v>365.93291818103955</v>
      </c>
      <c r="I3" s="23">
        <f>$F3*Inputs!$C$10+$G3*Inputs!$C$11+$H3*Inputs!$C$12</f>
        <v>202.42719513221064</v>
      </c>
      <c r="J3" s="22">
        <f>$F3*Inputs!$D$10+$G3*Inputs!$D$11+$H3*Inputs!$D$12</f>
        <v>208.96062352465697</v>
      </c>
      <c r="K3" s="22">
        <f>$F3*Inputs!$E$10+$G3*Inputs!$E$11+$H3*Inputs!$E$12</f>
        <v>248.20369718875261</v>
      </c>
      <c r="L3" s="22">
        <f>$F3*Inputs!$F$10+$G3*Inputs!$F$11+$H3*Inputs!$F$12</f>
        <v>176.25097825300764</v>
      </c>
      <c r="M3" s="24"/>
      <c r="N3" s="22">
        <f>O15</f>
        <v>269.7763741518873</v>
      </c>
      <c r="O3" s="22">
        <f>Y15</f>
        <v>165.07150663507534</v>
      </c>
      <c r="P3" s="22">
        <f>AI15</f>
        <v>452.88238237805518</v>
      </c>
      <c r="Q3" s="23">
        <f>$N3*Inputs!$C$10+$O3*Inputs!$C$11+$P3*Inputs!$C$12</f>
        <v>289.3766593292263</v>
      </c>
      <c r="R3" s="22">
        <f>$N3*Inputs!$D$10+$O3*Inputs!$D$11+$P3*Inputs!$D$12</f>
        <v>295.91008772167254</v>
      </c>
      <c r="S3" s="22">
        <f>$N3*Inputs!$E$10+$O3*Inputs!$E$11+$P3*Inputs!$E$12</f>
        <v>335.15316138576827</v>
      </c>
      <c r="T3" s="22">
        <f>$N3*Inputs!$F$10+$O3*Inputs!$F$11+$P3*Inputs!$F$12</f>
        <v>263.20044245002327</v>
      </c>
      <c r="V3" s="17"/>
      <c r="W3" s="17"/>
      <c r="X3" s="17"/>
      <c r="Y3" s="17"/>
      <c r="Z3" s="17"/>
      <c r="AA3" s="17"/>
      <c r="AB3" s="17"/>
      <c r="AC3" s="17"/>
      <c r="AD3" s="17"/>
      <c r="AE3" s="17"/>
      <c r="AF3" s="17"/>
      <c r="AG3" s="17"/>
    </row>
    <row r="4" spans="1:35" ht="31.5" customHeight="1" thickTop="1" thickBot="1" x14ac:dyDescent="0.3">
      <c r="A4" s="19" t="s">
        <v>24</v>
      </c>
      <c r="B4" s="20">
        <f>Inputs!D6</f>
        <v>8.9499999999999996E-2</v>
      </c>
      <c r="C4" s="21">
        <f>C3</f>
        <v>1</v>
      </c>
      <c r="D4" s="32">
        <f>D3</f>
        <v>104.5</v>
      </c>
      <c r="E4" s="32">
        <f>E36</f>
        <v>77.122085668120064</v>
      </c>
      <c r="F4" s="22">
        <f>O36-E36</f>
        <v>95.085609094659276</v>
      </c>
      <c r="G4" s="22">
        <f>Y36-E36</f>
        <v>26.418713485199774</v>
      </c>
      <c r="H4" s="22">
        <f>AI36-E36</f>
        <v>198.20826715219533</v>
      </c>
      <c r="I4" s="22">
        <f>$F4*Inputs!$C$10+$G4*Inputs!$C$11+$H4*Inputs!$C$12</f>
        <v>103.69954970667841</v>
      </c>
      <c r="J4" s="22">
        <f>$F4*Inputs!$D$10+$G4*Inputs!$D$11+$H4*Inputs!$D$12</f>
        <v>106.57086324401811</v>
      </c>
      <c r="K4" s="22">
        <f>$F4*Inputs!$E$10+$G4*Inputs!$E$11+$H4*Inputs!$E$12</f>
        <v>129.48021422106243</v>
      </c>
      <c r="L4" s="22">
        <f>$F4*Inputs!$F$10+$G4*Inputs!$F$11+$H4*Inputs!$F$12</f>
        <v>86.532825804313546</v>
      </c>
      <c r="N4" s="22">
        <f>O36</f>
        <v>172.20769476277934</v>
      </c>
      <c r="O4" s="22">
        <f>Y36</f>
        <v>103.54079915331984</v>
      </c>
      <c r="P4" s="22">
        <f>AI36</f>
        <v>275.3303528203154</v>
      </c>
      <c r="Q4" s="22">
        <f>$N4*Inputs!$C$10+$O4*Inputs!$C$11+$P4*Inputs!$C$12</f>
        <v>180.82163537479846</v>
      </c>
      <c r="R4" s="22">
        <f>$N4*Inputs!$D$10+$O4*Inputs!$D$11+$P4*Inputs!$D$12</f>
        <v>183.69294891213818</v>
      </c>
      <c r="S4" s="22">
        <f>$N4*Inputs!$E$10+$O4*Inputs!$E$11+$P4*Inputs!$E$12</f>
        <v>206.60229988918249</v>
      </c>
      <c r="T4" s="22">
        <f>$N4*Inputs!$F$10+$O4*Inputs!$F$11+$P4*Inputs!$F$12</f>
        <v>163.65491147243361</v>
      </c>
      <c r="V4" s="17"/>
      <c r="W4" s="17"/>
      <c r="X4" s="17"/>
      <c r="Y4" s="17"/>
      <c r="Z4" s="17"/>
      <c r="AA4" s="17"/>
      <c r="AB4" s="17"/>
      <c r="AC4" s="17"/>
      <c r="AD4" s="17"/>
      <c r="AE4" s="17"/>
      <c r="AF4" s="17"/>
      <c r="AG4" s="17"/>
    </row>
    <row r="5" spans="1:35" ht="31.5" customHeight="1" thickTop="1" thickBot="1" x14ac:dyDescent="0.3">
      <c r="A5" s="19" t="s">
        <v>25</v>
      </c>
      <c r="B5" s="20">
        <f>Inputs!C6</f>
        <v>2.8500000000000001E-2</v>
      </c>
      <c r="C5" s="21">
        <f>C4</f>
        <v>1</v>
      </c>
      <c r="D5" s="32">
        <f t="shared" ref="D5:D8" si="0">D4</f>
        <v>104.5</v>
      </c>
      <c r="E5" s="32">
        <f>E57</f>
        <v>96.96663783646494</v>
      </c>
      <c r="F5" s="22">
        <f>O57-E57</f>
        <v>359.40563054500478</v>
      </c>
      <c r="G5" s="22">
        <f>Y57-E57</f>
        <v>195.87864276518275</v>
      </c>
      <c r="H5" s="22">
        <f>AI57-E57</f>
        <v>717.42997984898443</v>
      </c>
      <c r="I5" s="22">
        <f>$F5*Inputs!$C$10+$G5*Inputs!$C$11+$H5*Inputs!$C$12</f>
        <v>408.0299709260442</v>
      </c>
      <c r="J5" s="22">
        <f>$F5*Inputs!$D$10+$G5*Inputs!$D$11+$H5*Inputs!$D$12</f>
        <v>424.2380843863906</v>
      </c>
      <c r="K5" s="22">
        <f>$F5*Inputs!$E$10+$G5*Inputs!$E$11+$H5*Inputs!$E$12</f>
        <v>497.53605825203908</v>
      </c>
      <c r="L5" s="22">
        <f>$F5*Inputs!$F$10+$G5*Inputs!$F$11+$H5*Inputs!$F$12</f>
        <v>367.14822398108868</v>
      </c>
      <c r="N5" s="22">
        <f>O57</f>
        <v>456.37226838146972</v>
      </c>
      <c r="O5" s="22">
        <f>Y57</f>
        <v>292.84528060164769</v>
      </c>
      <c r="P5" s="22">
        <f>AI57</f>
        <v>814.39661768544943</v>
      </c>
      <c r="Q5" s="22">
        <f>$N5*Inputs!$C$10+$O5*Inputs!$C$11+$P5*Inputs!$C$12</f>
        <v>504.99660876250914</v>
      </c>
      <c r="R5" s="22">
        <f>$N5*Inputs!$D$10+$O5*Inputs!$D$11+$P5*Inputs!$D$12</f>
        <v>521.20472222285559</v>
      </c>
      <c r="S5" s="22">
        <f>$N5*Inputs!$E$10+$O5*Inputs!$E$11+$P5*Inputs!$E$12</f>
        <v>594.50269608850408</v>
      </c>
      <c r="T5" s="22">
        <f>$N5*Inputs!$F$10+$O5*Inputs!$F$11+$P5*Inputs!$F$12</f>
        <v>464.11486181755362</v>
      </c>
      <c r="V5" s="17"/>
      <c r="W5" s="17"/>
      <c r="X5" s="17"/>
      <c r="Y5" s="17"/>
      <c r="Z5" s="17"/>
      <c r="AA5" s="17"/>
      <c r="AB5" s="17"/>
      <c r="AC5" s="17"/>
      <c r="AD5" s="17"/>
      <c r="AE5" s="17"/>
      <c r="AF5" s="17"/>
      <c r="AG5" s="17"/>
    </row>
    <row r="6" spans="1:35" ht="31.5" customHeight="1" thickTop="1" thickBot="1" x14ac:dyDescent="0.3">
      <c r="A6" s="19" t="s">
        <v>26</v>
      </c>
      <c r="B6" s="20">
        <f>B3</f>
        <v>5.8999999999999997E-2</v>
      </c>
      <c r="C6" s="21">
        <f>Inputs!D5</f>
        <v>1.3</v>
      </c>
      <c r="D6" s="32">
        <f t="shared" si="0"/>
        <v>104.5</v>
      </c>
      <c r="E6" s="32">
        <f>E78</f>
        <v>111.56260160880201</v>
      </c>
      <c r="F6" s="22">
        <f>O78-E78</f>
        <v>158.21377254308527</v>
      </c>
      <c r="G6" s="22">
        <f>Y78-E78</f>
        <v>53.508905026273325</v>
      </c>
      <c r="H6" s="22">
        <f>AI78-E78</f>
        <v>341.31978076925316</v>
      </c>
      <c r="I6" s="22">
        <f>$F6*Inputs!$C$10+$G6*Inputs!$C$11+$H6*Inputs!$C$12</f>
        <v>177.81405772042427</v>
      </c>
      <c r="J6" s="22">
        <f>$F6*Inputs!$D$10+$G6*Inputs!$D$11+$H6*Inputs!$D$12</f>
        <v>184.34748611287057</v>
      </c>
      <c r="K6" s="22">
        <f>$F6*Inputs!$E$10+$G6*Inputs!$E$11+$H6*Inputs!$E$12</f>
        <v>223.59055977696624</v>
      </c>
      <c r="L6" s="22">
        <f>$F6*Inputs!$F$10+$G6*Inputs!$F$11+$H6*Inputs!$F$12</f>
        <v>151.63784084122128</v>
      </c>
      <c r="N6" s="22">
        <f>O78</f>
        <v>269.7763741518873</v>
      </c>
      <c r="O6" s="22">
        <f>Y78</f>
        <v>165.07150663507534</v>
      </c>
      <c r="P6" s="22">
        <f>AI78</f>
        <v>452.88238237805518</v>
      </c>
      <c r="Q6" s="22">
        <f>$N6*Inputs!$C$10+$O6*Inputs!$C$11+$P6*Inputs!$C$12</f>
        <v>289.3766593292263</v>
      </c>
      <c r="R6" s="22">
        <f>$N6*Inputs!$D$10+$O6*Inputs!$D$11+$P6*Inputs!$D$12</f>
        <v>295.91008772167254</v>
      </c>
      <c r="S6" s="22">
        <f>$N6*Inputs!$E$10+$O6*Inputs!$E$11+$P6*Inputs!$E$12</f>
        <v>335.15316138576827</v>
      </c>
      <c r="T6" s="22">
        <f>$N6*Inputs!$F$10+$O6*Inputs!$F$11+$P6*Inputs!$F$12</f>
        <v>263.20044245002327</v>
      </c>
      <c r="V6" s="17"/>
      <c r="W6" s="17"/>
      <c r="X6" s="17"/>
      <c r="Y6" s="17"/>
      <c r="Z6" s="17"/>
      <c r="AA6" s="17"/>
      <c r="AB6" s="17"/>
      <c r="AC6" s="17"/>
      <c r="AD6" s="17"/>
      <c r="AE6" s="17"/>
      <c r="AF6" s="17"/>
      <c r="AG6" s="17"/>
    </row>
    <row r="7" spans="1:35" ht="31.5" customHeight="1" thickTop="1" thickBot="1" x14ac:dyDescent="0.3">
      <c r="A7" s="19" t="s">
        <v>27</v>
      </c>
      <c r="B7" s="20">
        <f>B3</f>
        <v>5.8999999999999997E-2</v>
      </c>
      <c r="C7" s="21">
        <f>Inputs!C5</f>
        <v>0.7</v>
      </c>
      <c r="D7" s="32">
        <f t="shared" si="0"/>
        <v>104.5</v>
      </c>
      <c r="E7" s="32">
        <f>E99</f>
        <v>61.104615332154033</v>
      </c>
      <c r="F7" s="22">
        <f>O99-E99</f>
        <v>208.67175881973327</v>
      </c>
      <c r="G7" s="22">
        <f>Y99-E99</f>
        <v>103.96689130292131</v>
      </c>
      <c r="H7" s="22">
        <f>AI99-E99</f>
        <v>391.77776704590116</v>
      </c>
      <c r="I7" s="22">
        <f>$F7*Inputs!$C$10+$G7*Inputs!$C$11+$H7*Inputs!$C$12</f>
        <v>228.27204399707227</v>
      </c>
      <c r="J7" s="22">
        <f>$F7*Inputs!$D$10+$G7*Inputs!$D$11+$H7*Inputs!$D$12</f>
        <v>234.80547238951857</v>
      </c>
      <c r="K7" s="22">
        <f>$F7*Inputs!$E$10+$G7*Inputs!$E$11+$H7*Inputs!$E$12</f>
        <v>274.04854605361425</v>
      </c>
      <c r="L7" s="22">
        <f>$F7*Inputs!$F$10+$G7*Inputs!$F$11+$H7*Inputs!$F$12</f>
        <v>202.09582711786925</v>
      </c>
      <c r="N7" s="22">
        <f>O99</f>
        <v>269.7763741518873</v>
      </c>
      <c r="O7" s="22">
        <f>Y99</f>
        <v>165.07150663507534</v>
      </c>
      <c r="P7" s="22">
        <f>AI99</f>
        <v>452.88238237805518</v>
      </c>
      <c r="Q7" s="22">
        <f>$N7*Inputs!$C$10+$O7*Inputs!$C$11+$P7*Inputs!$C$12</f>
        <v>289.3766593292263</v>
      </c>
      <c r="R7" s="22">
        <f>$N7*Inputs!$D$10+$O7*Inputs!$D$11+$P7*Inputs!$D$12</f>
        <v>295.91008772167254</v>
      </c>
      <c r="S7" s="22">
        <f>$N7*Inputs!$E$10+$O7*Inputs!$E$11+$P7*Inputs!$E$12</f>
        <v>335.15316138576827</v>
      </c>
      <c r="T7" s="22">
        <f>$N7*Inputs!$F$10+$O7*Inputs!$F$11+$P7*Inputs!$F$12</f>
        <v>263.20044245002327</v>
      </c>
      <c r="V7" s="17"/>
      <c r="W7" s="17"/>
      <c r="X7" s="17"/>
      <c r="Y7" s="17"/>
      <c r="Z7" s="17"/>
      <c r="AA7" s="17"/>
      <c r="AB7" s="17"/>
      <c r="AC7" s="17"/>
      <c r="AD7" s="17"/>
      <c r="AE7" s="17"/>
      <c r="AF7" s="17"/>
      <c r="AG7" s="17"/>
    </row>
    <row r="8" spans="1:35" ht="31.5" customHeight="1" thickTop="1" thickBot="1" x14ac:dyDescent="0.3">
      <c r="A8" s="19" t="s">
        <v>28</v>
      </c>
      <c r="B8" s="20">
        <f>B4</f>
        <v>8.9499999999999996E-2</v>
      </c>
      <c r="C8" s="21">
        <f>C6</f>
        <v>1.3</v>
      </c>
      <c r="D8" s="32">
        <f t="shared" si="0"/>
        <v>104.5</v>
      </c>
      <c r="E8" s="32">
        <f>E120</f>
        <v>99.642419329893187</v>
      </c>
      <c r="F8" s="22">
        <f>O120-E120</f>
        <v>72.565275432886153</v>
      </c>
      <c r="G8" s="22">
        <f>Y120-E120</f>
        <v>3.8983798234266516</v>
      </c>
      <c r="H8" s="22">
        <f>AI120-E120</f>
        <v>175.68793349042221</v>
      </c>
      <c r="I8" s="22">
        <f>$F8*Inputs!$C$10+$G8*Inputs!$C$11+$H8*Inputs!$C$12</f>
        <v>81.179216044905289</v>
      </c>
      <c r="J8" s="22">
        <f>$F8*Inputs!$D$10+$G8*Inputs!$D$11+$H8*Inputs!$D$12</f>
        <v>84.050529582245005</v>
      </c>
      <c r="K8" s="22">
        <f>$F8*Inputs!$E$10+$G8*Inputs!$E$11+$H8*Inputs!$E$12</f>
        <v>106.9598805592893</v>
      </c>
      <c r="L8" s="22">
        <f>$F8*Inputs!$F$10+$G8*Inputs!$F$11+$H8*Inputs!$F$12</f>
        <v>64.012492142540424</v>
      </c>
      <c r="N8" s="22">
        <f>O120</f>
        <v>172.20769476277934</v>
      </c>
      <c r="O8" s="22">
        <f>Y120</f>
        <v>103.54079915331984</v>
      </c>
      <c r="P8" s="22">
        <f>AI120</f>
        <v>275.3303528203154</v>
      </c>
      <c r="Q8" s="22">
        <f>$N8*Inputs!$C$10+$O8*Inputs!$C$11+$P8*Inputs!$C$12</f>
        <v>180.82163537479846</v>
      </c>
      <c r="R8" s="22">
        <f>$N8*Inputs!$D$10+$O8*Inputs!$D$11+$P8*Inputs!$D$12</f>
        <v>183.69294891213818</v>
      </c>
      <c r="S8" s="22">
        <f>$N8*Inputs!$E$10+$O8*Inputs!$E$11+$P8*Inputs!$E$12</f>
        <v>206.60229988918249</v>
      </c>
      <c r="T8" s="22">
        <f>$N8*Inputs!$F$10+$O8*Inputs!$F$11+$P8*Inputs!$F$12</f>
        <v>163.65491147243361</v>
      </c>
      <c r="V8" s="17"/>
      <c r="W8" s="17"/>
      <c r="X8" s="17"/>
      <c r="Y8" s="17"/>
      <c r="Z8" s="17"/>
      <c r="AA8" s="17"/>
      <c r="AB8" s="17"/>
      <c r="AC8" s="17"/>
      <c r="AD8" s="17"/>
      <c r="AE8" s="17"/>
      <c r="AF8" s="17"/>
      <c r="AG8" s="17"/>
    </row>
    <row r="9" spans="1:35" ht="15.75" thickTop="1" x14ac:dyDescent="0.25"/>
    <row r="11" spans="1:35" ht="15.75" thickBot="1" x14ac:dyDescent="0.3"/>
    <row r="12" spans="1:35" ht="16.5" thickTop="1" thickBot="1" x14ac:dyDescent="0.3">
      <c r="A12" s="1" t="s">
        <v>20</v>
      </c>
    </row>
    <row r="13" spans="1:35" ht="46.5" thickTop="1" thickBot="1" x14ac:dyDescent="0.3">
      <c r="G13" s="1" t="s">
        <v>29</v>
      </c>
      <c r="H13" s="18" t="s">
        <v>84</v>
      </c>
      <c r="J13" s="12"/>
      <c r="K13" s="12"/>
      <c r="Q13" s="1" t="s">
        <v>29</v>
      </c>
      <c r="R13" s="18" t="s">
        <v>85</v>
      </c>
      <c r="T13" s="12"/>
      <c r="U13" s="12"/>
      <c r="AA13" s="1" t="s">
        <v>29</v>
      </c>
      <c r="AB13" s="18" t="s">
        <v>86</v>
      </c>
      <c r="AD13" s="12"/>
      <c r="AE13" s="12"/>
    </row>
    <row r="14" spans="1:35" ht="51" customHeight="1" thickTop="1" thickBot="1" x14ac:dyDescent="0.3">
      <c r="A14" s="1" t="s">
        <v>32</v>
      </c>
      <c r="B14" s="25" t="s">
        <v>33</v>
      </c>
      <c r="C14" s="25" t="s">
        <v>15</v>
      </c>
      <c r="D14" s="25" t="s">
        <v>34</v>
      </c>
      <c r="E14" s="25" t="s">
        <v>35</v>
      </c>
      <c r="G14" s="1" t="s">
        <v>29</v>
      </c>
      <c r="H14" s="1" t="s">
        <v>36</v>
      </c>
      <c r="I14" s="1" t="s">
        <v>37</v>
      </c>
      <c r="J14" s="1" t="s">
        <v>38</v>
      </c>
      <c r="K14" s="1" t="s">
        <v>39</v>
      </c>
      <c r="L14" s="1" t="s">
        <v>40</v>
      </c>
      <c r="M14" s="1" t="s">
        <v>41</v>
      </c>
      <c r="N14" s="1" t="s">
        <v>42</v>
      </c>
      <c r="O14" s="1" t="s">
        <v>35</v>
      </c>
      <c r="Q14" s="1" t="s">
        <v>29</v>
      </c>
      <c r="R14" s="1" t="s">
        <v>36</v>
      </c>
      <c r="S14" s="1" t="s">
        <v>37</v>
      </c>
      <c r="T14" s="1" t="s">
        <v>38</v>
      </c>
      <c r="U14" s="1" t="s">
        <v>39</v>
      </c>
      <c r="V14" s="1" t="s">
        <v>40</v>
      </c>
      <c r="W14" s="1" t="s">
        <v>41</v>
      </c>
      <c r="X14" s="1" t="s">
        <v>42</v>
      </c>
      <c r="Y14" s="1" t="s">
        <v>35</v>
      </c>
      <c r="AA14" s="1" t="s">
        <v>29</v>
      </c>
      <c r="AB14" s="1" t="s">
        <v>36</v>
      </c>
      <c r="AC14" s="1" t="s">
        <v>37</v>
      </c>
      <c r="AD14" s="1" t="s">
        <v>38</v>
      </c>
      <c r="AE14" s="1" t="s">
        <v>39</v>
      </c>
      <c r="AF14" s="1" t="s">
        <v>40</v>
      </c>
      <c r="AG14" s="1" t="s">
        <v>41</v>
      </c>
      <c r="AH14" s="1" t="s">
        <v>42</v>
      </c>
      <c r="AI14" s="1" t="s">
        <v>35</v>
      </c>
    </row>
    <row r="15" spans="1:35" ht="16.5" thickTop="1" thickBot="1" x14ac:dyDescent="0.3">
      <c r="A15" s="19" t="s">
        <v>43</v>
      </c>
      <c r="B15" s="26">
        <f>NPV($B$3,B16:B31)</f>
        <v>83.086879800663596</v>
      </c>
      <c r="C15" s="26">
        <f t="shared" ref="C15:E15" si="1">NPV($B$3,C16:C31)</f>
        <v>1.6256197202873099</v>
      </c>
      <c r="D15" s="26">
        <f t="shared" si="1"/>
        <v>2.2369646760647517</v>
      </c>
      <c r="E15" s="26">
        <f t="shared" si="1"/>
        <v>86.949464197015629</v>
      </c>
      <c r="G15" s="19" t="s">
        <v>43</v>
      </c>
      <c r="H15" s="26">
        <f>NPV($B$3,H16:H31)</f>
        <v>70.376731347357165</v>
      </c>
      <c r="I15" s="26">
        <f t="shared" ref="I15:O15" si="2">NPV($B$3,I16:I31)</f>
        <v>17.528278526551816</v>
      </c>
      <c r="J15" s="26">
        <f t="shared" si="2"/>
        <v>184.23401349002651</v>
      </c>
      <c r="K15" s="26">
        <f t="shared" si="2"/>
        <v>-2.3626492120482379</v>
      </c>
      <c r="L15" s="26">
        <f t="shared" si="2"/>
        <v>0</v>
      </c>
      <c r="M15" s="26">
        <f t="shared" si="2"/>
        <v>0</v>
      </c>
      <c r="N15" s="26">
        <f t="shared" si="2"/>
        <v>0</v>
      </c>
      <c r="O15" s="26">
        <f t="shared" si="2"/>
        <v>269.7763741518873</v>
      </c>
      <c r="Q15" s="19" t="s">
        <v>43</v>
      </c>
      <c r="R15" s="26">
        <f>NPV($B$3,R16:R31)</f>
        <v>-0.61243422168176742</v>
      </c>
      <c r="S15" s="26">
        <f t="shared" ref="S15:Y15" si="3">NPV($B$3,S16:S31)</f>
        <v>-12.579846620898381</v>
      </c>
      <c r="T15" s="26">
        <f t="shared" si="3"/>
        <v>224.21174200281965</v>
      </c>
      <c r="U15" s="26">
        <f t="shared" si="3"/>
        <v>-45.947954525164164</v>
      </c>
      <c r="V15" s="26">
        <f t="shared" si="3"/>
        <v>0</v>
      </c>
      <c r="W15" s="26">
        <f t="shared" si="3"/>
        <v>0</v>
      </c>
      <c r="X15" s="26">
        <f t="shared" si="3"/>
        <v>0</v>
      </c>
      <c r="Y15" s="26">
        <f t="shared" si="3"/>
        <v>165.07150663507534</v>
      </c>
      <c r="AA15" s="19" t="s">
        <v>43</v>
      </c>
      <c r="AB15" s="26">
        <f>NPV($B$3,AB16:AB31)</f>
        <v>131.71565061938412</v>
      </c>
      <c r="AC15" s="26">
        <f t="shared" ref="AC15:AI15" si="4">NPV($B$3,AC16:AC31)</f>
        <v>15.23572866165331</v>
      </c>
      <c r="AD15" s="26">
        <f t="shared" si="4"/>
        <v>313.88782212043498</v>
      </c>
      <c r="AE15" s="26">
        <f t="shared" si="4"/>
        <v>-7.9568190234171619</v>
      </c>
      <c r="AF15" s="26">
        <f t="shared" si="4"/>
        <v>0</v>
      </c>
      <c r="AG15" s="26">
        <f t="shared" si="4"/>
        <v>0</v>
      </c>
      <c r="AH15" s="26">
        <f t="shared" si="4"/>
        <v>0</v>
      </c>
      <c r="AI15" s="26">
        <f t="shared" si="4"/>
        <v>452.88238237805518</v>
      </c>
    </row>
    <row r="16" spans="1:35" ht="16.5" thickTop="1" thickBot="1" x14ac:dyDescent="0.3">
      <c r="A16" s="19">
        <v>2020</v>
      </c>
      <c r="B16" s="27">
        <v>0</v>
      </c>
      <c r="C16" s="27">
        <v>0</v>
      </c>
      <c r="D16" s="27">
        <v>0</v>
      </c>
      <c r="E16" s="27">
        <v>0</v>
      </c>
      <c r="G16" s="19">
        <v>2020</v>
      </c>
      <c r="H16" s="27">
        <v>0</v>
      </c>
      <c r="I16" s="27">
        <v>0</v>
      </c>
      <c r="J16" s="27">
        <v>0</v>
      </c>
      <c r="K16" s="27">
        <v>0</v>
      </c>
      <c r="L16" s="27">
        <v>0</v>
      </c>
      <c r="M16" s="27">
        <v>0</v>
      </c>
      <c r="N16" s="27">
        <v>0</v>
      </c>
      <c r="O16" s="27">
        <v>0</v>
      </c>
      <c r="Q16" s="19">
        <v>2020</v>
      </c>
      <c r="R16" s="27">
        <v>0</v>
      </c>
      <c r="S16" s="27">
        <v>0</v>
      </c>
      <c r="T16" s="27">
        <v>0</v>
      </c>
      <c r="U16" s="27">
        <v>0</v>
      </c>
      <c r="V16" s="27">
        <v>0</v>
      </c>
      <c r="W16" s="27">
        <v>0</v>
      </c>
      <c r="X16" s="27">
        <v>0</v>
      </c>
      <c r="Y16" s="27">
        <v>0</v>
      </c>
      <c r="AA16" s="19">
        <v>2020</v>
      </c>
      <c r="AB16" s="27">
        <v>0</v>
      </c>
      <c r="AC16" s="27">
        <v>0</v>
      </c>
      <c r="AD16" s="27">
        <v>0</v>
      </c>
      <c r="AE16" s="27">
        <v>0</v>
      </c>
      <c r="AF16" s="27">
        <v>0</v>
      </c>
      <c r="AG16" s="27">
        <v>0</v>
      </c>
      <c r="AH16" s="27">
        <v>0</v>
      </c>
      <c r="AI16" s="27">
        <v>0</v>
      </c>
    </row>
    <row r="17" spans="1:35" ht="16.5" thickTop="1" thickBot="1" x14ac:dyDescent="0.3">
      <c r="A17" s="19">
        <v>2021</v>
      </c>
      <c r="B17" s="27">
        <v>0</v>
      </c>
      <c r="C17" s="27">
        <v>0</v>
      </c>
      <c r="D17" s="27">
        <v>0</v>
      </c>
      <c r="E17" s="27">
        <v>0</v>
      </c>
      <c r="G17" s="19">
        <v>2021</v>
      </c>
      <c r="H17" s="27">
        <v>0</v>
      </c>
      <c r="I17" s="27">
        <v>0</v>
      </c>
      <c r="J17" s="27">
        <v>0</v>
      </c>
      <c r="K17" s="27">
        <v>0</v>
      </c>
      <c r="L17" s="27">
        <v>0</v>
      </c>
      <c r="M17" s="27">
        <v>0</v>
      </c>
      <c r="N17" s="27">
        <v>0</v>
      </c>
      <c r="O17" s="27">
        <v>0</v>
      </c>
      <c r="Q17" s="19">
        <v>2021</v>
      </c>
      <c r="R17" s="27">
        <v>0</v>
      </c>
      <c r="S17" s="27">
        <v>0</v>
      </c>
      <c r="T17" s="27">
        <v>0</v>
      </c>
      <c r="U17" s="27">
        <v>0</v>
      </c>
      <c r="V17" s="27">
        <v>0</v>
      </c>
      <c r="W17" s="27">
        <v>0</v>
      </c>
      <c r="X17" s="27">
        <v>0</v>
      </c>
      <c r="Y17" s="27">
        <v>0</v>
      </c>
      <c r="AA17" s="19">
        <v>2021</v>
      </c>
      <c r="AB17" s="27">
        <v>0</v>
      </c>
      <c r="AC17" s="27">
        <v>0</v>
      </c>
      <c r="AD17" s="27">
        <v>0</v>
      </c>
      <c r="AE17" s="27">
        <v>0</v>
      </c>
      <c r="AF17" s="27">
        <v>0</v>
      </c>
      <c r="AG17" s="27">
        <v>0</v>
      </c>
      <c r="AH17" s="27">
        <v>0</v>
      </c>
      <c r="AI17" s="27">
        <v>0</v>
      </c>
    </row>
    <row r="18" spans="1:35" ht="16.5" thickTop="1" thickBot="1" x14ac:dyDescent="0.3">
      <c r="A18" s="19">
        <v>2022</v>
      </c>
      <c r="B18" s="27">
        <v>0</v>
      </c>
      <c r="C18" s="27">
        <v>0</v>
      </c>
      <c r="D18" s="27">
        <v>2.656727471408562</v>
      </c>
      <c r="E18" s="27">
        <v>2.656727471408562</v>
      </c>
      <c r="G18" s="19">
        <v>2022</v>
      </c>
      <c r="H18" s="27">
        <v>0</v>
      </c>
      <c r="I18" s="27">
        <v>0</v>
      </c>
      <c r="J18" s="27">
        <v>0</v>
      </c>
      <c r="K18" s="27">
        <v>0</v>
      </c>
      <c r="L18" s="27">
        <v>0</v>
      </c>
      <c r="M18" s="27">
        <v>0</v>
      </c>
      <c r="N18" s="27">
        <v>0</v>
      </c>
      <c r="O18" s="27">
        <v>0</v>
      </c>
      <c r="P18" s="29"/>
      <c r="Q18" s="19">
        <v>2022</v>
      </c>
      <c r="R18" s="27">
        <v>0</v>
      </c>
      <c r="S18" s="27">
        <v>0</v>
      </c>
      <c r="T18" s="27">
        <v>0</v>
      </c>
      <c r="U18" s="27">
        <v>0</v>
      </c>
      <c r="V18" s="27">
        <v>0</v>
      </c>
      <c r="W18" s="27">
        <v>0</v>
      </c>
      <c r="X18" s="27">
        <v>0</v>
      </c>
      <c r="Y18" s="27">
        <v>0</v>
      </c>
      <c r="AA18" s="19">
        <v>2022</v>
      </c>
      <c r="AB18" s="27">
        <v>0</v>
      </c>
      <c r="AC18" s="27">
        <v>0</v>
      </c>
      <c r="AD18" s="27">
        <v>0</v>
      </c>
      <c r="AE18" s="27">
        <v>0</v>
      </c>
      <c r="AF18" s="27">
        <v>0</v>
      </c>
      <c r="AG18" s="27">
        <v>0</v>
      </c>
      <c r="AH18" s="27">
        <v>0</v>
      </c>
      <c r="AI18" s="27">
        <v>0</v>
      </c>
    </row>
    <row r="19" spans="1:35" ht="16.5" thickTop="1" thickBot="1" x14ac:dyDescent="0.3">
      <c r="A19" s="19">
        <v>2023</v>
      </c>
      <c r="B19" s="27">
        <v>6.5997070456158191</v>
      </c>
      <c r="C19" s="27">
        <v>0.12917910167481039</v>
      </c>
      <c r="D19" s="27">
        <v>0</v>
      </c>
      <c r="E19" s="27">
        <v>6.7288861472906296</v>
      </c>
      <c r="G19" s="19">
        <v>2023</v>
      </c>
      <c r="H19" s="27">
        <v>0</v>
      </c>
      <c r="I19" s="27">
        <v>0</v>
      </c>
      <c r="J19" s="27">
        <v>6.1254591247299688</v>
      </c>
      <c r="K19" s="27">
        <v>-1.3250386445419864</v>
      </c>
      <c r="L19" s="27">
        <v>0</v>
      </c>
      <c r="M19" s="27">
        <v>0</v>
      </c>
      <c r="N19" s="27">
        <v>0</v>
      </c>
      <c r="O19" s="27">
        <v>4.8004204801879826</v>
      </c>
      <c r="P19" s="14"/>
      <c r="Q19" s="19">
        <v>2023</v>
      </c>
      <c r="R19" s="27">
        <v>-14.427850000000007</v>
      </c>
      <c r="S19" s="27">
        <v>-4.5089600000001155</v>
      </c>
      <c r="T19" s="27">
        <v>30.543634120187839</v>
      </c>
      <c r="U19" s="27">
        <v>8.3669397104589738</v>
      </c>
      <c r="V19" s="27">
        <v>0</v>
      </c>
      <c r="W19" s="27">
        <v>0</v>
      </c>
      <c r="X19" s="27">
        <v>0</v>
      </c>
      <c r="Y19" s="27">
        <v>19.973763830646689</v>
      </c>
      <c r="AA19" s="19">
        <v>2023</v>
      </c>
      <c r="AB19" s="27">
        <v>12.450189382123991</v>
      </c>
      <c r="AC19" s="27">
        <v>0.83334486225976434</v>
      </c>
      <c r="AD19" s="27">
        <v>15.498993431230076</v>
      </c>
      <c r="AE19" s="27">
        <v>1.1771788649959489E-2</v>
      </c>
      <c r="AF19" s="27">
        <v>0</v>
      </c>
      <c r="AG19" s="27">
        <v>0</v>
      </c>
      <c r="AH19" s="27">
        <v>0</v>
      </c>
      <c r="AI19" s="27">
        <v>28.794299464263791</v>
      </c>
    </row>
    <row r="20" spans="1:35" ht="16.5" thickTop="1" thickBot="1" x14ac:dyDescent="0.3">
      <c r="A20" s="19">
        <v>2024</v>
      </c>
      <c r="B20" s="27">
        <v>6.5997070456158191</v>
      </c>
      <c r="C20" s="27">
        <v>0.12917910167481039</v>
      </c>
      <c r="D20" s="27">
        <v>0</v>
      </c>
      <c r="E20" s="27">
        <v>6.7288861472906296</v>
      </c>
      <c r="G20" s="19">
        <v>2024</v>
      </c>
      <c r="H20" s="27">
        <v>0</v>
      </c>
      <c r="I20" s="27">
        <v>0</v>
      </c>
      <c r="J20" s="27">
        <v>4.486542326210067</v>
      </c>
      <c r="K20" s="27">
        <v>0.70492286555899786</v>
      </c>
      <c r="L20" s="27">
        <v>0</v>
      </c>
      <c r="M20" s="27">
        <v>0</v>
      </c>
      <c r="N20" s="27">
        <v>0</v>
      </c>
      <c r="O20" s="27">
        <v>5.1914651917690646</v>
      </c>
      <c r="P20" s="14"/>
      <c r="Q20" s="19">
        <v>2024</v>
      </c>
      <c r="R20" s="27">
        <v>-1.0892799999999738</v>
      </c>
      <c r="S20" s="27">
        <v>-0.28193000000010215</v>
      </c>
      <c r="T20" s="27">
        <v>0.90256776078030565</v>
      </c>
      <c r="U20" s="27">
        <v>-0.18447813340707217</v>
      </c>
      <c r="V20" s="27">
        <v>0</v>
      </c>
      <c r="W20" s="27">
        <v>0</v>
      </c>
      <c r="X20" s="27">
        <v>0</v>
      </c>
      <c r="Y20" s="27">
        <v>-0.65312037262684253</v>
      </c>
      <c r="AA20" s="19">
        <v>2024</v>
      </c>
      <c r="AB20" s="27">
        <v>0.26788355407660447</v>
      </c>
      <c r="AC20" s="27">
        <v>9.6134217669714417E-2</v>
      </c>
      <c r="AD20" s="27">
        <v>7.0847870943001467</v>
      </c>
      <c r="AE20" s="27">
        <v>0.6030117839650484</v>
      </c>
      <c r="AF20" s="27">
        <v>0</v>
      </c>
      <c r="AG20" s="27">
        <v>0</v>
      </c>
      <c r="AH20" s="27">
        <v>0</v>
      </c>
      <c r="AI20" s="27">
        <v>8.0518166500115136</v>
      </c>
    </row>
    <row r="21" spans="1:35" ht="16.5" thickTop="1" thickBot="1" x14ac:dyDescent="0.3">
      <c r="A21" s="19">
        <v>2025</v>
      </c>
      <c r="B21" s="27">
        <v>6.5997070456158191</v>
      </c>
      <c r="C21" s="27">
        <v>0.12917910167481039</v>
      </c>
      <c r="D21" s="27">
        <v>0</v>
      </c>
      <c r="E21" s="27">
        <v>6.7288861472906296</v>
      </c>
      <c r="G21" s="19">
        <v>2025</v>
      </c>
      <c r="H21" s="27">
        <v>0</v>
      </c>
      <c r="I21" s="27">
        <v>0</v>
      </c>
      <c r="J21" s="27">
        <v>14.773870546429883</v>
      </c>
      <c r="K21" s="27">
        <v>0.82903262764599639</v>
      </c>
      <c r="L21" s="27">
        <v>0</v>
      </c>
      <c r="M21" s="27">
        <v>0</v>
      </c>
      <c r="N21" s="27">
        <v>0</v>
      </c>
      <c r="O21" s="27">
        <v>15.60290317407588</v>
      </c>
      <c r="P21" s="14"/>
      <c r="Q21" s="19">
        <v>2025</v>
      </c>
      <c r="R21" s="27">
        <v>-2.3426399999999603</v>
      </c>
      <c r="S21" s="27">
        <v>-0.37770000000000437</v>
      </c>
      <c r="T21" s="27">
        <v>12.812635438385708</v>
      </c>
      <c r="U21" s="27">
        <v>0.51632039697095755</v>
      </c>
      <c r="V21" s="27">
        <v>0</v>
      </c>
      <c r="W21" s="27">
        <v>0</v>
      </c>
      <c r="X21" s="27">
        <v>0</v>
      </c>
      <c r="Y21" s="27">
        <v>10.608615835356701</v>
      </c>
      <c r="AA21" s="19">
        <v>2025</v>
      </c>
      <c r="AB21" s="27">
        <v>0.26788355408299935</v>
      </c>
      <c r="AC21" s="27">
        <v>9.5871555879966763E-2</v>
      </c>
      <c r="AD21" s="27">
        <v>10.759450281689874</v>
      </c>
      <c r="AE21" s="27">
        <v>0.49682400702300955</v>
      </c>
      <c r="AF21" s="27">
        <v>0</v>
      </c>
      <c r="AG21" s="27">
        <v>0</v>
      </c>
      <c r="AH21" s="27">
        <v>0</v>
      </c>
      <c r="AI21" s="27">
        <v>11.62002939867585</v>
      </c>
    </row>
    <row r="22" spans="1:35" ht="16.5" thickTop="1" thickBot="1" x14ac:dyDescent="0.3">
      <c r="A22" s="19">
        <v>2026</v>
      </c>
      <c r="B22" s="27">
        <v>6.5997070456158191</v>
      </c>
      <c r="C22" s="27">
        <v>0.12917910167481039</v>
      </c>
      <c r="D22" s="27">
        <v>0</v>
      </c>
      <c r="E22" s="27">
        <v>6.7288861472906296</v>
      </c>
      <c r="G22" s="19">
        <v>2026</v>
      </c>
      <c r="H22" s="27">
        <v>-1.3950969279790115E-3</v>
      </c>
      <c r="I22" s="27">
        <v>1.4004089498484973E-3</v>
      </c>
      <c r="J22" s="27">
        <v>5.4917451818799599</v>
      </c>
      <c r="K22" s="27">
        <v>-8.6804886817932123E-2</v>
      </c>
      <c r="L22" s="27">
        <v>0</v>
      </c>
      <c r="M22" s="27">
        <v>0</v>
      </c>
      <c r="N22" s="27">
        <v>0</v>
      </c>
      <c r="O22" s="27">
        <v>5.4049456070838975</v>
      </c>
      <c r="P22" s="14"/>
      <c r="Q22" s="19">
        <v>2026</v>
      </c>
      <c r="R22" s="27">
        <v>-0.44297000000005937</v>
      </c>
      <c r="S22" s="27">
        <v>5.0119999999878928E-2</v>
      </c>
      <c r="T22" s="27">
        <v>4.4451921191592572</v>
      </c>
      <c r="U22" s="27">
        <v>0.63339134068100245</v>
      </c>
      <c r="V22" s="27">
        <v>0</v>
      </c>
      <c r="W22" s="27">
        <v>0</v>
      </c>
      <c r="X22" s="27">
        <v>0</v>
      </c>
      <c r="Y22" s="27">
        <v>4.6857334598400788</v>
      </c>
      <c r="AA22" s="19">
        <v>2026</v>
      </c>
      <c r="AB22" s="27">
        <v>0.26788355408200459</v>
      </c>
      <c r="AC22" s="27">
        <v>9.5871555879966763E-2</v>
      </c>
      <c r="AD22" s="27">
        <v>11.973650127009954</v>
      </c>
      <c r="AE22" s="27">
        <v>0.22723114219598942</v>
      </c>
      <c r="AF22" s="27">
        <v>0</v>
      </c>
      <c r="AG22" s="27">
        <v>0</v>
      </c>
      <c r="AH22" s="27">
        <v>0</v>
      </c>
      <c r="AI22" s="27">
        <v>12.564636379167915</v>
      </c>
    </row>
    <row r="23" spans="1:35" ht="16.5" thickTop="1" thickBot="1" x14ac:dyDescent="0.3">
      <c r="A23" s="19">
        <v>2027</v>
      </c>
      <c r="B23" s="27">
        <v>6.5997070456158191</v>
      </c>
      <c r="C23" s="27">
        <v>0.12917910167481039</v>
      </c>
      <c r="D23" s="27">
        <v>0</v>
      </c>
      <c r="E23" s="27">
        <v>6.7288861472906296</v>
      </c>
      <c r="G23" s="19">
        <v>2027</v>
      </c>
      <c r="H23" s="27">
        <v>5.075118029402006</v>
      </c>
      <c r="I23" s="27">
        <v>1.0935449024800619</v>
      </c>
      <c r="J23" s="27">
        <v>17.854875412099993</v>
      </c>
      <c r="K23" s="27">
        <v>-0.40301735771889802</v>
      </c>
      <c r="L23" s="27">
        <v>0</v>
      </c>
      <c r="M23" s="27">
        <v>0</v>
      </c>
      <c r="N23" s="27">
        <v>0</v>
      </c>
      <c r="O23" s="27">
        <v>23.620520986263163</v>
      </c>
      <c r="P23" s="14"/>
      <c r="Q23" s="19">
        <v>2027</v>
      </c>
      <c r="R23" s="27">
        <v>1.8599400000000514</v>
      </c>
      <c r="S23" s="27">
        <v>0.64633999999978187</v>
      </c>
      <c r="T23" s="27">
        <v>22.052481276998204</v>
      </c>
      <c r="U23" s="27">
        <v>0.62528878550906664</v>
      </c>
      <c r="V23" s="27">
        <v>0</v>
      </c>
      <c r="W23" s="27">
        <v>0</v>
      </c>
      <c r="X23" s="27">
        <v>0</v>
      </c>
      <c r="Y23" s="27">
        <v>25.184050062507104</v>
      </c>
      <c r="AA23" s="19">
        <v>2027</v>
      </c>
      <c r="AB23" s="27">
        <v>0.18290367326500245</v>
      </c>
      <c r="AC23" s="27">
        <v>0.15926881142968341</v>
      </c>
      <c r="AD23" s="27">
        <v>22.812475600020029</v>
      </c>
      <c r="AE23" s="27">
        <v>-0.64186238600697831</v>
      </c>
      <c r="AF23" s="27">
        <v>0</v>
      </c>
      <c r="AG23" s="27">
        <v>0</v>
      </c>
      <c r="AH23" s="27">
        <v>0</v>
      </c>
      <c r="AI23" s="27">
        <v>22.512785698707738</v>
      </c>
    </row>
    <row r="24" spans="1:35" ht="16.5" thickTop="1" thickBot="1" x14ac:dyDescent="0.3">
      <c r="A24" s="19">
        <v>2028</v>
      </c>
      <c r="B24" s="27">
        <v>6.5997070456158191</v>
      </c>
      <c r="C24" s="27">
        <v>0.12917910167481039</v>
      </c>
      <c r="D24" s="27">
        <v>0</v>
      </c>
      <c r="E24" s="27">
        <v>6.7288861472906296</v>
      </c>
      <c r="G24" s="19">
        <v>2028</v>
      </c>
      <c r="H24" s="27">
        <v>10.035512428024049</v>
      </c>
      <c r="I24" s="27">
        <v>2.2499836779797988</v>
      </c>
      <c r="J24" s="27">
        <v>15.236166209919844</v>
      </c>
      <c r="K24" s="27">
        <v>-0.73132285662798679</v>
      </c>
      <c r="L24" s="27">
        <v>0</v>
      </c>
      <c r="M24" s="27">
        <v>0</v>
      </c>
      <c r="N24" s="27">
        <v>0</v>
      </c>
      <c r="O24" s="27">
        <v>26.790339459295705</v>
      </c>
      <c r="P24" s="34"/>
      <c r="Q24" s="19">
        <v>2028</v>
      </c>
      <c r="R24" s="27">
        <v>20.984051066249776</v>
      </c>
      <c r="S24" s="27">
        <v>1.6843199999998433</v>
      </c>
      <c r="T24" s="27">
        <v>2.9883255711811199</v>
      </c>
      <c r="U24" s="27">
        <v>-0.18472312923497519</v>
      </c>
      <c r="V24" s="27">
        <v>0</v>
      </c>
      <c r="W24" s="27">
        <v>0</v>
      </c>
      <c r="X24" s="27">
        <v>0</v>
      </c>
      <c r="Y24" s="27">
        <v>25.471973508195767</v>
      </c>
      <c r="AA24" s="19">
        <v>2028</v>
      </c>
      <c r="AB24" s="27">
        <v>12.439042717415987</v>
      </c>
      <c r="AC24" s="27">
        <v>2.8324692475603115</v>
      </c>
      <c r="AD24" s="27">
        <v>14.701155531700234</v>
      </c>
      <c r="AE24" s="27">
        <v>-1.8065495757079917</v>
      </c>
      <c r="AF24" s="27">
        <v>0</v>
      </c>
      <c r="AG24" s="27">
        <v>0</v>
      </c>
      <c r="AH24" s="27">
        <v>0</v>
      </c>
      <c r="AI24" s="27">
        <v>28.166117920968542</v>
      </c>
    </row>
    <row r="25" spans="1:35" ht="16.5" thickTop="1" thickBot="1" x14ac:dyDescent="0.3">
      <c r="A25" s="19">
        <v>2029</v>
      </c>
      <c r="B25" s="27">
        <v>6.5997070456158191</v>
      </c>
      <c r="C25" s="27">
        <v>0.12917910167481039</v>
      </c>
      <c r="D25" s="27">
        <v>0</v>
      </c>
      <c r="E25" s="27">
        <v>6.7288861472906296</v>
      </c>
      <c r="G25" s="19">
        <v>2029</v>
      </c>
      <c r="H25" s="27">
        <v>13.008471491989894</v>
      </c>
      <c r="I25" s="27">
        <v>2.7858491341703484</v>
      </c>
      <c r="J25" s="27">
        <v>14.542758681959938</v>
      </c>
      <c r="K25" s="27">
        <v>-1.5178889789320529</v>
      </c>
      <c r="L25" s="27">
        <v>0</v>
      </c>
      <c r="M25" s="27">
        <v>0</v>
      </c>
      <c r="N25" s="27">
        <v>0</v>
      </c>
      <c r="O25" s="27">
        <v>28.819190329188128</v>
      </c>
      <c r="Q25" s="19">
        <v>2029</v>
      </c>
      <c r="R25" s="27">
        <v>2.6504928898398248</v>
      </c>
      <c r="S25" s="27">
        <v>1.0213300000000345</v>
      </c>
      <c r="T25" s="27">
        <v>15.761885119865193</v>
      </c>
      <c r="U25" s="27">
        <v>0.93133233268395998</v>
      </c>
      <c r="V25" s="27">
        <v>0</v>
      </c>
      <c r="W25" s="27">
        <v>0</v>
      </c>
      <c r="X25" s="27">
        <v>0</v>
      </c>
      <c r="Y25" s="27">
        <v>20.365040342389012</v>
      </c>
      <c r="AA25" s="19">
        <v>2029</v>
      </c>
      <c r="AB25" s="27">
        <v>12.439042717419964</v>
      </c>
      <c r="AC25" s="27">
        <v>2.8247302605500408</v>
      </c>
      <c r="AD25" s="27">
        <v>18.455389524110128</v>
      </c>
      <c r="AE25" s="27">
        <v>-1.3376769577109955</v>
      </c>
      <c r="AF25" s="27">
        <v>0</v>
      </c>
      <c r="AG25" s="27">
        <v>0</v>
      </c>
      <c r="AH25" s="27">
        <v>0</v>
      </c>
      <c r="AI25" s="27">
        <v>32.381485544369134</v>
      </c>
    </row>
    <row r="26" spans="1:35" ht="16.5" thickTop="1" thickBot="1" x14ac:dyDescent="0.3">
      <c r="A26" s="19">
        <v>2030</v>
      </c>
      <c r="B26" s="27">
        <v>6.5997070456158191</v>
      </c>
      <c r="C26" s="27">
        <v>0.12917910167481039</v>
      </c>
      <c r="D26" s="27">
        <v>0</v>
      </c>
      <c r="E26" s="27">
        <v>6.7288861472906296</v>
      </c>
      <c r="G26" s="19">
        <v>2030</v>
      </c>
      <c r="H26" s="27">
        <v>15.177658022430023</v>
      </c>
      <c r="I26" s="27">
        <v>3.3302668250598799</v>
      </c>
      <c r="J26" s="27">
        <v>5.729958638089709</v>
      </c>
      <c r="K26" s="27">
        <v>-1.9843621256899786</v>
      </c>
      <c r="L26" s="27">
        <v>0</v>
      </c>
      <c r="M26" s="27">
        <v>0</v>
      </c>
      <c r="N26" s="27">
        <v>0</v>
      </c>
      <c r="O26" s="27">
        <v>22.253521359889632</v>
      </c>
      <c r="Q26" s="19">
        <v>2030</v>
      </c>
      <c r="R26" s="27">
        <v>-2.5611748884198278</v>
      </c>
      <c r="S26" s="27">
        <v>-0.73806000000013228</v>
      </c>
      <c r="T26" s="27">
        <v>7.311501558884407</v>
      </c>
      <c r="U26" s="27">
        <v>2.7274240221150685</v>
      </c>
      <c r="V26" s="27">
        <v>0</v>
      </c>
      <c r="W26" s="27">
        <v>0</v>
      </c>
      <c r="X26" s="27">
        <v>0</v>
      </c>
      <c r="Y26" s="27">
        <v>6.739690692579515</v>
      </c>
      <c r="AA26" s="19">
        <v>2030</v>
      </c>
      <c r="AB26" s="27">
        <v>12.450019877442971</v>
      </c>
      <c r="AC26" s="27">
        <v>2.8272175174597578</v>
      </c>
      <c r="AD26" s="27">
        <v>25.795042659040075</v>
      </c>
      <c r="AE26" s="27">
        <v>-0.81740348691400144</v>
      </c>
      <c r="AF26" s="27">
        <v>0</v>
      </c>
      <c r="AG26" s="27">
        <v>0</v>
      </c>
      <c r="AH26" s="27">
        <v>0</v>
      </c>
      <c r="AI26" s="27">
        <v>40.254876567028802</v>
      </c>
    </row>
    <row r="27" spans="1:35" ht="16.5" thickTop="1" thickBot="1" x14ac:dyDescent="0.3">
      <c r="A27" s="19">
        <v>2031</v>
      </c>
      <c r="B27" s="27">
        <v>6.5997070456158191</v>
      </c>
      <c r="C27" s="27">
        <v>0.12917910167481039</v>
      </c>
      <c r="D27" s="27">
        <v>0</v>
      </c>
      <c r="E27" s="27">
        <v>6.7288861472906296</v>
      </c>
      <c r="G27" s="19">
        <v>2031</v>
      </c>
      <c r="H27" s="27">
        <v>11.665195477350153</v>
      </c>
      <c r="I27" s="27">
        <v>2.9510362550099671</v>
      </c>
      <c r="J27" s="27">
        <v>13.531873049700168</v>
      </c>
      <c r="K27" s="27">
        <v>-0.89976612539298362</v>
      </c>
      <c r="L27" s="27">
        <v>0</v>
      </c>
      <c r="M27" s="27">
        <v>0</v>
      </c>
      <c r="N27" s="27">
        <v>0</v>
      </c>
      <c r="O27" s="27">
        <v>27.248338656667304</v>
      </c>
      <c r="Q27" s="19">
        <v>2031</v>
      </c>
      <c r="R27" s="27">
        <v>1.173566795790066</v>
      </c>
      <c r="S27" s="27">
        <v>-2.7108399999997346</v>
      </c>
      <c r="T27" s="27">
        <v>3.6152208559670291</v>
      </c>
      <c r="U27" s="27">
        <v>-4.5185027175459549</v>
      </c>
      <c r="V27" s="27">
        <v>0</v>
      </c>
      <c r="W27" s="27">
        <v>0</v>
      </c>
      <c r="X27" s="27">
        <v>0</v>
      </c>
      <c r="Y27" s="27">
        <v>-2.4405550657885944</v>
      </c>
      <c r="AA27" s="19">
        <v>2031</v>
      </c>
      <c r="AB27" s="27">
        <v>12.450019877442971</v>
      </c>
      <c r="AC27" s="27">
        <v>2.8272175174602125</v>
      </c>
      <c r="AD27" s="27">
        <v>24.116792876619847</v>
      </c>
      <c r="AE27" s="27">
        <v>-1.9986213657389162</v>
      </c>
      <c r="AF27" s="27">
        <v>0</v>
      </c>
      <c r="AG27" s="27">
        <v>0</v>
      </c>
      <c r="AH27" s="27">
        <v>0</v>
      </c>
      <c r="AI27" s="27">
        <v>37.395408905784116</v>
      </c>
    </row>
    <row r="28" spans="1:35" ht="16.5" thickTop="1" thickBot="1" x14ac:dyDescent="0.3">
      <c r="A28" s="19">
        <v>2032</v>
      </c>
      <c r="B28" s="27">
        <v>6.5997070456158191</v>
      </c>
      <c r="C28" s="27">
        <v>0.12917910167481039</v>
      </c>
      <c r="D28" s="27">
        <v>0</v>
      </c>
      <c r="E28" s="27">
        <v>6.7288861472906296</v>
      </c>
      <c r="G28" s="19">
        <v>2032</v>
      </c>
      <c r="H28" s="27">
        <v>8.7156591978798588</v>
      </c>
      <c r="I28" s="27">
        <v>2.1041826225900877</v>
      </c>
      <c r="J28" s="27">
        <v>46.23265404370008</v>
      </c>
      <c r="K28" s="27">
        <v>-4.0680288542062043E-2</v>
      </c>
      <c r="L28" s="27">
        <v>0</v>
      </c>
      <c r="M28" s="27">
        <v>0</v>
      </c>
      <c r="N28" s="27">
        <v>0</v>
      </c>
      <c r="O28" s="27">
        <v>57.011815575627963</v>
      </c>
      <c r="Q28" s="19">
        <v>2032</v>
      </c>
      <c r="R28" s="27">
        <v>0.27831605934989057</v>
      </c>
      <c r="S28" s="27">
        <v>-2.4697200000000521</v>
      </c>
      <c r="T28" s="27">
        <v>-19.779951786778263</v>
      </c>
      <c r="U28" s="27">
        <v>-4.5981892822509396</v>
      </c>
      <c r="V28" s="27">
        <v>0</v>
      </c>
      <c r="W28" s="27">
        <v>0</v>
      </c>
      <c r="X28" s="27">
        <v>0</v>
      </c>
      <c r="Y28" s="27">
        <v>-26.569545009679363</v>
      </c>
      <c r="AA28" s="19">
        <v>2032</v>
      </c>
      <c r="AB28" s="27">
        <v>12.45001987743899</v>
      </c>
      <c r="AC28" s="27">
        <v>2.8349633188799999</v>
      </c>
      <c r="AD28" s="27">
        <v>22.551435771130031</v>
      </c>
      <c r="AE28" s="27">
        <v>-1.3915852457690054</v>
      </c>
      <c r="AF28" s="27">
        <v>0</v>
      </c>
      <c r="AG28" s="27">
        <v>0</v>
      </c>
      <c r="AH28" s="27">
        <v>0</v>
      </c>
      <c r="AI28" s="27">
        <v>36.444833721680013</v>
      </c>
    </row>
    <row r="29" spans="1:35" ht="16.5" thickTop="1" thickBot="1" x14ac:dyDescent="0.3">
      <c r="A29" s="19">
        <v>2033</v>
      </c>
      <c r="B29" s="27">
        <v>6.5997070456158191</v>
      </c>
      <c r="C29" s="27">
        <v>0.12917910167481039</v>
      </c>
      <c r="D29" s="27">
        <v>0</v>
      </c>
      <c r="E29" s="27">
        <v>6.7288861472906296</v>
      </c>
      <c r="G29" s="19">
        <v>2033</v>
      </c>
      <c r="H29" s="27">
        <v>7.1445502861702153</v>
      </c>
      <c r="I29" s="27">
        <v>1.7364190779403543</v>
      </c>
      <c r="J29" s="27">
        <v>45.056563701889942</v>
      </c>
      <c r="K29" s="27">
        <v>8.1211619449313727E-3</v>
      </c>
      <c r="L29" s="27">
        <v>0</v>
      </c>
      <c r="M29" s="27">
        <v>0</v>
      </c>
      <c r="N29" s="27">
        <v>0</v>
      </c>
      <c r="O29" s="27">
        <v>53.945654227945447</v>
      </c>
      <c r="Q29" s="19">
        <v>2033</v>
      </c>
      <c r="R29" s="27">
        <v>-6.5978225713506617</v>
      </c>
      <c r="S29" s="27">
        <v>-2.7442700000001423</v>
      </c>
      <c r="T29" s="27">
        <v>20.399326724536643</v>
      </c>
      <c r="U29" s="27">
        <v>-2.2828936332450249</v>
      </c>
      <c r="V29" s="27">
        <v>0</v>
      </c>
      <c r="W29" s="27">
        <v>0</v>
      </c>
      <c r="X29" s="27">
        <v>0</v>
      </c>
      <c r="Y29" s="27">
        <v>8.7743405199408144</v>
      </c>
      <c r="AA29" s="19">
        <v>2033</v>
      </c>
      <c r="AB29" s="27">
        <v>24.762563133759045</v>
      </c>
      <c r="AC29" s="27">
        <v>3.6193375507100427</v>
      </c>
      <c r="AD29" s="27">
        <v>14.219997466809584</v>
      </c>
      <c r="AE29" s="27">
        <v>-1.0377657336759147</v>
      </c>
      <c r="AF29" s="27">
        <v>0</v>
      </c>
      <c r="AG29" s="27">
        <v>0</v>
      </c>
      <c r="AH29" s="27">
        <v>0</v>
      </c>
      <c r="AI29" s="27">
        <v>41.564132417602764</v>
      </c>
    </row>
    <row r="30" spans="1:35" ht="16.5" thickTop="1" thickBot="1" x14ac:dyDescent="0.3">
      <c r="A30" s="19">
        <v>2034</v>
      </c>
      <c r="B30" s="27">
        <v>6.5997070456158191</v>
      </c>
      <c r="C30" s="27">
        <v>0.12917910167481039</v>
      </c>
      <c r="D30" s="27">
        <v>0</v>
      </c>
      <c r="E30" s="27">
        <v>6.7288861472906296</v>
      </c>
      <c r="G30" s="19">
        <v>2034</v>
      </c>
      <c r="H30" s="27">
        <v>6.1223542681400431</v>
      </c>
      <c r="I30" s="27">
        <v>1.6712966825298281</v>
      </c>
      <c r="J30" s="27">
        <v>13.549265571369789</v>
      </c>
      <c r="K30" s="27">
        <v>0.11339770829596091</v>
      </c>
      <c r="L30" s="27">
        <v>0</v>
      </c>
      <c r="M30" s="27">
        <v>0</v>
      </c>
      <c r="N30" s="27">
        <v>0</v>
      </c>
      <c r="O30" s="27">
        <v>21.456314230335618</v>
      </c>
      <c r="Q30" s="19">
        <v>2034</v>
      </c>
      <c r="R30" s="27">
        <v>0.38284024567019515</v>
      </c>
      <c r="S30" s="27">
        <v>-1.1996799999997165</v>
      </c>
      <c r="T30" s="27">
        <v>26.19237187020077</v>
      </c>
      <c r="U30" s="27">
        <v>-8.0700728044790448</v>
      </c>
      <c r="V30" s="27">
        <v>0</v>
      </c>
      <c r="W30" s="27">
        <v>0</v>
      </c>
      <c r="X30" s="27">
        <v>0</v>
      </c>
      <c r="Y30" s="27">
        <v>17.305459311392205</v>
      </c>
      <c r="AA30" s="19">
        <v>2034</v>
      </c>
      <c r="AB30" s="27">
        <v>14.438961265517037</v>
      </c>
      <c r="AC30" s="27">
        <v>0.9572053557799336</v>
      </c>
      <c r="AD30" s="27">
        <v>34.020230025529862</v>
      </c>
      <c r="AE30" s="27">
        <v>-0.6644493734700373</v>
      </c>
      <c r="AF30" s="27">
        <v>0</v>
      </c>
      <c r="AG30" s="27">
        <v>0</v>
      </c>
      <c r="AH30" s="27">
        <v>0</v>
      </c>
      <c r="AI30" s="27">
        <v>48.751947273356798</v>
      </c>
    </row>
    <row r="31" spans="1:35" ht="16.5" thickTop="1" thickBot="1" x14ac:dyDescent="0.3">
      <c r="A31" s="19" t="s">
        <v>44</v>
      </c>
      <c r="B31" s="27">
        <v>90.686937982008459</v>
      </c>
      <c r="C31" s="27">
        <v>1.7733606178101153</v>
      </c>
      <c r="D31" s="27">
        <v>0</v>
      </c>
      <c r="E31" s="27">
        <v>92.460298599818572</v>
      </c>
      <c r="G31" s="19" t="s">
        <v>45</v>
      </c>
      <c r="H31" s="27">
        <v>75.003152048527312</v>
      </c>
      <c r="I31" s="27">
        <v>20.474561534327183</v>
      </c>
      <c r="J31" s="27">
        <v>189.02660914005531</v>
      </c>
      <c r="K31" s="27">
        <v>1.6392686177122822</v>
      </c>
      <c r="L31" s="27">
        <v>0</v>
      </c>
      <c r="M31" s="27">
        <v>0</v>
      </c>
      <c r="N31" s="27">
        <v>0</v>
      </c>
      <c r="O31" s="27">
        <v>286.14359134062209</v>
      </c>
      <c r="Q31" s="19" t="s">
        <v>45</v>
      </c>
      <c r="R31" s="27">
        <v>4.6900626619603489</v>
      </c>
      <c r="S31" s="27">
        <v>-14.696924991387608</v>
      </c>
      <c r="T31" s="27">
        <v>365.41133642115796</v>
      </c>
      <c r="U31" s="27">
        <v>-116.6603566318019</v>
      </c>
      <c r="V31" s="27">
        <v>0</v>
      </c>
      <c r="W31" s="27">
        <v>0</v>
      </c>
      <c r="X31" s="27">
        <v>0</v>
      </c>
      <c r="Y31" s="27">
        <v>238.74411745992882</v>
      </c>
      <c r="AA31" s="19" t="s">
        <v>45</v>
      </c>
      <c r="AB31" s="27">
        <v>176.88744554623327</v>
      </c>
      <c r="AC31" s="27">
        <v>11.726439813329801</v>
      </c>
      <c r="AD31" s="27">
        <v>474.61825071013641</v>
      </c>
      <c r="AE31" s="27">
        <v>-9.6052294385460382</v>
      </c>
      <c r="AF31" s="27">
        <v>0</v>
      </c>
      <c r="AG31" s="27">
        <v>0</v>
      </c>
      <c r="AH31" s="27">
        <v>0</v>
      </c>
      <c r="AI31" s="27">
        <v>653.62690663115336</v>
      </c>
    </row>
    <row r="32" spans="1:35" ht="16.5" thickTop="1" thickBot="1" x14ac:dyDescent="0.3">
      <c r="E32" s="12"/>
      <c r="J32" s="14"/>
    </row>
    <row r="33" spans="1:35" ht="16.5" thickTop="1" thickBot="1" x14ac:dyDescent="0.3">
      <c r="A33" s="1" t="str">
        <f>A4</f>
        <v>High Discount rate</v>
      </c>
    </row>
    <row r="34" spans="1:35" ht="46.5" thickTop="1" thickBot="1" x14ac:dyDescent="0.3">
      <c r="G34" s="1" t="s">
        <v>29</v>
      </c>
      <c r="H34" s="18" t="s">
        <v>84</v>
      </c>
      <c r="J34" s="12"/>
      <c r="K34" s="12"/>
      <c r="Q34" s="1" t="s">
        <v>29</v>
      </c>
      <c r="R34" s="18" t="s">
        <v>85</v>
      </c>
      <c r="T34" s="12"/>
      <c r="U34" s="12"/>
      <c r="AA34" s="1" t="s">
        <v>29</v>
      </c>
      <c r="AB34" s="18" t="s">
        <v>86</v>
      </c>
      <c r="AD34" s="12"/>
      <c r="AE34" s="12"/>
    </row>
    <row r="35" spans="1:35" ht="51" customHeight="1" thickTop="1" thickBot="1" x14ac:dyDescent="0.3">
      <c r="A35" s="1" t="s">
        <v>32</v>
      </c>
      <c r="B35" s="25" t="s">
        <v>33</v>
      </c>
      <c r="C35" s="25" t="s">
        <v>15</v>
      </c>
      <c r="D35" s="25" t="s">
        <v>34</v>
      </c>
      <c r="E35" s="25" t="s">
        <v>35</v>
      </c>
      <c r="G35" s="1" t="s">
        <v>29</v>
      </c>
      <c r="H35" s="1" t="s">
        <v>36</v>
      </c>
      <c r="I35" s="1" t="s">
        <v>37</v>
      </c>
      <c r="J35" s="1" t="s">
        <v>38</v>
      </c>
      <c r="K35" s="1" t="s">
        <v>39</v>
      </c>
      <c r="L35" s="1" t="s">
        <v>40</v>
      </c>
      <c r="M35" s="1" t="s">
        <v>41</v>
      </c>
      <c r="N35" s="1" t="s">
        <v>42</v>
      </c>
      <c r="O35" s="1" t="s">
        <v>35</v>
      </c>
      <c r="Q35" s="1" t="s">
        <v>29</v>
      </c>
      <c r="R35" s="1" t="s">
        <v>36</v>
      </c>
      <c r="S35" s="1" t="s">
        <v>37</v>
      </c>
      <c r="T35" s="1" t="s">
        <v>38</v>
      </c>
      <c r="U35" s="1" t="s">
        <v>39</v>
      </c>
      <c r="V35" s="1" t="s">
        <v>40</v>
      </c>
      <c r="W35" s="1" t="s">
        <v>41</v>
      </c>
      <c r="X35" s="1" t="s">
        <v>42</v>
      </c>
      <c r="Y35" s="1" t="s">
        <v>35</v>
      </c>
      <c r="AA35" s="1" t="s">
        <v>29</v>
      </c>
      <c r="AB35" s="1" t="s">
        <v>36</v>
      </c>
      <c r="AC35" s="1" t="s">
        <v>37</v>
      </c>
      <c r="AD35" s="1" t="s">
        <v>38</v>
      </c>
      <c r="AE35" s="1" t="s">
        <v>39</v>
      </c>
      <c r="AF35" s="1" t="s">
        <v>40</v>
      </c>
      <c r="AG35" s="1" t="s">
        <v>41</v>
      </c>
      <c r="AH35" s="1" t="s">
        <v>42</v>
      </c>
      <c r="AI35" s="1" t="s">
        <v>35</v>
      </c>
    </row>
    <row r="36" spans="1:35" ht="16.5" thickTop="1" thickBot="1" x14ac:dyDescent="0.3">
      <c r="A36" s="19" t="s">
        <v>43</v>
      </c>
      <c r="B36" s="26">
        <f>NPV($B$4,B37:B52)</f>
        <v>74.166426133916104</v>
      </c>
      <c r="C36" s="26">
        <f t="shared" ref="C36:E36" si="5">NPV($B$4,C37:C52)</f>
        <v>0.90135273866098975</v>
      </c>
      <c r="D36" s="26">
        <f t="shared" si="5"/>
        <v>2.0543067955429746</v>
      </c>
      <c r="E36" s="26">
        <f t="shared" si="5"/>
        <v>77.122085668120064</v>
      </c>
      <c r="G36" s="19" t="s">
        <v>43</v>
      </c>
      <c r="H36" s="26">
        <f>NPV($B$4,H37:H52)</f>
        <v>44.95099202071443</v>
      </c>
      <c r="I36" s="26">
        <f t="shared" ref="I36:N36" si="6">NPV($B$4,I37:I52)</f>
        <v>11.018989305476795</v>
      </c>
      <c r="J36" s="26">
        <f t="shared" si="6"/>
        <v>118.21002310661741</v>
      </c>
      <c r="K36" s="26">
        <f t="shared" si="6"/>
        <v>-1.9723096700293237</v>
      </c>
      <c r="L36" s="26">
        <f t="shared" si="6"/>
        <v>0</v>
      </c>
      <c r="M36" s="26">
        <f t="shared" si="6"/>
        <v>0</v>
      </c>
      <c r="N36" s="26">
        <f t="shared" si="6"/>
        <v>0</v>
      </c>
      <c r="O36" s="26">
        <f>NPV($B$4,O37:O52)</f>
        <v>172.20769476277934</v>
      </c>
      <c r="Q36" s="19" t="s">
        <v>43</v>
      </c>
      <c r="R36" s="26">
        <f>NPV($B$4,R37:R52)</f>
        <v>-2.2318411060644747</v>
      </c>
      <c r="S36" s="26">
        <f t="shared" ref="S36:X36" si="7">NPV($B$4,S37:S52)</f>
        <v>-8.2968735848903599</v>
      </c>
      <c r="T36" s="26">
        <f t="shared" si="7"/>
        <v>134.73860878464291</v>
      </c>
      <c r="U36" s="26">
        <f t="shared" si="7"/>
        <v>-20.669094940368218</v>
      </c>
      <c r="V36" s="26">
        <f t="shared" si="7"/>
        <v>0</v>
      </c>
      <c r="W36" s="26">
        <f t="shared" si="7"/>
        <v>0</v>
      </c>
      <c r="X36" s="26">
        <f t="shared" si="7"/>
        <v>0</v>
      </c>
      <c r="Y36" s="26">
        <f>NPV($B$4,Y37:Y52)</f>
        <v>103.54079915331984</v>
      </c>
      <c r="AA36" s="19" t="s">
        <v>43</v>
      </c>
      <c r="AB36" s="26">
        <f>NPV($B$4,AB37:AB52)</f>
        <v>81.710214635183718</v>
      </c>
      <c r="AC36" s="26">
        <f t="shared" ref="AC36:AH36" si="8">NPV($B$4,AC37:AC52)</f>
        <v>10.164726813940042</v>
      </c>
      <c r="AD36" s="26">
        <f t="shared" si="8"/>
        <v>188.22064260341966</v>
      </c>
      <c r="AE36" s="26">
        <f t="shared" si="8"/>
        <v>-4.7652312322280812</v>
      </c>
      <c r="AF36" s="26">
        <f t="shared" si="8"/>
        <v>0</v>
      </c>
      <c r="AG36" s="26">
        <f t="shared" si="8"/>
        <v>0</v>
      </c>
      <c r="AH36" s="26">
        <f t="shared" si="8"/>
        <v>0</v>
      </c>
      <c r="AI36" s="26">
        <f>NPV($B$4,AI37:AI52)</f>
        <v>275.3303528203154</v>
      </c>
    </row>
    <row r="37" spans="1:35" ht="16.5" thickTop="1" thickBot="1" x14ac:dyDescent="0.3">
      <c r="A37" s="19">
        <v>2020</v>
      </c>
      <c r="B37" s="27">
        <v>0</v>
      </c>
      <c r="C37" s="27">
        <v>0</v>
      </c>
      <c r="D37" s="27">
        <v>0</v>
      </c>
      <c r="E37" s="27">
        <v>0</v>
      </c>
      <c r="G37" s="19">
        <v>2020</v>
      </c>
      <c r="H37" s="27">
        <v>0</v>
      </c>
      <c r="I37" s="27">
        <v>0</v>
      </c>
      <c r="J37" s="27">
        <v>0</v>
      </c>
      <c r="K37" s="27">
        <v>0</v>
      </c>
      <c r="L37" s="27">
        <v>0</v>
      </c>
      <c r="M37" s="27">
        <v>0</v>
      </c>
      <c r="N37" s="27">
        <v>0</v>
      </c>
      <c r="O37" s="27">
        <v>0</v>
      </c>
      <c r="Q37" s="19">
        <v>2020</v>
      </c>
      <c r="R37" s="27">
        <v>0</v>
      </c>
      <c r="S37" s="27">
        <v>0</v>
      </c>
      <c r="T37" s="27">
        <v>0</v>
      </c>
      <c r="U37" s="27">
        <v>0</v>
      </c>
      <c r="V37" s="27">
        <v>0</v>
      </c>
      <c r="W37" s="27">
        <v>0</v>
      </c>
      <c r="X37" s="27">
        <v>0</v>
      </c>
      <c r="Y37" s="27">
        <v>0</v>
      </c>
      <c r="AA37" s="19">
        <v>2020</v>
      </c>
      <c r="AB37" s="27">
        <v>0</v>
      </c>
      <c r="AC37" s="27">
        <v>0</v>
      </c>
      <c r="AD37" s="27">
        <v>0</v>
      </c>
      <c r="AE37" s="27">
        <v>0</v>
      </c>
      <c r="AF37" s="27">
        <v>0</v>
      </c>
      <c r="AG37" s="27">
        <v>0</v>
      </c>
      <c r="AH37" s="27">
        <v>0</v>
      </c>
      <c r="AI37" s="27">
        <v>0</v>
      </c>
    </row>
    <row r="38" spans="1:35" ht="16.5" thickTop="1" thickBot="1" x14ac:dyDescent="0.3">
      <c r="A38" s="19">
        <v>2021</v>
      </c>
      <c r="B38" s="27">
        <v>0</v>
      </c>
      <c r="C38" s="27">
        <v>0</v>
      </c>
      <c r="D38" s="27">
        <v>0</v>
      </c>
      <c r="E38" s="27">
        <v>0</v>
      </c>
      <c r="G38" s="19">
        <v>2021</v>
      </c>
      <c r="H38" s="27">
        <v>0</v>
      </c>
      <c r="I38" s="27">
        <v>0</v>
      </c>
      <c r="J38" s="27">
        <v>0</v>
      </c>
      <c r="K38" s="27">
        <v>0</v>
      </c>
      <c r="L38" s="27">
        <v>0</v>
      </c>
      <c r="M38" s="27">
        <v>0</v>
      </c>
      <c r="N38" s="27">
        <v>0</v>
      </c>
      <c r="O38" s="27">
        <v>0</v>
      </c>
      <c r="Q38" s="19">
        <v>2021</v>
      </c>
      <c r="R38" s="27">
        <v>0</v>
      </c>
      <c r="S38" s="27">
        <v>0</v>
      </c>
      <c r="T38" s="27">
        <v>0</v>
      </c>
      <c r="U38" s="27">
        <v>0</v>
      </c>
      <c r="V38" s="27">
        <v>0</v>
      </c>
      <c r="W38" s="27">
        <v>0</v>
      </c>
      <c r="X38" s="27">
        <v>0</v>
      </c>
      <c r="Y38" s="27">
        <v>0</v>
      </c>
      <c r="AA38" s="19">
        <v>2021</v>
      </c>
      <c r="AB38" s="27">
        <v>0</v>
      </c>
      <c r="AC38" s="27">
        <v>0</v>
      </c>
      <c r="AD38" s="27">
        <v>0</v>
      </c>
      <c r="AE38" s="27">
        <v>0</v>
      </c>
      <c r="AF38" s="27">
        <v>0</v>
      </c>
      <c r="AG38" s="27">
        <v>0</v>
      </c>
      <c r="AH38" s="27">
        <v>0</v>
      </c>
      <c r="AI38" s="27">
        <v>0</v>
      </c>
    </row>
    <row r="39" spans="1:35" ht="16.5" thickTop="1" thickBot="1" x14ac:dyDescent="0.3">
      <c r="A39" s="19">
        <v>2022</v>
      </c>
      <c r="B39" s="27">
        <v>0</v>
      </c>
      <c r="C39" s="27">
        <v>0</v>
      </c>
      <c r="D39" s="27">
        <v>2.656727471408562</v>
      </c>
      <c r="E39" s="27">
        <v>2.656727471408562</v>
      </c>
      <c r="G39" s="19">
        <v>2022</v>
      </c>
      <c r="H39" s="27">
        <v>0</v>
      </c>
      <c r="I39" s="27">
        <v>0</v>
      </c>
      <c r="J39" s="27">
        <v>0</v>
      </c>
      <c r="K39" s="27">
        <v>0</v>
      </c>
      <c r="L39" s="27">
        <v>0</v>
      </c>
      <c r="M39" s="27">
        <v>0</v>
      </c>
      <c r="N39" s="27">
        <v>0</v>
      </c>
      <c r="O39" s="27">
        <v>0</v>
      </c>
      <c r="Q39" s="19">
        <v>2022</v>
      </c>
      <c r="R39" s="27">
        <v>0</v>
      </c>
      <c r="S39" s="27">
        <v>0</v>
      </c>
      <c r="T39" s="27">
        <v>0</v>
      </c>
      <c r="U39" s="27">
        <v>0</v>
      </c>
      <c r="V39" s="27">
        <v>0</v>
      </c>
      <c r="W39" s="27">
        <v>0</v>
      </c>
      <c r="X39" s="27">
        <v>0</v>
      </c>
      <c r="Y39" s="27">
        <v>0</v>
      </c>
      <c r="AA39" s="19">
        <v>2022</v>
      </c>
      <c r="AB39" s="27">
        <v>0</v>
      </c>
      <c r="AC39" s="27">
        <v>0</v>
      </c>
      <c r="AD39" s="27">
        <v>0</v>
      </c>
      <c r="AE39" s="27">
        <v>0</v>
      </c>
      <c r="AF39" s="27">
        <v>0</v>
      </c>
      <c r="AG39" s="27">
        <v>0</v>
      </c>
      <c r="AH39" s="27">
        <v>0</v>
      </c>
      <c r="AI39" s="27">
        <v>0</v>
      </c>
    </row>
    <row r="40" spans="1:35" ht="16.5" thickTop="1" thickBot="1" x14ac:dyDescent="0.3">
      <c r="A40" s="19">
        <v>2023</v>
      </c>
      <c r="B40" s="27">
        <v>8.957058752460016</v>
      </c>
      <c r="C40" s="27">
        <v>0.1095224539412581</v>
      </c>
      <c r="D40" s="27">
        <v>0</v>
      </c>
      <c r="E40" s="27">
        <v>9.0665812064012741</v>
      </c>
      <c r="G40" s="19">
        <v>2023</v>
      </c>
      <c r="H40" s="27">
        <v>0</v>
      </c>
      <c r="I40" s="27">
        <v>0</v>
      </c>
      <c r="J40" s="27">
        <v>6.1254591247299688</v>
      </c>
      <c r="K40" s="27">
        <v>-1.3250386445419864</v>
      </c>
      <c r="L40" s="27">
        <v>0</v>
      </c>
      <c r="M40" s="27">
        <v>0</v>
      </c>
      <c r="N40" s="27">
        <v>0</v>
      </c>
      <c r="O40" s="27">
        <v>4.8004204801879826</v>
      </c>
      <c r="Q40" s="19">
        <v>2023</v>
      </c>
      <c r="R40" s="27">
        <v>-14.427850000000007</v>
      </c>
      <c r="S40" s="27">
        <v>-4.5089600000001155</v>
      </c>
      <c r="T40" s="27">
        <v>30.543634120187839</v>
      </c>
      <c r="U40" s="27">
        <v>8.3669397104589738</v>
      </c>
      <c r="V40" s="27">
        <v>0</v>
      </c>
      <c r="W40" s="27">
        <v>0</v>
      </c>
      <c r="X40" s="27">
        <v>0</v>
      </c>
      <c r="Y40" s="27">
        <v>19.973763830646689</v>
      </c>
      <c r="AA40" s="19">
        <v>2023</v>
      </c>
      <c r="AB40" s="27">
        <v>12.450189382123991</v>
      </c>
      <c r="AC40" s="27">
        <v>0.83334486225976434</v>
      </c>
      <c r="AD40" s="27">
        <v>15.498993431230076</v>
      </c>
      <c r="AE40" s="27">
        <v>1.1771788649959489E-2</v>
      </c>
      <c r="AF40" s="27">
        <v>0</v>
      </c>
      <c r="AG40" s="27">
        <v>0</v>
      </c>
      <c r="AH40" s="27">
        <v>0</v>
      </c>
      <c r="AI40" s="27">
        <v>28.794299464263791</v>
      </c>
    </row>
    <row r="41" spans="1:35" ht="16.5" thickTop="1" thickBot="1" x14ac:dyDescent="0.3">
      <c r="A41" s="19">
        <v>2024</v>
      </c>
      <c r="B41" s="27">
        <v>8.957058752460016</v>
      </c>
      <c r="C41" s="27">
        <v>0.1095224539412581</v>
      </c>
      <c r="D41" s="27">
        <v>0</v>
      </c>
      <c r="E41" s="27">
        <v>9.0665812064012741</v>
      </c>
      <c r="G41" s="19">
        <v>2024</v>
      </c>
      <c r="H41" s="27">
        <v>0</v>
      </c>
      <c r="I41" s="27">
        <v>0</v>
      </c>
      <c r="J41" s="27">
        <v>4.486542326210067</v>
      </c>
      <c r="K41" s="27">
        <v>0.70492286555899786</v>
      </c>
      <c r="L41" s="27">
        <v>0</v>
      </c>
      <c r="M41" s="27">
        <v>0</v>
      </c>
      <c r="N41" s="27">
        <v>0</v>
      </c>
      <c r="O41" s="27">
        <v>5.1914651917690646</v>
      </c>
      <c r="Q41" s="19">
        <v>2024</v>
      </c>
      <c r="R41" s="27">
        <v>-1.0892799999999738</v>
      </c>
      <c r="S41" s="27">
        <v>-0.28193000000010215</v>
      </c>
      <c r="T41" s="27">
        <v>0.90256776078030565</v>
      </c>
      <c r="U41" s="27">
        <v>-0.18447813340707217</v>
      </c>
      <c r="V41" s="27">
        <v>0</v>
      </c>
      <c r="W41" s="27">
        <v>0</v>
      </c>
      <c r="X41" s="27">
        <v>0</v>
      </c>
      <c r="Y41" s="27">
        <v>-0.65312037262684253</v>
      </c>
      <c r="AA41" s="19">
        <v>2024</v>
      </c>
      <c r="AB41" s="27">
        <v>0.26788355407660447</v>
      </c>
      <c r="AC41" s="27">
        <v>9.6134217669714417E-2</v>
      </c>
      <c r="AD41" s="27">
        <v>7.0847870943001467</v>
      </c>
      <c r="AE41" s="27">
        <v>0.6030117839650484</v>
      </c>
      <c r="AF41" s="27">
        <v>0</v>
      </c>
      <c r="AG41" s="27">
        <v>0</v>
      </c>
      <c r="AH41" s="27">
        <v>0</v>
      </c>
      <c r="AI41" s="27">
        <v>8.0518166500115136</v>
      </c>
    </row>
    <row r="42" spans="1:35" ht="16.5" thickTop="1" thickBot="1" x14ac:dyDescent="0.3">
      <c r="A42" s="19">
        <v>2025</v>
      </c>
      <c r="B42" s="27">
        <v>8.957058752460016</v>
      </c>
      <c r="C42" s="27">
        <v>0.1095224539412581</v>
      </c>
      <c r="D42" s="27">
        <v>0</v>
      </c>
      <c r="E42" s="27">
        <v>9.0665812064012741</v>
      </c>
      <c r="G42" s="19">
        <v>2025</v>
      </c>
      <c r="H42" s="27">
        <v>0</v>
      </c>
      <c r="I42" s="27">
        <v>0</v>
      </c>
      <c r="J42" s="27">
        <v>14.773870546429883</v>
      </c>
      <c r="K42" s="27">
        <v>0.82903262764599639</v>
      </c>
      <c r="L42" s="27">
        <v>0</v>
      </c>
      <c r="M42" s="27">
        <v>0</v>
      </c>
      <c r="N42" s="27">
        <v>0</v>
      </c>
      <c r="O42" s="27">
        <v>15.60290317407588</v>
      </c>
      <c r="Q42" s="19">
        <v>2025</v>
      </c>
      <c r="R42" s="27">
        <v>-2.3426399999999603</v>
      </c>
      <c r="S42" s="27">
        <v>-0.37770000000000437</v>
      </c>
      <c r="T42" s="27">
        <v>12.812635438385708</v>
      </c>
      <c r="U42" s="27">
        <v>0.51632039697095755</v>
      </c>
      <c r="V42" s="27">
        <v>0</v>
      </c>
      <c r="W42" s="27">
        <v>0</v>
      </c>
      <c r="X42" s="27">
        <v>0</v>
      </c>
      <c r="Y42" s="27">
        <v>10.608615835356701</v>
      </c>
      <c r="AA42" s="19">
        <v>2025</v>
      </c>
      <c r="AB42" s="27">
        <v>0.26788355408299935</v>
      </c>
      <c r="AC42" s="27">
        <v>9.5871555879966763E-2</v>
      </c>
      <c r="AD42" s="27">
        <v>10.759450281689874</v>
      </c>
      <c r="AE42" s="27">
        <v>0.49682400702300955</v>
      </c>
      <c r="AF42" s="27">
        <v>0</v>
      </c>
      <c r="AG42" s="27">
        <v>0</v>
      </c>
      <c r="AH42" s="27">
        <v>0</v>
      </c>
      <c r="AI42" s="27">
        <v>11.62002939867585</v>
      </c>
    </row>
    <row r="43" spans="1:35" ht="16.5" thickTop="1" thickBot="1" x14ac:dyDescent="0.3">
      <c r="A43" s="19">
        <v>2026</v>
      </c>
      <c r="B43" s="27">
        <v>8.957058752460016</v>
      </c>
      <c r="C43" s="27">
        <v>0.1095224539412581</v>
      </c>
      <c r="D43" s="27">
        <v>0</v>
      </c>
      <c r="E43" s="27">
        <v>9.0665812064012741</v>
      </c>
      <c r="G43" s="19">
        <v>2026</v>
      </c>
      <c r="H43" s="27">
        <v>-1.3950969279790115E-3</v>
      </c>
      <c r="I43" s="27">
        <v>1.4004089498484973E-3</v>
      </c>
      <c r="J43" s="27">
        <v>5.4917451818799599</v>
      </c>
      <c r="K43" s="27">
        <v>-8.6804886817932123E-2</v>
      </c>
      <c r="L43" s="27">
        <v>0</v>
      </c>
      <c r="M43" s="27">
        <v>0</v>
      </c>
      <c r="N43" s="27">
        <v>0</v>
      </c>
      <c r="O43" s="27">
        <v>5.4049456070838975</v>
      </c>
      <c r="Q43" s="19">
        <v>2026</v>
      </c>
      <c r="R43" s="27">
        <v>-0.44297000000005937</v>
      </c>
      <c r="S43" s="27">
        <v>5.0119999999878928E-2</v>
      </c>
      <c r="T43" s="27">
        <v>4.4451921191592572</v>
      </c>
      <c r="U43" s="27">
        <v>0.63339134068100245</v>
      </c>
      <c r="V43" s="27">
        <v>0</v>
      </c>
      <c r="W43" s="27">
        <v>0</v>
      </c>
      <c r="X43" s="27">
        <v>0</v>
      </c>
      <c r="Y43" s="27">
        <v>4.6857334598400788</v>
      </c>
      <c r="AA43" s="19">
        <v>2026</v>
      </c>
      <c r="AB43" s="27">
        <v>0.26788355408200459</v>
      </c>
      <c r="AC43" s="27">
        <v>9.5871555879966763E-2</v>
      </c>
      <c r="AD43" s="27">
        <v>11.973650127009954</v>
      </c>
      <c r="AE43" s="27">
        <v>0.22723114219598942</v>
      </c>
      <c r="AF43" s="27">
        <v>0</v>
      </c>
      <c r="AG43" s="27">
        <v>0</v>
      </c>
      <c r="AH43" s="27">
        <v>0</v>
      </c>
      <c r="AI43" s="27">
        <v>12.564636379167915</v>
      </c>
    </row>
    <row r="44" spans="1:35" ht="16.5" thickTop="1" thickBot="1" x14ac:dyDescent="0.3">
      <c r="A44" s="19">
        <v>2027</v>
      </c>
      <c r="B44" s="27">
        <v>8.957058752460016</v>
      </c>
      <c r="C44" s="27">
        <v>0.1095224539412581</v>
      </c>
      <c r="D44" s="27">
        <v>0</v>
      </c>
      <c r="E44" s="27">
        <v>9.0665812064012741</v>
      </c>
      <c r="G44" s="19">
        <v>2027</v>
      </c>
      <c r="H44" s="27">
        <v>5.075118029402006</v>
      </c>
      <c r="I44" s="27">
        <v>1.0935449024800619</v>
      </c>
      <c r="J44" s="27">
        <v>17.854875412099993</v>
      </c>
      <c r="K44" s="27">
        <v>-0.40301735771889802</v>
      </c>
      <c r="L44" s="27">
        <v>0</v>
      </c>
      <c r="M44" s="27">
        <v>0</v>
      </c>
      <c r="N44" s="27">
        <v>0</v>
      </c>
      <c r="O44" s="27">
        <v>23.620520986263163</v>
      </c>
      <c r="Q44" s="19">
        <v>2027</v>
      </c>
      <c r="R44" s="27">
        <v>1.8599400000000514</v>
      </c>
      <c r="S44" s="27">
        <v>0.64633999999978187</v>
      </c>
      <c r="T44" s="27">
        <v>22.052481276998204</v>
      </c>
      <c r="U44" s="27">
        <v>0.62528878550906664</v>
      </c>
      <c r="V44" s="27">
        <v>0</v>
      </c>
      <c r="W44" s="27">
        <v>0</v>
      </c>
      <c r="X44" s="27">
        <v>0</v>
      </c>
      <c r="Y44" s="27">
        <v>25.184050062507104</v>
      </c>
      <c r="AA44" s="19">
        <v>2027</v>
      </c>
      <c r="AB44" s="27">
        <v>0.18290367326500245</v>
      </c>
      <c r="AC44" s="27">
        <v>0.15926881142968341</v>
      </c>
      <c r="AD44" s="27">
        <v>22.812475600020029</v>
      </c>
      <c r="AE44" s="27">
        <v>-0.64186238600697831</v>
      </c>
      <c r="AF44" s="27">
        <v>0</v>
      </c>
      <c r="AG44" s="27">
        <v>0</v>
      </c>
      <c r="AH44" s="27">
        <v>0</v>
      </c>
      <c r="AI44" s="27">
        <v>22.512785698707738</v>
      </c>
    </row>
    <row r="45" spans="1:35" ht="16.5" thickTop="1" thickBot="1" x14ac:dyDescent="0.3">
      <c r="A45" s="19">
        <v>2028</v>
      </c>
      <c r="B45" s="27">
        <v>8.957058752460016</v>
      </c>
      <c r="C45" s="27">
        <v>0.1095224539412581</v>
      </c>
      <c r="D45" s="27">
        <v>0</v>
      </c>
      <c r="E45" s="27">
        <v>9.0665812064012741</v>
      </c>
      <c r="G45" s="19">
        <v>2028</v>
      </c>
      <c r="H45" s="27">
        <v>10.035512428024049</v>
      </c>
      <c r="I45" s="27">
        <v>2.2499836779797988</v>
      </c>
      <c r="J45" s="27">
        <v>15.236166209919844</v>
      </c>
      <c r="K45" s="27">
        <v>-0.73132285662798679</v>
      </c>
      <c r="L45" s="27">
        <v>0</v>
      </c>
      <c r="M45" s="27">
        <v>0</v>
      </c>
      <c r="N45" s="27">
        <v>0</v>
      </c>
      <c r="O45" s="27">
        <v>26.790339459295705</v>
      </c>
      <c r="Q45" s="19">
        <v>2028</v>
      </c>
      <c r="R45" s="27">
        <v>20.984051066249776</v>
      </c>
      <c r="S45" s="27">
        <v>1.6843199999998433</v>
      </c>
      <c r="T45" s="27">
        <v>2.9883255711811199</v>
      </c>
      <c r="U45" s="27">
        <v>-0.18472312923497519</v>
      </c>
      <c r="V45" s="27">
        <v>0</v>
      </c>
      <c r="W45" s="27">
        <v>0</v>
      </c>
      <c r="X45" s="27">
        <v>0</v>
      </c>
      <c r="Y45" s="27">
        <v>25.471973508195767</v>
      </c>
      <c r="AA45" s="19">
        <v>2028</v>
      </c>
      <c r="AB45" s="27">
        <v>12.439042717415987</v>
      </c>
      <c r="AC45" s="27">
        <v>2.8324692475603115</v>
      </c>
      <c r="AD45" s="27">
        <v>14.701155531700234</v>
      </c>
      <c r="AE45" s="27">
        <v>-1.8065495757079917</v>
      </c>
      <c r="AF45" s="27">
        <v>0</v>
      </c>
      <c r="AG45" s="27">
        <v>0</v>
      </c>
      <c r="AH45" s="27">
        <v>0</v>
      </c>
      <c r="AI45" s="27">
        <v>28.166117920968542</v>
      </c>
    </row>
    <row r="46" spans="1:35" ht="16.5" thickTop="1" thickBot="1" x14ac:dyDescent="0.3">
      <c r="A46" s="19">
        <v>2029</v>
      </c>
      <c r="B46" s="27">
        <v>8.957058752460016</v>
      </c>
      <c r="C46" s="27">
        <v>0.1095224539412581</v>
      </c>
      <c r="D46" s="27">
        <v>0</v>
      </c>
      <c r="E46" s="27">
        <v>9.0665812064012741</v>
      </c>
      <c r="G46" s="19">
        <v>2029</v>
      </c>
      <c r="H46" s="27">
        <v>13.008471491989894</v>
      </c>
      <c r="I46" s="27">
        <v>2.7858491341703484</v>
      </c>
      <c r="J46" s="27">
        <v>14.542758681959938</v>
      </c>
      <c r="K46" s="27">
        <v>-1.5178889789320529</v>
      </c>
      <c r="L46" s="27">
        <v>0</v>
      </c>
      <c r="M46" s="27">
        <v>0</v>
      </c>
      <c r="N46" s="27">
        <v>0</v>
      </c>
      <c r="O46" s="27">
        <v>28.819190329188128</v>
      </c>
      <c r="Q46" s="19">
        <v>2029</v>
      </c>
      <c r="R46" s="27">
        <v>2.6504928898398248</v>
      </c>
      <c r="S46" s="27">
        <v>1.0213300000000345</v>
      </c>
      <c r="T46" s="27">
        <v>15.761885119865193</v>
      </c>
      <c r="U46" s="27">
        <v>0.93133233268395998</v>
      </c>
      <c r="V46" s="27">
        <v>0</v>
      </c>
      <c r="W46" s="27">
        <v>0</v>
      </c>
      <c r="X46" s="27">
        <v>0</v>
      </c>
      <c r="Y46" s="27">
        <v>20.365040342389012</v>
      </c>
      <c r="AA46" s="19">
        <v>2029</v>
      </c>
      <c r="AB46" s="27">
        <v>12.439042717419964</v>
      </c>
      <c r="AC46" s="27">
        <v>2.8247302605500408</v>
      </c>
      <c r="AD46" s="27">
        <v>18.455389524110128</v>
      </c>
      <c r="AE46" s="27">
        <v>-1.3376769577109955</v>
      </c>
      <c r="AF46" s="27">
        <v>0</v>
      </c>
      <c r="AG46" s="27">
        <v>0</v>
      </c>
      <c r="AH46" s="27">
        <v>0</v>
      </c>
      <c r="AI46" s="27">
        <v>32.381485544369134</v>
      </c>
    </row>
    <row r="47" spans="1:35" ht="16.5" thickTop="1" thickBot="1" x14ac:dyDescent="0.3">
      <c r="A47" s="19">
        <v>2030</v>
      </c>
      <c r="B47" s="27">
        <v>8.957058752460016</v>
      </c>
      <c r="C47" s="27">
        <v>0.1095224539412581</v>
      </c>
      <c r="D47" s="27">
        <v>0</v>
      </c>
      <c r="E47" s="27">
        <v>9.0665812064012741</v>
      </c>
      <c r="G47" s="19">
        <v>2030</v>
      </c>
      <c r="H47" s="27">
        <v>15.177658022430023</v>
      </c>
      <c r="I47" s="27">
        <v>3.3302668250598799</v>
      </c>
      <c r="J47" s="27">
        <v>5.729958638089709</v>
      </c>
      <c r="K47" s="27">
        <v>-1.9843621256899786</v>
      </c>
      <c r="L47" s="27">
        <v>0</v>
      </c>
      <c r="M47" s="27">
        <v>0</v>
      </c>
      <c r="N47" s="27">
        <v>0</v>
      </c>
      <c r="O47" s="27">
        <v>22.253521359889632</v>
      </c>
      <c r="Q47" s="19">
        <v>2030</v>
      </c>
      <c r="R47" s="27">
        <v>-2.5611748884198278</v>
      </c>
      <c r="S47" s="27">
        <v>-0.73806000000013228</v>
      </c>
      <c r="T47" s="27">
        <v>7.311501558884407</v>
      </c>
      <c r="U47" s="27">
        <v>2.7274240221150685</v>
      </c>
      <c r="V47" s="27">
        <v>0</v>
      </c>
      <c r="W47" s="27">
        <v>0</v>
      </c>
      <c r="X47" s="27">
        <v>0</v>
      </c>
      <c r="Y47" s="27">
        <v>6.739690692579515</v>
      </c>
      <c r="AA47" s="19">
        <v>2030</v>
      </c>
      <c r="AB47" s="27">
        <v>12.450019877442971</v>
      </c>
      <c r="AC47" s="27">
        <v>2.8272175174597578</v>
      </c>
      <c r="AD47" s="27">
        <v>25.795042659040075</v>
      </c>
      <c r="AE47" s="27">
        <v>-0.81740348691400144</v>
      </c>
      <c r="AF47" s="27">
        <v>0</v>
      </c>
      <c r="AG47" s="27">
        <v>0</v>
      </c>
      <c r="AH47" s="27">
        <v>0</v>
      </c>
      <c r="AI47" s="27">
        <v>40.254876567028802</v>
      </c>
    </row>
    <row r="48" spans="1:35" ht="16.5" thickTop="1" thickBot="1" x14ac:dyDescent="0.3">
      <c r="A48" s="19">
        <v>2031</v>
      </c>
      <c r="B48" s="27">
        <v>8.957058752460016</v>
      </c>
      <c r="C48" s="27">
        <v>0.1095224539412581</v>
      </c>
      <c r="D48" s="27">
        <v>0</v>
      </c>
      <c r="E48" s="27">
        <v>9.0665812064012741</v>
      </c>
      <c r="G48" s="19">
        <v>2031</v>
      </c>
      <c r="H48" s="27">
        <v>11.665195477350153</v>
      </c>
      <c r="I48" s="27">
        <v>2.9510362550099671</v>
      </c>
      <c r="J48" s="27">
        <v>13.531873049700168</v>
      </c>
      <c r="K48" s="27">
        <v>-0.89976612539298362</v>
      </c>
      <c r="L48" s="27">
        <v>0</v>
      </c>
      <c r="M48" s="27">
        <v>0</v>
      </c>
      <c r="N48" s="27">
        <v>0</v>
      </c>
      <c r="O48" s="27">
        <v>27.248338656667304</v>
      </c>
      <c r="Q48" s="19">
        <v>2031</v>
      </c>
      <c r="R48" s="27">
        <v>1.173566795790066</v>
      </c>
      <c r="S48" s="27">
        <v>-2.7108399999997346</v>
      </c>
      <c r="T48" s="27">
        <v>3.6152208559670291</v>
      </c>
      <c r="U48" s="27">
        <v>-4.5185027175459549</v>
      </c>
      <c r="V48" s="27">
        <v>0</v>
      </c>
      <c r="W48" s="27">
        <v>0</v>
      </c>
      <c r="X48" s="27">
        <v>0</v>
      </c>
      <c r="Y48" s="27">
        <v>-2.4405550657885944</v>
      </c>
      <c r="AA48" s="19">
        <v>2031</v>
      </c>
      <c r="AB48" s="27">
        <v>12.450019877442971</v>
      </c>
      <c r="AC48" s="27">
        <v>2.8272175174602125</v>
      </c>
      <c r="AD48" s="27">
        <v>24.116792876619847</v>
      </c>
      <c r="AE48" s="27">
        <v>-1.9986213657389162</v>
      </c>
      <c r="AF48" s="27">
        <v>0</v>
      </c>
      <c r="AG48" s="27">
        <v>0</v>
      </c>
      <c r="AH48" s="27">
        <v>0</v>
      </c>
      <c r="AI48" s="27">
        <v>37.395408905784116</v>
      </c>
    </row>
    <row r="49" spans="1:35" ht="16.5" thickTop="1" thickBot="1" x14ac:dyDescent="0.3">
      <c r="A49" s="19">
        <v>2032</v>
      </c>
      <c r="B49" s="27">
        <v>8.957058752460016</v>
      </c>
      <c r="C49" s="27">
        <v>0.1095224539412581</v>
      </c>
      <c r="D49" s="27">
        <v>0</v>
      </c>
      <c r="E49" s="27">
        <v>9.0665812064012741</v>
      </c>
      <c r="G49" s="19">
        <v>2032</v>
      </c>
      <c r="H49" s="27">
        <v>8.7156591978798588</v>
      </c>
      <c r="I49" s="27">
        <v>2.1041826225900877</v>
      </c>
      <c r="J49" s="27">
        <v>46.23265404370008</v>
      </c>
      <c r="K49" s="27">
        <v>-4.0680288542062043E-2</v>
      </c>
      <c r="L49" s="27">
        <v>0</v>
      </c>
      <c r="M49" s="27">
        <v>0</v>
      </c>
      <c r="N49" s="27">
        <v>0</v>
      </c>
      <c r="O49" s="27">
        <v>57.011815575627963</v>
      </c>
      <c r="Q49" s="19">
        <v>2032</v>
      </c>
      <c r="R49" s="27">
        <v>0.27831605934989057</v>
      </c>
      <c r="S49" s="27">
        <v>-2.4697200000000521</v>
      </c>
      <c r="T49" s="27">
        <v>-19.779951786778263</v>
      </c>
      <c r="U49" s="27">
        <v>-4.5981892822509396</v>
      </c>
      <c r="V49" s="27">
        <v>0</v>
      </c>
      <c r="W49" s="27">
        <v>0</v>
      </c>
      <c r="X49" s="27">
        <v>0</v>
      </c>
      <c r="Y49" s="27">
        <v>-26.569545009679363</v>
      </c>
      <c r="AA49" s="19">
        <v>2032</v>
      </c>
      <c r="AB49" s="27">
        <v>12.45001987743899</v>
      </c>
      <c r="AC49" s="27">
        <v>2.8349633188799999</v>
      </c>
      <c r="AD49" s="27">
        <v>22.551435771130031</v>
      </c>
      <c r="AE49" s="27">
        <v>-1.3915852457690054</v>
      </c>
      <c r="AF49" s="27">
        <v>0</v>
      </c>
      <c r="AG49" s="27">
        <v>0</v>
      </c>
      <c r="AH49" s="27">
        <v>0</v>
      </c>
      <c r="AI49" s="27">
        <v>36.444833721680013</v>
      </c>
    </row>
    <row r="50" spans="1:35" ht="16.5" thickTop="1" thickBot="1" x14ac:dyDescent="0.3">
      <c r="A50" s="19">
        <v>2033</v>
      </c>
      <c r="B50" s="27">
        <v>8.957058752460016</v>
      </c>
      <c r="C50" s="27">
        <v>0.1095224539412581</v>
      </c>
      <c r="D50" s="27">
        <v>0</v>
      </c>
      <c r="E50" s="27">
        <v>9.0665812064012741</v>
      </c>
      <c r="G50" s="19">
        <v>2033</v>
      </c>
      <c r="H50" s="27">
        <v>7.1445502861702153</v>
      </c>
      <c r="I50" s="27">
        <v>1.7364190779403543</v>
      </c>
      <c r="J50" s="27">
        <v>45.056563701889942</v>
      </c>
      <c r="K50" s="27">
        <v>8.1211619449313727E-3</v>
      </c>
      <c r="L50" s="27">
        <v>0</v>
      </c>
      <c r="M50" s="27">
        <v>0</v>
      </c>
      <c r="N50" s="27">
        <v>0</v>
      </c>
      <c r="O50" s="27">
        <v>53.945654227945447</v>
      </c>
      <c r="Q50" s="19">
        <v>2033</v>
      </c>
      <c r="R50" s="27">
        <v>-6.5978225713506617</v>
      </c>
      <c r="S50" s="27">
        <v>-2.7442700000001423</v>
      </c>
      <c r="T50" s="27">
        <v>20.399326724536643</v>
      </c>
      <c r="U50" s="27">
        <v>-2.2828936332450249</v>
      </c>
      <c r="V50" s="27">
        <v>0</v>
      </c>
      <c r="W50" s="27">
        <v>0</v>
      </c>
      <c r="X50" s="27">
        <v>0</v>
      </c>
      <c r="Y50" s="27">
        <v>8.7743405199408144</v>
      </c>
      <c r="AA50" s="19">
        <v>2033</v>
      </c>
      <c r="AB50" s="27">
        <v>24.762563133759045</v>
      </c>
      <c r="AC50" s="27">
        <v>3.6193375507100427</v>
      </c>
      <c r="AD50" s="27">
        <v>14.219997466809584</v>
      </c>
      <c r="AE50" s="27">
        <v>-1.0377657336759147</v>
      </c>
      <c r="AF50" s="27">
        <v>0</v>
      </c>
      <c r="AG50" s="27">
        <v>0</v>
      </c>
      <c r="AH50" s="27">
        <v>0</v>
      </c>
      <c r="AI50" s="27">
        <v>41.564132417602764</v>
      </c>
    </row>
    <row r="51" spans="1:35" ht="16.5" thickTop="1" thickBot="1" x14ac:dyDescent="0.3">
      <c r="A51" s="19">
        <v>2034</v>
      </c>
      <c r="B51" s="27">
        <v>8.957058752460016</v>
      </c>
      <c r="C51" s="27">
        <v>0.1095224539412581</v>
      </c>
      <c r="D51" s="27">
        <v>0</v>
      </c>
      <c r="E51" s="27">
        <v>9.0665812064012741</v>
      </c>
      <c r="G51" s="19">
        <v>2034</v>
      </c>
      <c r="H51" s="27">
        <v>6.1223542681400431</v>
      </c>
      <c r="I51" s="27">
        <v>1.6712966825298281</v>
      </c>
      <c r="J51" s="27">
        <v>13.549265571369789</v>
      </c>
      <c r="K51" s="27">
        <v>0.11339770829596091</v>
      </c>
      <c r="L51" s="27">
        <v>0</v>
      </c>
      <c r="M51" s="27">
        <v>0</v>
      </c>
      <c r="N51" s="27">
        <v>0</v>
      </c>
      <c r="O51" s="27">
        <v>21.456314230335618</v>
      </c>
      <c r="Q51" s="19">
        <v>2034</v>
      </c>
      <c r="R51" s="27">
        <v>0.38284024567019515</v>
      </c>
      <c r="S51" s="27">
        <v>-1.1996799999997165</v>
      </c>
      <c r="T51" s="27">
        <v>26.19237187020077</v>
      </c>
      <c r="U51" s="27">
        <v>-8.0700728044790448</v>
      </c>
      <c r="V51" s="27">
        <v>0</v>
      </c>
      <c r="W51" s="27">
        <v>0</v>
      </c>
      <c r="X51" s="27">
        <v>0</v>
      </c>
      <c r="Y51" s="27">
        <v>17.305459311392205</v>
      </c>
      <c r="AA51" s="19">
        <v>2034</v>
      </c>
      <c r="AB51" s="27">
        <v>14.438961265517037</v>
      </c>
      <c r="AC51" s="27">
        <v>0.9572053557799336</v>
      </c>
      <c r="AD51" s="27">
        <v>34.020230025529862</v>
      </c>
      <c r="AE51" s="27">
        <v>-0.6644493734700373</v>
      </c>
      <c r="AF51" s="27">
        <v>0</v>
      </c>
      <c r="AG51" s="27">
        <v>0</v>
      </c>
      <c r="AH51" s="27">
        <v>0</v>
      </c>
      <c r="AI51" s="27">
        <v>48.751947273356798</v>
      </c>
    </row>
    <row r="52" spans="1:35" ht="16.5" thickTop="1" thickBot="1" x14ac:dyDescent="0.3">
      <c r="A52" s="19" t="s">
        <v>44</v>
      </c>
      <c r="B52" s="27">
        <v>96.347934830026205</v>
      </c>
      <c r="C52" s="27">
        <v>1.1563490798359481</v>
      </c>
      <c r="D52" s="27">
        <v>0</v>
      </c>
      <c r="E52" s="27">
        <v>97.504283909862153</v>
      </c>
      <c r="G52" s="19" t="s">
        <v>45</v>
      </c>
      <c r="H52" s="27">
        <v>60.890536843801968</v>
      </c>
      <c r="I52" s="27">
        <v>16.62206199894127</v>
      </c>
      <c r="J52" s="27">
        <v>147.12124080226812</v>
      </c>
      <c r="K52" s="27">
        <v>1.2620282619699839</v>
      </c>
      <c r="L52" s="27">
        <v>0</v>
      </c>
      <c r="M52" s="27">
        <v>0</v>
      </c>
      <c r="N52" s="27">
        <v>0</v>
      </c>
      <c r="O52" s="27">
        <v>225.89586790698135</v>
      </c>
      <c r="Q52" s="19" t="s">
        <v>45</v>
      </c>
      <c r="R52" s="27">
        <v>3.8075790885837044</v>
      </c>
      <c r="S52" s="27">
        <v>-11.931547251503179</v>
      </c>
      <c r="T52" s="27">
        <v>284.40318250465805</v>
      </c>
      <c r="U52" s="27">
        <v>-89.813631231652394</v>
      </c>
      <c r="V52" s="27">
        <v>0</v>
      </c>
      <c r="W52" s="27">
        <v>0</v>
      </c>
      <c r="X52" s="27">
        <v>0</v>
      </c>
      <c r="Y52" s="27">
        <v>186.46558311008619</v>
      </c>
      <c r="AA52" s="19" t="s">
        <v>45</v>
      </c>
      <c r="AB52" s="27">
        <v>143.60425163558727</v>
      </c>
      <c r="AC52" s="27">
        <v>9.5199894404198524</v>
      </c>
      <c r="AD52" s="27">
        <v>369.39998167210848</v>
      </c>
      <c r="AE52" s="27">
        <v>-7.3948045385437844</v>
      </c>
      <c r="AF52" s="27">
        <v>0</v>
      </c>
      <c r="AG52" s="27">
        <v>0</v>
      </c>
      <c r="AH52" s="27">
        <v>0</v>
      </c>
      <c r="AI52" s="27">
        <v>515.12941820957178</v>
      </c>
    </row>
    <row r="53" spans="1:35" ht="16.5" thickTop="1" thickBot="1" x14ac:dyDescent="0.3"/>
    <row r="54" spans="1:35" ht="16.5" thickTop="1" thickBot="1" x14ac:dyDescent="0.3">
      <c r="A54" s="1" t="str">
        <f>A5</f>
        <v>Low Discount rate</v>
      </c>
    </row>
    <row r="55" spans="1:35" ht="46.5" thickTop="1" thickBot="1" x14ac:dyDescent="0.3">
      <c r="G55" s="1" t="s">
        <v>29</v>
      </c>
      <c r="H55" s="18" t="s">
        <v>84</v>
      </c>
      <c r="J55" s="12"/>
      <c r="K55" s="12"/>
      <c r="Q55" s="1" t="s">
        <v>29</v>
      </c>
      <c r="R55" s="18" t="s">
        <v>85</v>
      </c>
      <c r="T55" s="12"/>
      <c r="U55" s="12"/>
      <c r="AA55" s="1" t="s">
        <v>29</v>
      </c>
      <c r="AB55" s="18" t="s">
        <v>86</v>
      </c>
      <c r="AD55" s="12"/>
      <c r="AE55" s="12"/>
    </row>
    <row r="56" spans="1:35" ht="51" customHeight="1" thickTop="1" thickBot="1" x14ac:dyDescent="0.3">
      <c r="A56" s="1" t="s">
        <v>32</v>
      </c>
      <c r="B56" s="25" t="s">
        <v>33</v>
      </c>
      <c r="C56" s="25" t="s">
        <v>15</v>
      </c>
      <c r="D56" s="25" t="s">
        <v>34</v>
      </c>
      <c r="E56" s="25" t="s">
        <v>35</v>
      </c>
      <c r="G56" s="1" t="s">
        <v>29</v>
      </c>
      <c r="H56" s="1" t="s">
        <v>36</v>
      </c>
      <c r="I56" s="1" t="s">
        <v>37</v>
      </c>
      <c r="J56" s="1" t="s">
        <v>38</v>
      </c>
      <c r="K56" s="1" t="s">
        <v>39</v>
      </c>
      <c r="L56" s="1" t="s">
        <v>40</v>
      </c>
      <c r="M56" s="1" t="s">
        <v>41</v>
      </c>
      <c r="N56" s="1" t="s">
        <v>42</v>
      </c>
      <c r="O56" s="1" t="s">
        <v>35</v>
      </c>
      <c r="Q56" s="1" t="s">
        <v>29</v>
      </c>
      <c r="R56" s="1" t="s">
        <v>36</v>
      </c>
      <c r="S56" s="1" t="s">
        <v>37</v>
      </c>
      <c r="T56" s="1" t="s">
        <v>38</v>
      </c>
      <c r="U56" s="1" t="s">
        <v>39</v>
      </c>
      <c r="V56" s="1" t="s">
        <v>40</v>
      </c>
      <c r="W56" s="1" t="s">
        <v>41</v>
      </c>
      <c r="X56" s="1" t="s">
        <v>42</v>
      </c>
      <c r="Y56" s="1" t="s">
        <v>35</v>
      </c>
      <c r="AA56" s="1" t="s">
        <v>29</v>
      </c>
      <c r="AB56" s="1" t="s">
        <v>36</v>
      </c>
      <c r="AC56" s="1" t="s">
        <v>37</v>
      </c>
      <c r="AD56" s="1" t="s">
        <v>38</v>
      </c>
      <c r="AE56" s="1" t="s">
        <v>39</v>
      </c>
      <c r="AF56" s="1" t="s">
        <v>40</v>
      </c>
      <c r="AG56" s="1" t="s">
        <v>41</v>
      </c>
      <c r="AH56" s="1" t="s">
        <v>42</v>
      </c>
      <c r="AI56" s="1" t="s">
        <v>35</v>
      </c>
    </row>
    <row r="57" spans="1:35" ht="16.5" thickTop="1" thickBot="1" x14ac:dyDescent="0.3">
      <c r="A57" s="19" t="s">
        <v>43</v>
      </c>
      <c r="B57" s="26">
        <f>NPV($B$5,B58:B73)</f>
        <v>93.389727099852081</v>
      </c>
      <c r="C57" s="26">
        <f t="shared" ref="C57:E57" si="9">NPV($B$5,C58:C73)</f>
        <v>1.1349756307828911</v>
      </c>
      <c r="D57" s="26">
        <f t="shared" si="9"/>
        <v>2.4419351058299625</v>
      </c>
      <c r="E57" s="26">
        <f t="shared" si="9"/>
        <v>96.96663783646494</v>
      </c>
      <c r="G57" s="19" t="s">
        <v>43</v>
      </c>
      <c r="H57" s="26">
        <f>NPV($B$5,H58:H73)</f>
        <v>117.17416442446569</v>
      </c>
      <c r="I57" s="26">
        <f t="shared" ref="I57:O57" si="10">NPV($B$5,I58:I73)</f>
        <v>29.698385456522281</v>
      </c>
      <c r="J57" s="26">
        <f t="shared" si="10"/>
        <v>312.08795574770619</v>
      </c>
      <c r="K57" s="26">
        <f t="shared" si="10"/>
        <v>-2.5882372472245532</v>
      </c>
      <c r="L57" s="26">
        <f t="shared" si="10"/>
        <v>0</v>
      </c>
      <c r="M57" s="26">
        <f t="shared" si="10"/>
        <v>0</v>
      </c>
      <c r="N57" s="26">
        <f t="shared" si="10"/>
        <v>0</v>
      </c>
      <c r="O57" s="26">
        <f t="shared" si="10"/>
        <v>456.37226838146972</v>
      </c>
      <c r="Q57" s="19" t="s">
        <v>43</v>
      </c>
      <c r="R57" s="26">
        <f>NPV($B$5,R58:R73)</f>
        <v>2.372064084601941</v>
      </c>
      <c r="S57" s="26">
        <f t="shared" ref="S57:Y57" si="11">NPV($B$5,S58:S73)</f>
        <v>-20.769662895565357</v>
      </c>
      <c r="T57" s="26">
        <f t="shared" si="11"/>
        <v>415.45286791360479</v>
      </c>
      <c r="U57" s="26">
        <f t="shared" si="11"/>
        <v>-104.20998850099369</v>
      </c>
      <c r="V57" s="26">
        <f t="shared" si="11"/>
        <v>0</v>
      </c>
      <c r="W57" s="26">
        <f t="shared" si="11"/>
        <v>0</v>
      </c>
      <c r="X57" s="26">
        <f t="shared" si="11"/>
        <v>0</v>
      </c>
      <c r="Y57" s="26">
        <f t="shared" si="11"/>
        <v>292.84528060164769</v>
      </c>
      <c r="AA57" s="19" t="s">
        <v>43</v>
      </c>
      <c r="AB57" s="26">
        <f>NPV($B$5,AB58:AB73)</f>
        <v>228.07457694421797</v>
      </c>
      <c r="AC57" s="26">
        <f t="shared" ref="AC57:AI57" si="12">NPV($B$5,AC58:AC73)</f>
        <v>24.139485076483659</v>
      </c>
      <c r="AD57" s="26">
        <f t="shared" si="12"/>
        <v>576.51794904570716</v>
      </c>
      <c r="AE57" s="26">
        <f t="shared" si="12"/>
        <v>-14.335393380959356</v>
      </c>
      <c r="AF57" s="26">
        <f t="shared" si="12"/>
        <v>0</v>
      </c>
      <c r="AG57" s="26">
        <f t="shared" si="12"/>
        <v>0</v>
      </c>
      <c r="AH57" s="26">
        <f t="shared" si="12"/>
        <v>0</v>
      </c>
      <c r="AI57" s="26">
        <f t="shared" si="12"/>
        <v>814.39661768544943</v>
      </c>
    </row>
    <row r="58" spans="1:35" ht="16.5" thickTop="1" thickBot="1" x14ac:dyDescent="0.3">
      <c r="A58" s="19">
        <v>2020</v>
      </c>
      <c r="B58" s="27">
        <v>0</v>
      </c>
      <c r="C58" s="27">
        <v>0</v>
      </c>
      <c r="D58" s="27">
        <v>0</v>
      </c>
      <c r="E58" s="27">
        <v>0</v>
      </c>
      <c r="G58" s="19">
        <v>2020</v>
      </c>
      <c r="H58" s="27">
        <v>0</v>
      </c>
      <c r="I58" s="27">
        <v>0</v>
      </c>
      <c r="J58" s="27">
        <v>0</v>
      </c>
      <c r="K58" s="27">
        <v>0</v>
      </c>
      <c r="L58" s="27">
        <v>0</v>
      </c>
      <c r="M58" s="27">
        <v>0</v>
      </c>
      <c r="N58" s="27">
        <v>0</v>
      </c>
      <c r="O58" s="27">
        <v>0</v>
      </c>
      <c r="Q58" s="19">
        <v>2020</v>
      </c>
      <c r="R58" s="27">
        <v>0</v>
      </c>
      <c r="S58" s="27">
        <v>0</v>
      </c>
      <c r="T58" s="27">
        <v>0</v>
      </c>
      <c r="U58" s="27">
        <v>0</v>
      </c>
      <c r="V58" s="27">
        <v>0</v>
      </c>
      <c r="W58" s="27">
        <v>0</v>
      </c>
      <c r="X58" s="27">
        <v>0</v>
      </c>
      <c r="Y58" s="27">
        <v>0</v>
      </c>
      <c r="AA58" s="19">
        <v>2020</v>
      </c>
      <c r="AB58" s="27">
        <v>0</v>
      </c>
      <c r="AC58" s="27">
        <v>0</v>
      </c>
      <c r="AD58" s="27">
        <v>0</v>
      </c>
      <c r="AE58" s="27">
        <v>0</v>
      </c>
      <c r="AF58" s="27">
        <v>0</v>
      </c>
      <c r="AG58" s="27">
        <v>0</v>
      </c>
      <c r="AH58" s="27">
        <v>0</v>
      </c>
      <c r="AI58" s="27">
        <v>0</v>
      </c>
    </row>
    <row r="59" spans="1:35" ht="16.5" thickTop="1" thickBot="1" x14ac:dyDescent="0.3">
      <c r="A59" s="19">
        <v>2021</v>
      </c>
      <c r="B59" s="27">
        <v>0</v>
      </c>
      <c r="C59" s="27">
        <v>0</v>
      </c>
      <c r="D59" s="27">
        <v>0</v>
      </c>
      <c r="E59" s="27">
        <v>0</v>
      </c>
      <c r="G59" s="19">
        <v>2021</v>
      </c>
      <c r="H59" s="27">
        <v>0</v>
      </c>
      <c r="I59" s="27">
        <v>0</v>
      </c>
      <c r="J59" s="27">
        <v>0</v>
      </c>
      <c r="K59" s="27">
        <v>0</v>
      </c>
      <c r="L59" s="27">
        <v>0</v>
      </c>
      <c r="M59" s="27">
        <v>0</v>
      </c>
      <c r="N59" s="27">
        <v>0</v>
      </c>
      <c r="O59" s="27">
        <v>0</v>
      </c>
      <c r="Q59" s="19">
        <v>2021</v>
      </c>
      <c r="R59" s="27">
        <v>0</v>
      </c>
      <c r="S59" s="27">
        <v>0</v>
      </c>
      <c r="T59" s="27">
        <v>0</v>
      </c>
      <c r="U59" s="27">
        <v>0</v>
      </c>
      <c r="V59" s="27">
        <v>0</v>
      </c>
      <c r="W59" s="27">
        <v>0</v>
      </c>
      <c r="X59" s="27">
        <v>0</v>
      </c>
      <c r="Y59" s="27">
        <v>0</v>
      </c>
      <c r="AA59" s="19">
        <v>2021</v>
      </c>
      <c r="AB59" s="27">
        <v>0</v>
      </c>
      <c r="AC59" s="27">
        <v>0</v>
      </c>
      <c r="AD59" s="27">
        <v>0</v>
      </c>
      <c r="AE59" s="27">
        <v>0</v>
      </c>
      <c r="AF59" s="27">
        <v>0</v>
      </c>
      <c r="AG59" s="27">
        <v>0</v>
      </c>
      <c r="AH59" s="27">
        <v>0</v>
      </c>
      <c r="AI59" s="27">
        <v>0</v>
      </c>
    </row>
    <row r="60" spans="1:35" ht="16.5" thickTop="1" thickBot="1" x14ac:dyDescent="0.3">
      <c r="A60" s="19">
        <v>2022</v>
      </c>
      <c r="B60" s="27">
        <v>0</v>
      </c>
      <c r="C60" s="27">
        <v>0</v>
      </c>
      <c r="D60" s="27">
        <v>2.656727471408562</v>
      </c>
      <c r="E60" s="27">
        <v>2.656727471408562</v>
      </c>
      <c r="G60" s="19">
        <v>2022</v>
      </c>
      <c r="H60" s="27">
        <v>0</v>
      </c>
      <c r="I60" s="27">
        <v>0</v>
      </c>
      <c r="J60" s="27">
        <v>0</v>
      </c>
      <c r="K60" s="27">
        <v>0</v>
      </c>
      <c r="L60" s="27">
        <v>0</v>
      </c>
      <c r="M60" s="27">
        <v>0</v>
      </c>
      <c r="N60" s="27">
        <v>0</v>
      </c>
      <c r="O60" s="27">
        <v>0</v>
      </c>
      <c r="Q60" s="19">
        <v>2022</v>
      </c>
      <c r="R60" s="27">
        <v>0</v>
      </c>
      <c r="S60" s="27">
        <v>0</v>
      </c>
      <c r="T60" s="27">
        <v>0</v>
      </c>
      <c r="U60" s="27">
        <v>0</v>
      </c>
      <c r="V60" s="27">
        <v>0</v>
      </c>
      <c r="W60" s="27">
        <v>0</v>
      </c>
      <c r="X60" s="27">
        <v>0</v>
      </c>
      <c r="Y60" s="27">
        <v>0</v>
      </c>
      <c r="AA60" s="19">
        <v>2022</v>
      </c>
      <c r="AB60" s="27">
        <v>0</v>
      </c>
      <c r="AC60" s="27">
        <v>0</v>
      </c>
      <c r="AD60" s="27">
        <v>0</v>
      </c>
      <c r="AE60" s="27">
        <v>0</v>
      </c>
      <c r="AF60" s="27">
        <v>0</v>
      </c>
      <c r="AG60" s="27">
        <v>0</v>
      </c>
      <c r="AH60" s="27">
        <v>0</v>
      </c>
      <c r="AI60" s="27">
        <v>0</v>
      </c>
    </row>
    <row r="61" spans="1:35" ht="16.5" thickTop="1" thickBot="1" x14ac:dyDescent="0.3">
      <c r="A61" s="19">
        <v>2023</v>
      </c>
      <c r="B61" s="27">
        <v>4.4492708675116148</v>
      </c>
      <c r="C61" s="27">
        <v>5.5324645736206171E-2</v>
      </c>
      <c r="D61" s="27">
        <v>0</v>
      </c>
      <c r="E61" s="27">
        <v>4.5045955132478213</v>
      </c>
      <c r="G61" s="19">
        <v>2023</v>
      </c>
      <c r="H61" s="27">
        <v>0</v>
      </c>
      <c r="I61" s="27">
        <v>0</v>
      </c>
      <c r="J61" s="27">
        <v>6.1254591247299688</v>
      </c>
      <c r="K61" s="27">
        <v>-1.3250386445419864</v>
      </c>
      <c r="L61" s="27">
        <v>0</v>
      </c>
      <c r="M61" s="27">
        <v>0</v>
      </c>
      <c r="N61" s="27">
        <v>0</v>
      </c>
      <c r="O61" s="27">
        <v>4.8004204801879826</v>
      </c>
      <c r="Q61" s="19">
        <v>2023</v>
      </c>
      <c r="R61" s="27">
        <v>-14.427850000000007</v>
      </c>
      <c r="S61" s="27">
        <v>-4.5089600000001155</v>
      </c>
      <c r="T61" s="27">
        <v>30.543634120187839</v>
      </c>
      <c r="U61" s="27">
        <v>8.3669397104589738</v>
      </c>
      <c r="V61" s="27">
        <v>0</v>
      </c>
      <c r="W61" s="27">
        <v>0</v>
      </c>
      <c r="X61" s="27">
        <v>0</v>
      </c>
      <c r="Y61" s="27">
        <v>19.973763830646689</v>
      </c>
      <c r="AA61" s="19">
        <v>2023</v>
      </c>
      <c r="AB61" s="27">
        <v>12.450189382123991</v>
      </c>
      <c r="AC61" s="27">
        <v>0.83334486225976434</v>
      </c>
      <c r="AD61" s="27">
        <v>15.498993431230076</v>
      </c>
      <c r="AE61" s="27">
        <v>1.1771788649959489E-2</v>
      </c>
      <c r="AF61" s="27">
        <v>0</v>
      </c>
      <c r="AG61" s="27">
        <v>0</v>
      </c>
      <c r="AH61" s="27">
        <v>0</v>
      </c>
      <c r="AI61" s="27">
        <v>28.794299464263791</v>
      </c>
    </row>
    <row r="62" spans="1:35" ht="16.5" thickTop="1" thickBot="1" x14ac:dyDescent="0.3">
      <c r="A62" s="19">
        <v>2024</v>
      </c>
      <c r="B62" s="27">
        <v>4.4492708675116148</v>
      </c>
      <c r="C62" s="27">
        <v>5.5324645736206171E-2</v>
      </c>
      <c r="D62" s="27">
        <v>0</v>
      </c>
      <c r="E62" s="27">
        <v>4.5045955132478213</v>
      </c>
      <c r="G62" s="19">
        <v>2024</v>
      </c>
      <c r="H62" s="27">
        <v>0</v>
      </c>
      <c r="I62" s="27">
        <v>0</v>
      </c>
      <c r="J62" s="27">
        <v>4.486542326210067</v>
      </c>
      <c r="K62" s="27">
        <v>0.70492286555899786</v>
      </c>
      <c r="L62" s="27">
        <v>0</v>
      </c>
      <c r="M62" s="27">
        <v>0</v>
      </c>
      <c r="N62" s="27">
        <v>0</v>
      </c>
      <c r="O62" s="27">
        <v>5.1914651917690646</v>
      </c>
      <c r="Q62" s="19">
        <v>2024</v>
      </c>
      <c r="R62" s="27">
        <v>-1.0892799999999738</v>
      </c>
      <c r="S62" s="27">
        <v>-0.28193000000010215</v>
      </c>
      <c r="T62" s="27">
        <v>0.90256776078030565</v>
      </c>
      <c r="U62" s="27">
        <v>-0.18447813340707217</v>
      </c>
      <c r="V62" s="27">
        <v>0</v>
      </c>
      <c r="W62" s="27">
        <v>0</v>
      </c>
      <c r="X62" s="27">
        <v>0</v>
      </c>
      <c r="Y62" s="27">
        <v>-0.65312037262684253</v>
      </c>
      <c r="AA62" s="19">
        <v>2024</v>
      </c>
      <c r="AB62" s="27">
        <v>0.26788355407660447</v>
      </c>
      <c r="AC62" s="27">
        <v>9.6134217669714417E-2</v>
      </c>
      <c r="AD62" s="27">
        <v>7.0847870943001467</v>
      </c>
      <c r="AE62" s="27">
        <v>0.6030117839650484</v>
      </c>
      <c r="AF62" s="27">
        <v>0</v>
      </c>
      <c r="AG62" s="27">
        <v>0</v>
      </c>
      <c r="AH62" s="27">
        <v>0</v>
      </c>
      <c r="AI62" s="27">
        <v>8.0518166500115136</v>
      </c>
    </row>
    <row r="63" spans="1:35" ht="16.5" thickTop="1" thickBot="1" x14ac:dyDescent="0.3">
      <c r="A63" s="19">
        <v>2025</v>
      </c>
      <c r="B63" s="27">
        <v>4.4492708675116148</v>
      </c>
      <c r="C63" s="27">
        <v>5.5324645736206171E-2</v>
      </c>
      <c r="D63" s="27">
        <v>0</v>
      </c>
      <c r="E63" s="27">
        <v>4.5045955132478213</v>
      </c>
      <c r="G63" s="19">
        <v>2025</v>
      </c>
      <c r="H63" s="27">
        <v>0</v>
      </c>
      <c r="I63" s="27">
        <v>0</v>
      </c>
      <c r="J63" s="27">
        <v>14.773870546429883</v>
      </c>
      <c r="K63" s="27">
        <v>0.82903262764599639</v>
      </c>
      <c r="L63" s="27">
        <v>0</v>
      </c>
      <c r="M63" s="27">
        <v>0</v>
      </c>
      <c r="N63" s="27">
        <v>0</v>
      </c>
      <c r="O63" s="27">
        <v>15.60290317407588</v>
      </c>
      <c r="Q63" s="19">
        <v>2025</v>
      </c>
      <c r="R63" s="27">
        <v>-2.3426399999999603</v>
      </c>
      <c r="S63" s="27">
        <v>-0.37770000000000437</v>
      </c>
      <c r="T63" s="27">
        <v>12.812635438385708</v>
      </c>
      <c r="U63" s="27">
        <v>0.51632039697095755</v>
      </c>
      <c r="V63" s="27">
        <v>0</v>
      </c>
      <c r="W63" s="27">
        <v>0</v>
      </c>
      <c r="X63" s="27">
        <v>0</v>
      </c>
      <c r="Y63" s="27">
        <v>10.608615835356701</v>
      </c>
      <c r="AA63" s="19">
        <v>2025</v>
      </c>
      <c r="AB63" s="27">
        <v>0.26788355408299935</v>
      </c>
      <c r="AC63" s="27">
        <v>9.5871555879966763E-2</v>
      </c>
      <c r="AD63" s="27">
        <v>10.759450281689874</v>
      </c>
      <c r="AE63" s="27">
        <v>0.49682400702300955</v>
      </c>
      <c r="AF63" s="27">
        <v>0</v>
      </c>
      <c r="AG63" s="27">
        <v>0</v>
      </c>
      <c r="AH63" s="27">
        <v>0</v>
      </c>
      <c r="AI63" s="27">
        <v>11.62002939867585</v>
      </c>
    </row>
    <row r="64" spans="1:35" ht="16.5" thickTop="1" thickBot="1" x14ac:dyDescent="0.3">
      <c r="A64" s="19">
        <v>2026</v>
      </c>
      <c r="B64" s="27">
        <v>4.4492708675116148</v>
      </c>
      <c r="C64" s="27">
        <v>5.5324645736206171E-2</v>
      </c>
      <c r="D64" s="27">
        <v>0</v>
      </c>
      <c r="E64" s="27">
        <v>4.5045955132478213</v>
      </c>
      <c r="G64" s="19">
        <v>2026</v>
      </c>
      <c r="H64" s="27">
        <v>-1.3950969279790115E-3</v>
      </c>
      <c r="I64" s="27">
        <v>1.4004089498484973E-3</v>
      </c>
      <c r="J64" s="27">
        <v>5.4917451818799599</v>
      </c>
      <c r="K64" s="27">
        <v>-8.6804886817932123E-2</v>
      </c>
      <c r="L64" s="27">
        <v>0</v>
      </c>
      <c r="M64" s="27">
        <v>0</v>
      </c>
      <c r="N64" s="27">
        <v>0</v>
      </c>
      <c r="O64" s="27">
        <v>5.4049456070838975</v>
      </c>
      <c r="Q64" s="19">
        <v>2026</v>
      </c>
      <c r="R64" s="27">
        <v>-0.44297000000005937</v>
      </c>
      <c r="S64" s="27">
        <v>5.0119999999878928E-2</v>
      </c>
      <c r="T64" s="27">
        <v>4.4451921191592572</v>
      </c>
      <c r="U64" s="27">
        <v>0.63339134068100245</v>
      </c>
      <c r="V64" s="27">
        <v>0</v>
      </c>
      <c r="W64" s="27">
        <v>0</v>
      </c>
      <c r="X64" s="27">
        <v>0</v>
      </c>
      <c r="Y64" s="27">
        <v>4.6857334598400788</v>
      </c>
      <c r="AA64" s="19">
        <v>2026</v>
      </c>
      <c r="AB64" s="27">
        <v>0.26788355408200459</v>
      </c>
      <c r="AC64" s="27">
        <v>9.5871555879966763E-2</v>
      </c>
      <c r="AD64" s="27">
        <v>11.973650127009954</v>
      </c>
      <c r="AE64" s="27">
        <v>0.22723114219598942</v>
      </c>
      <c r="AF64" s="27">
        <v>0</v>
      </c>
      <c r="AG64" s="27">
        <v>0</v>
      </c>
      <c r="AH64" s="27">
        <v>0</v>
      </c>
      <c r="AI64" s="27">
        <v>12.564636379167915</v>
      </c>
    </row>
    <row r="65" spans="1:35" ht="16.5" thickTop="1" thickBot="1" x14ac:dyDescent="0.3">
      <c r="A65" s="19">
        <v>2027</v>
      </c>
      <c r="B65" s="27">
        <v>4.4492708675116148</v>
      </c>
      <c r="C65" s="27">
        <v>5.5324645736206171E-2</v>
      </c>
      <c r="D65" s="27">
        <v>0</v>
      </c>
      <c r="E65" s="27">
        <v>4.5045955132478213</v>
      </c>
      <c r="G65" s="19">
        <v>2027</v>
      </c>
      <c r="H65" s="27">
        <v>5.075118029402006</v>
      </c>
      <c r="I65" s="27">
        <v>1.0935449024800619</v>
      </c>
      <c r="J65" s="27">
        <v>17.854875412099993</v>
      </c>
      <c r="K65" s="27">
        <v>-0.40301735771889802</v>
      </c>
      <c r="L65" s="27">
        <v>0</v>
      </c>
      <c r="M65" s="27">
        <v>0</v>
      </c>
      <c r="N65" s="27">
        <v>0</v>
      </c>
      <c r="O65" s="27">
        <v>23.620520986263163</v>
      </c>
      <c r="Q65" s="19">
        <v>2027</v>
      </c>
      <c r="R65" s="27">
        <v>1.8599400000000514</v>
      </c>
      <c r="S65" s="27">
        <v>0.64633999999978187</v>
      </c>
      <c r="T65" s="27">
        <v>22.052481276998204</v>
      </c>
      <c r="U65" s="27">
        <v>0.62528878550906664</v>
      </c>
      <c r="V65" s="27">
        <v>0</v>
      </c>
      <c r="W65" s="27">
        <v>0</v>
      </c>
      <c r="X65" s="27">
        <v>0</v>
      </c>
      <c r="Y65" s="27">
        <v>25.184050062507104</v>
      </c>
      <c r="AA65" s="19">
        <v>2027</v>
      </c>
      <c r="AB65" s="27">
        <v>0.18290367326500245</v>
      </c>
      <c r="AC65" s="27">
        <v>0.15926881142968341</v>
      </c>
      <c r="AD65" s="27">
        <v>22.812475600020029</v>
      </c>
      <c r="AE65" s="27">
        <v>-0.64186238600697831</v>
      </c>
      <c r="AF65" s="27">
        <v>0</v>
      </c>
      <c r="AG65" s="27">
        <v>0</v>
      </c>
      <c r="AH65" s="27">
        <v>0</v>
      </c>
      <c r="AI65" s="27">
        <v>22.512785698707738</v>
      </c>
    </row>
    <row r="66" spans="1:35" ht="16.5" thickTop="1" thickBot="1" x14ac:dyDescent="0.3">
      <c r="A66" s="19">
        <v>2028</v>
      </c>
      <c r="B66" s="27">
        <v>4.4492708675116148</v>
      </c>
      <c r="C66" s="27">
        <v>5.5324645736206171E-2</v>
      </c>
      <c r="D66" s="27">
        <v>0</v>
      </c>
      <c r="E66" s="27">
        <v>4.5045955132478213</v>
      </c>
      <c r="G66" s="19">
        <v>2028</v>
      </c>
      <c r="H66" s="27">
        <v>10.035512428024049</v>
      </c>
      <c r="I66" s="27">
        <v>2.2499836779797988</v>
      </c>
      <c r="J66" s="27">
        <v>15.236166209919844</v>
      </c>
      <c r="K66" s="27">
        <v>-0.73132285662798679</v>
      </c>
      <c r="L66" s="27">
        <v>0</v>
      </c>
      <c r="M66" s="27">
        <v>0</v>
      </c>
      <c r="N66" s="27">
        <v>0</v>
      </c>
      <c r="O66" s="27">
        <v>26.790339459295705</v>
      </c>
      <c r="Q66" s="19">
        <v>2028</v>
      </c>
      <c r="R66" s="27">
        <v>20.984051066249776</v>
      </c>
      <c r="S66" s="27">
        <v>1.6843199999998433</v>
      </c>
      <c r="T66" s="27">
        <v>2.9883255711811199</v>
      </c>
      <c r="U66" s="27">
        <v>-0.18472312923497519</v>
      </c>
      <c r="V66" s="27">
        <v>0</v>
      </c>
      <c r="W66" s="27">
        <v>0</v>
      </c>
      <c r="X66" s="27">
        <v>0</v>
      </c>
      <c r="Y66" s="27">
        <v>25.471973508195767</v>
      </c>
      <c r="AA66" s="19">
        <v>2028</v>
      </c>
      <c r="AB66" s="27">
        <v>12.439042717415987</v>
      </c>
      <c r="AC66" s="27">
        <v>2.8324692475603115</v>
      </c>
      <c r="AD66" s="27">
        <v>14.701155531700234</v>
      </c>
      <c r="AE66" s="27">
        <v>-1.8065495757079917</v>
      </c>
      <c r="AF66" s="27">
        <v>0</v>
      </c>
      <c r="AG66" s="27">
        <v>0</v>
      </c>
      <c r="AH66" s="27">
        <v>0</v>
      </c>
      <c r="AI66" s="27">
        <v>28.166117920968542</v>
      </c>
    </row>
    <row r="67" spans="1:35" ht="16.5" thickTop="1" thickBot="1" x14ac:dyDescent="0.3">
      <c r="A67" s="19">
        <v>2029</v>
      </c>
      <c r="B67" s="27">
        <v>4.4492708675116148</v>
      </c>
      <c r="C67" s="27">
        <v>5.5324645736206171E-2</v>
      </c>
      <c r="D67" s="27">
        <v>0</v>
      </c>
      <c r="E67" s="27">
        <v>4.5045955132478213</v>
      </c>
      <c r="G67" s="19">
        <v>2029</v>
      </c>
      <c r="H67" s="27">
        <v>13.008471491989894</v>
      </c>
      <c r="I67" s="27">
        <v>2.7858491341703484</v>
      </c>
      <c r="J67" s="27">
        <v>14.542758681959938</v>
      </c>
      <c r="K67" s="27">
        <v>-1.5178889789320529</v>
      </c>
      <c r="L67" s="27">
        <v>0</v>
      </c>
      <c r="M67" s="27">
        <v>0</v>
      </c>
      <c r="N67" s="27">
        <v>0</v>
      </c>
      <c r="O67" s="27">
        <v>28.819190329188128</v>
      </c>
      <c r="Q67" s="19">
        <v>2029</v>
      </c>
      <c r="R67" s="27">
        <v>2.6504928898398248</v>
      </c>
      <c r="S67" s="27">
        <v>1.0213300000000345</v>
      </c>
      <c r="T67" s="27">
        <v>15.761885119865193</v>
      </c>
      <c r="U67" s="27">
        <v>0.93133233268395998</v>
      </c>
      <c r="V67" s="27">
        <v>0</v>
      </c>
      <c r="W67" s="27">
        <v>0</v>
      </c>
      <c r="X67" s="27">
        <v>0</v>
      </c>
      <c r="Y67" s="27">
        <v>20.365040342389012</v>
      </c>
      <c r="AA67" s="19">
        <v>2029</v>
      </c>
      <c r="AB67" s="27">
        <v>12.439042717419964</v>
      </c>
      <c r="AC67" s="27">
        <v>2.8247302605500408</v>
      </c>
      <c r="AD67" s="27">
        <v>18.455389524110128</v>
      </c>
      <c r="AE67" s="27">
        <v>-1.3376769577109955</v>
      </c>
      <c r="AF67" s="27">
        <v>0</v>
      </c>
      <c r="AG67" s="27">
        <v>0</v>
      </c>
      <c r="AH67" s="27">
        <v>0</v>
      </c>
      <c r="AI67" s="27">
        <v>32.381485544369134</v>
      </c>
    </row>
    <row r="68" spans="1:35" ht="16.5" thickTop="1" thickBot="1" x14ac:dyDescent="0.3">
      <c r="A68" s="19">
        <v>2030</v>
      </c>
      <c r="B68" s="27">
        <v>4.4492708675116148</v>
      </c>
      <c r="C68" s="27">
        <v>5.5324645736206171E-2</v>
      </c>
      <c r="D68" s="27">
        <v>0</v>
      </c>
      <c r="E68" s="27">
        <v>4.5045955132478213</v>
      </c>
      <c r="G68" s="19">
        <v>2030</v>
      </c>
      <c r="H68" s="27">
        <v>15.177658022430023</v>
      </c>
      <c r="I68" s="27">
        <v>3.3302668250598799</v>
      </c>
      <c r="J68" s="27">
        <v>5.729958638089709</v>
      </c>
      <c r="K68" s="27">
        <v>-1.9843621256899786</v>
      </c>
      <c r="L68" s="27">
        <v>0</v>
      </c>
      <c r="M68" s="27">
        <v>0</v>
      </c>
      <c r="N68" s="27">
        <v>0</v>
      </c>
      <c r="O68" s="27">
        <v>22.253521359889632</v>
      </c>
      <c r="Q68" s="19">
        <v>2030</v>
      </c>
      <c r="R68" s="27">
        <v>-2.5611748884198278</v>
      </c>
      <c r="S68" s="27">
        <v>-0.73806000000013228</v>
      </c>
      <c r="T68" s="27">
        <v>7.311501558884407</v>
      </c>
      <c r="U68" s="27">
        <v>2.7274240221150685</v>
      </c>
      <c r="V68" s="27">
        <v>0</v>
      </c>
      <c r="W68" s="27">
        <v>0</v>
      </c>
      <c r="X68" s="27">
        <v>0</v>
      </c>
      <c r="Y68" s="27">
        <v>6.739690692579515</v>
      </c>
      <c r="AA68" s="19">
        <v>2030</v>
      </c>
      <c r="AB68" s="27">
        <v>12.450019877442971</v>
      </c>
      <c r="AC68" s="27">
        <v>2.8272175174597578</v>
      </c>
      <c r="AD68" s="27">
        <v>25.795042659040075</v>
      </c>
      <c r="AE68" s="27">
        <v>-0.81740348691400144</v>
      </c>
      <c r="AF68" s="27">
        <v>0</v>
      </c>
      <c r="AG68" s="27">
        <v>0</v>
      </c>
      <c r="AH68" s="27">
        <v>0</v>
      </c>
      <c r="AI68" s="27">
        <v>40.254876567028802</v>
      </c>
    </row>
    <row r="69" spans="1:35" ht="16.5" thickTop="1" thickBot="1" x14ac:dyDescent="0.3">
      <c r="A69" s="19">
        <v>2031</v>
      </c>
      <c r="B69" s="27">
        <v>4.4492708675116148</v>
      </c>
      <c r="C69" s="27">
        <v>5.5324645736206171E-2</v>
      </c>
      <c r="D69" s="27">
        <v>0</v>
      </c>
      <c r="E69" s="27">
        <v>4.5045955132478213</v>
      </c>
      <c r="G69" s="19">
        <v>2031</v>
      </c>
      <c r="H69" s="27">
        <v>11.665195477350153</v>
      </c>
      <c r="I69" s="27">
        <v>2.9510362550099671</v>
      </c>
      <c r="J69" s="27">
        <v>13.531873049700168</v>
      </c>
      <c r="K69" s="27">
        <v>-0.89976612539298362</v>
      </c>
      <c r="L69" s="27">
        <v>0</v>
      </c>
      <c r="M69" s="27">
        <v>0</v>
      </c>
      <c r="N69" s="27">
        <v>0</v>
      </c>
      <c r="O69" s="27">
        <v>27.248338656667304</v>
      </c>
      <c r="Q69" s="19">
        <v>2031</v>
      </c>
      <c r="R69" s="27">
        <v>1.173566795790066</v>
      </c>
      <c r="S69" s="27">
        <v>-2.7108399999997346</v>
      </c>
      <c r="T69" s="27">
        <v>3.6152208559670291</v>
      </c>
      <c r="U69" s="27">
        <v>-4.5185027175459549</v>
      </c>
      <c r="V69" s="27">
        <v>0</v>
      </c>
      <c r="W69" s="27">
        <v>0</v>
      </c>
      <c r="X69" s="27">
        <v>0</v>
      </c>
      <c r="Y69" s="27">
        <v>-2.4405550657885944</v>
      </c>
      <c r="AA69" s="19">
        <v>2031</v>
      </c>
      <c r="AB69" s="27">
        <v>12.450019877442971</v>
      </c>
      <c r="AC69" s="27">
        <v>2.8272175174602125</v>
      </c>
      <c r="AD69" s="27">
        <v>24.116792876619847</v>
      </c>
      <c r="AE69" s="27">
        <v>-1.9986213657389162</v>
      </c>
      <c r="AF69" s="27">
        <v>0</v>
      </c>
      <c r="AG69" s="27">
        <v>0</v>
      </c>
      <c r="AH69" s="27">
        <v>0</v>
      </c>
      <c r="AI69" s="27">
        <v>37.395408905784116</v>
      </c>
    </row>
    <row r="70" spans="1:35" ht="16.5" thickTop="1" thickBot="1" x14ac:dyDescent="0.3">
      <c r="A70" s="19">
        <v>2032</v>
      </c>
      <c r="B70" s="27">
        <v>4.4492708675116148</v>
      </c>
      <c r="C70" s="27">
        <v>5.5324645736206171E-2</v>
      </c>
      <c r="D70" s="27">
        <v>0</v>
      </c>
      <c r="E70" s="27">
        <v>4.5045955132478213</v>
      </c>
      <c r="G70" s="19">
        <v>2032</v>
      </c>
      <c r="H70" s="27">
        <v>8.7156591978798588</v>
      </c>
      <c r="I70" s="27">
        <v>2.1041826225900877</v>
      </c>
      <c r="J70" s="27">
        <v>46.23265404370008</v>
      </c>
      <c r="K70" s="27">
        <v>-4.0680288542062043E-2</v>
      </c>
      <c r="L70" s="27">
        <v>0</v>
      </c>
      <c r="M70" s="27">
        <v>0</v>
      </c>
      <c r="N70" s="27">
        <v>0</v>
      </c>
      <c r="O70" s="27">
        <v>57.011815575627963</v>
      </c>
      <c r="Q70" s="19">
        <v>2032</v>
      </c>
      <c r="R70" s="27">
        <v>0.27831605934989057</v>
      </c>
      <c r="S70" s="27">
        <v>-2.4697200000000521</v>
      </c>
      <c r="T70" s="27">
        <v>-19.779951786778263</v>
      </c>
      <c r="U70" s="27">
        <v>-4.5981892822509396</v>
      </c>
      <c r="V70" s="27">
        <v>0</v>
      </c>
      <c r="W70" s="27">
        <v>0</v>
      </c>
      <c r="X70" s="27">
        <v>0</v>
      </c>
      <c r="Y70" s="27">
        <v>-26.569545009679363</v>
      </c>
      <c r="AA70" s="19">
        <v>2032</v>
      </c>
      <c r="AB70" s="27">
        <v>12.45001987743899</v>
      </c>
      <c r="AC70" s="27">
        <v>2.8349633188799999</v>
      </c>
      <c r="AD70" s="27">
        <v>22.551435771130031</v>
      </c>
      <c r="AE70" s="27">
        <v>-1.3915852457690054</v>
      </c>
      <c r="AF70" s="27">
        <v>0</v>
      </c>
      <c r="AG70" s="27">
        <v>0</v>
      </c>
      <c r="AH70" s="27">
        <v>0</v>
      </c>
      <c r="AI70" s="27">
        <v>36.444833721680013</v>
      </c>
    </row>
    <row r="71" spans="1:35" ht="16.5" thickTop="1" thickBot="1" x14ac:dyDescent="0.3">
      <c r="A71" s="19">
        <v>2033</v>
      </c>
      <c r="B71" s="27">
        <v>4.4492708675116148</v>
      </c>
      <c r="C71" s="27">
        <v>5.5324645736206171E-2</v>
      </c>
      <c r="D71" s="27">
        <v>0</v>
      </c>
      <c r="E71" s="27">
        <v>4.5045955132478213</v>
      </c>
      <c r="G71" s="19">
        <v>2033</v>
      </c>
      <c r="H71" s="27">
        <v>7.1445502861702153</v>
      </c>
      <c r="I71" s="27">
        <v>1.7364190779403543</v>
      </c>
      <c r="J71" s="27">
        <v>45.056563701889942</v>
      </c>
      <c r="K71" s="27">
        <v>8.1211619449313727E-3</v>
      </c>
      <c r="L71" s="27">
        <v>0</v>
      </c>
      <c r="M71" s="27">
        <v>0</v>
      </c>
      <c r="N71" s="27">
        <v>0</v>
      </c>
      <c r="O71" s="27">
        <v>53.945654227945447</v>
      </c>
      <c r="Q71" s="19">
        <v>2033</v>
      </c>
      <c r="R71" s="27">
        <v>-6.5978225713506617</v>
      </c>
      <c r="S71" s="27">
        <v>-2.7442700000001423</v>
      </c>
      <c r="T71" s="27">
        <v>20.399326724536643</v>
      </c>
      <c r="U71" s="27">
        <v>-2.2828936332450249</v>
      </c>
      <c r="V71" s="27">
        <v>0</v>
      </c>
      <c r="W71" s="27">
        <v>0</v>
      </c>
      <c r="X71" s="27">
        <v>0</v>
      </c>
      <c r="Y71" s="27">
        <v>8.7743405199408144</v>
      </c>
      <c r="AA71" s="19">
        <v>2033</v>
      </c>
      <c r="AB71" s="27">
        <v>24.762563133759045</v>
      </c>
      <c r="AC71" s="27">
        <v>3.6193375507100427</v>
      </c>
      <c r="AD71" s="27">
        <v>14.219997466809584</v>
      </c>
      <c r="AE71" s="27">
        <v>-1.0377657336759147</v>
      </c>
      <c r="AF71" s="27">
        <v>0</v>
      </c>
      <c r="AG71" s="27">
        <v>0</v>
      </c>
      <c r="AH71" s="27">
        <v>0</v>
      </c>
      <c r="AI71" s="27">
        <v>41.564132417602764</v>
      </c>
    </row>
    <row r="72" spans="1:35" ht="16.5" thickTop="1" thickBot="1" x14ac:dyDescent="0.3">
      <c r="A72" s="19">
        <v>2034</v>
      </c>
      <c r="B72" s="27">
        <v>4.4492708675116148</v>
      </c>
      <c r="C72" s="27">
        <v>5.5324645736206171E-2</v>
      </c>
      <c r="D72" s="27">
        <v>0</v>
      </c>
      <c r="E72" s="27">
        <v>4.5045955132478213</v>
      </c>
      <c r="G72" s="19">
        <v>2034</v>
      </c>
      <c r="H72" s="27">
        <v>6.1223542681400431</v>
      </c>
      <c r="I72" s="27">
        <v>1.6712966825298281</v>
      </c>
      <c r="J72" s="27">
        <v>13.549265571369789</v>
      </c>
      <c r="K72" s="27">
        <v>0.11339770829596091</v>
      </c>
      <c r="L72" s="27">
        <v>0</v>
      </c>
      <c r="M72" s="27">
        <v>0</v>
      </c>
      <c r="N72" s="27">
        <v>0</v>
      </c>
      <c r="O72" s="27">
        <v>21.456314230335618</v>
      </c>
      <c r="Q72" s="19">
        <v>2034</v>
      </c>
      <c r="R72" s="27">
        <v>0.38284024567019515</v>
      </c>
      <c r="S72" s="27">
        <v>-1.1996799999997165</v>
      </c>
      <c r="T72" s="27">
        <v>26.19237187020077</v>
      </c>
      <c r="U72" s="27">
        <v>-8.0700728044790448</v>
      </c>
      <c r="V72" s="27">
        <v>0</v>
      </c>
      <c r="W72" s="27">
        <v>0</v>
      </c>
      <c r="X72" s="27">
        <v>0</v>
      </c>
      <c r="Y72" s="27">
        <v>17.305459311392205</v>
      </c>
      <c r="AA72" s="19">
        <v>2034</v>
      </c>
      <c r="AB72" s="27">
        <v>14.438961265517037</v>
      </c>
      <c r="AC72" s="27">
        <v>0.9572053557799336</v>
      </c>
      <c r="AD72" s="27">
        <v>34.020230025529862</v>
      </c>
      <c r="AE72" s="27">
        <v>-0.6644493734700373</v>
      </c>
      <c r="AF72" s="27">
        <v>0</v>
      </c>
      <c r="AG72" s="27">
        <v>0</v>
      </c>
      <c r="AH72" s="27">
        <v>0</v>
      </c>
      <c r="AI72" s="27">
        <v>48.751947273356798</v>
      </c>
    </row>
    <row r="73" spans="1:35" ht="16.5" thickTop="1" thickBot="1" x14ac:dyDescent="0.3">
      <c r="A73" s="19" t="s">
        <v>44</v>
      </c>
      <c r="B73" s="27">
        <v>82.015894075438695</v>
      </c>
      <c r="C73" s="27">
        <v>0.97862589853665893</v>
      </c>
      <c r="D73" s="27">
        <v>0</v>
      </c>
      <c r="E73" s="27">
        <v>82.994519973975358</v>
      </c>
      <c r="G73" s="19" t="s">
        <v>45</v>
      </c>
      <c r="H73" s="27">
        <v>95.87197727597021</v>
      </c>
      <c r="I73" s="27">
        <v>26.171389395534234</v>
      </c>
      <c r="J73" s="27">
        <v>256.18339531691493</v>
      </c>
      <c r="K73" s="27">
        <v>2.2534391526730211</v>
      </c>
      <c r="L73" s="27">
        <v>0</v>
      </c>
      <c r="M73" s="27">
        <v>0</v>
      </c>
      <c r="N73" s="27">
        <v>0</v>
      </c>
      <c r="O73" s="27">
        <v>380.48020114109238</v>
      </c>
      <c r="Q73" s="19" t="s">
        <v>45</v>
      </c>
      <c r="R73" s="27">
        <v>5.9950224579817215</v>
      </c>
      <c r="S73" s="27">
        <v>-18.786187251027908</v>
      </c>
      <c r="T73" s="27">
        <v>495.23354028058367</v>
      </c>
      <c r="U73" s="27">
        <v>-160.36847918541747</v>
      </c>
      <c r="V73" s="27">
        <v>0</v>
      </c>
      <c r="W73" s="27">
        <v>0</v>
      </c>
      <c r="X73" s="27">
        <v>0</v>
      </c>
      <c r="Y73" s="27">
        <v>322.07389630212003</v>
      </c>
      <c r="AA73" s="19" t="s">
        <v>45</v>
      </c>
      <c r="AB73" s="27">
        <v>226.10448623333392</v>
      </c>
      <c r="AC73" s="27">
        <v>14.989196328498323</v>
      </c>
      <c r="AD73" s="27">
        <v>643.23914764935807</v>
      </c>
      <c r="AE73" s="27">
        <v>-13.203937325070022</v>
      </c>
      <c r="AF73" s="27">
        <v>0</v>
      </c>
      <c r="AG73" s="27">
        <v>0</v>
      </c>
      <c r="AH73" s="27">
        <v>0</v>
      </c>
      <c r="AI73" s="27">
        <v>871.1288928861203</v>
      </c>
    </row>
    <row r="74" spans="1:35" ht="16.5" thickTop="1" thickBot="1" x14ac:dyDescent="0.3"/>
    <row r="75" spans="1:35" ht="16.5" thickTop="1" thickBot="1" x14ac:dyDescent="0.3">
      <c r="A75" s="1" t="str">
        <f>A6</f>
        <v>High Cost</v>
      </c>
    </row>
    <row r="76" spans="1:35" ht="46.5" thickTop="1" thickBot="1" x14ac:dyDescent="0.3">
      <c r="G76" s="1" t="s">
        <v>29</v>
      </c>
      <c r="H76" s="18" t="s">
        <v>84</v>
      </c>
      <c r="J76" s="12"/>
      <c r="K76" s="12"/>
      <c r="Q76" s="1" t="s">
        <v>29</v>
      </c>
      <c r="R76" s="18" t="s">
        <v>85</v>
      </c>
      <c r="T76" s="12"/>
      <c r="U76" s="12"/>
      <c r="AA76" s="1" t="s">
        <v>29</v>
      </c>
      <c r="AB76" s="18" t="s">
        <v>86</v>
      </c>
      <c r="AD76" s="12"/>
      <c r="AE76" s="12"/>
    </row>
    <row r="77" spans="1:35" ht="51" customHeight="1" thickTop="1" thickBot="1" x14ac:dyDescent="0.3">
      <c r="A77" s="1" t="s">
        <v>32</v>
      </c>
      <c r="B77" s="25" t="s">
        <v>33</v>
      </c>
      <c r="C77" s="25" t="s">
        <v>15</v>
      </c>
      <c r="D77" s="25" t="s">
        <v>34</v>
      </c>
      <c r="E77" s="25" t="s">
        <v>35</v>
      </c>
      <c r="G77" s="1" t="s">
        <v>29</v>
      </c>
      <c r="H77" s="1" t="s">
        <v>36</v>
      </c>
      <c r="I77" s="1" t="s">
        <v>37</v>
      </c>
      <c r="J77" s="1" t="s">
        <v>38</v>
      </c>
      <c r="K77" s="1" t="s">
        <v>39</v>
      </c>
      <c r="L77" s="1" t="s">
        <v>40</v>
      </c>
      <c r="M77" s="1" t="s">
        <v>41</v>
      </c>
      <c r="N77" s="1" t="s">
        <v>42</v>
      </c>
      <c r="O77" s="1" t="s">
        <v>35</v>
      </c>
      <c r="Q77" s="1" t="s">
        <v>29</v>
      </c>
      <c r="R77" s="1" t="s">
        <v>36</v>
      </c>
      <c r="S77" s="1" t="s">
        <v>37</v>
      </c>
      <c r="T77" s="1" t="s">
        <v>38</v>
      </c>
      <c r="U77" s="1" t="s">
        <v>39</v>
      </c>
      <c r="V77" s="1" t="s">
        <v>40</v>
      </c>
      <c r="W77" s="1" t="s">
        <v>41</v>
      </c>
      <c r="X77" s="1" t="s">
        <v>42</v>
      </c>
      <c r="Y77" s="1" t="s">
        <v>35</v>
      </c>
      <c r="AA77" s="1" t="s">
        <v>29</v>
      </c>
      <c r="AB77" s="1" t="s">
        <v>36</v>
      </c>
      <c r="AC77" s="1" t="s">
        <v>37</v>
      </c>
      <c r="AD77" s="1" t="s">
        <v>38</v>
      </c>
      <c r="AE77" s="1" t="s">
        <v>39</v>
      </c>
      <c r="AF77" s="1" t="s">
        <v>40</v>
      </c>
      <c r="AG77" s="1" t="s">
        <v>41</v>
      </c>
      <c r="AH77" s="1" t="s">
        <v>42</v>
      </c>
      <c r="AI77" s="1" t="s">
        <v>35</v>
      </c>
    </row>
    <row r="78" spans="1:35" ht="16.5" thickTop="1" thickBot="1" x14ac:dyDescent="0.3">
      <c r="A78" s="19" t="s">
        <v>43</v>
      </c>
      <c r="B78" s="26">
        <f>NPV($B$6,B79:B94)</f>
        <v>108.01294374086264</v>
      </c>
      <c r="C78" s="26">
        <f t="shared" ref="C78:E78" si="13">NPV($B$6,C79:C94)</f>
        <v>1.3126931918745988</v>
      </c>
      <c r="D78" s="26">
        <f t="shared" si="13"/>
        <v>2.2369646760647517</v>
      </c>
      <c r="E78" s="26">
        <f t="shared" si="13"/>
        <v>111.56260160880201</v>
      </c>
      <c r="G78" s="19" t="s">
        <v>43</v>
      </c>
      <c r="H78" s="26">
        <f>NPV($B$6,H79:H94)</f>
        <v>70.376731347357165</v>
      </c>
      <c r="I78" s="26">
        <f t="shared" ref="I78:O78" si="14">NPV($B$6,I79:I94)</f>
        <v>17.528278526551816</v>
      </c>
      <c r="J78" s="26">
        <f t="shared" si="14"/>
        <v>184.23401349002651</v>
      </c>
      <c r="K78" s="26">
        <f t="shared" si="14"/>
        <v>-2.3626492120482379</v>
      </c>
      <c r="L78" s="26">
        <f t="shared" si="14"/>
        <v>0</v>
      </c>
      <c r="M78" s="26">
        <f t="shared" si="14"/>
        <v>0</v>
      </c>
      <c r="N78" s="26">
        <f t="shared" si="14"/>
        <v>0</v>
      </c>
      <c r="O78" s="26">
        <f t="shared" si="14"/>
        <v>269.7763741518873</v>
      </c>
      <c r="Q78" s="19" t="s">
        <v>43</v>
      </c>
      <c r="R78" s="26">
        <f>NPV($B$6,R79:R94)</f>
        <v>-0.61243422168176742</v>
      </c>
      <c r="S78" s="26">
        <f t="shared" ref="S78:Y78" si="15">NPV($B$6,S79:S94)</f>
        <v>-12.579846620898381</v>
      </c>
      <c r="T78" s="26">
        <f t="shared" si="15"/>
        <v>224.21174200281965</v>
      </c>
      <c r="U78" s="26">
        <f t="shared" si="15"/>
        <v>-45.947954525164164</v>
      </c>
      <c r="V78" s="26">
        <f t="shared" si="15"/>
        <v>0</v>
      </c>
      <c r="W78" s="26">
        <f t="shared" si="15"/>
        <v>0</v>
      </c>
      <c r="X78" s="26">
        <f t="shared" si="15"/>
        <v>0</v>
      </c>
      <c r="Y78" s="26">
        <f t="shared" si="15"/>
        <v>165.07150663507534</v>
      </c>
      <c r="AA78" s="19" t="s">
        <v>43</v>
      </c>
      <c r="AB78" s="26">
        <f>NPV($B$6,AB79:AB94)</f>
        <v>131.71565061938412</v>
      </c>
      <c r="AC78" s="26">
        <f t="shared" ref="AC78:AI78" si="16">NPV($B$6,AC79:AC94)</f>
        <v>15.23572866165331</v>
      </c>
      <c r="AD78" s="26">
        <f t="shared" si="16"/>
        <v>313.88782212043498</v>
      </c>
      <c r="AE78" s="26">
        <f t="shared" si="16"/>
        <v>-7.9568190234171619</v>
      </c>
      <c r="AF78" s="26">
        <f t="shared" si="16"/>
        <v>0</v>
      </c>
      <c r="AG78" s="26">
        <f t="shared" si="16"/>
        <v>0</v>
      </c>
      <c r="AH78" s="26">
        <f t="shared" si="16"/>
        <v>0</v>
      </c>
      <c r="AI78" s="26">
        <f t="shared" si="16"/>
        <v>452.88238237805518</v>
      </c>
    </row>
    <row r="79" spans="1:35" ht="16.5" thickTop="1" thickBot="1" x14ac:dyDescent="0.3">
      <c r="A79" s="19">
        <v>2020</v>
      </c>
      <c r="B79" s="27">
        <v>0</v>
      </c>
      <c r="C79" s="27">
        <v>0</v>
      </c>
      <c r="D79" s="27">
        <v>0</v>
      </c>
      <c r="E79" s="27">
        <v>0</v>
      </c>
      <c r="G79" s="19">
        <v>2020</v>
      </c>
      <c r="H79" s="27">
        <v>0</v>
      </c>
      <c r="I79" s="27">
        <v>0</v>
      </c>
      <c r="J79" s="27">
        <v>0</v>
      </c>
      <c r="K79" s="27">
        <v>0</v>
      </c>
      <c r="L79" s="27">
        <v>0</v>
      </c>
      <c r="M79" s="27">
        <v>0</v>
      </c>
      <c r="N79" s="27">
        <v>0</v>
      </c>
      <c r="O79" s="27">
        <v>0</v>
      </c>
      <c r="Q79" s="19">
        <v>2020</v>
      </c>
      <c r="R79" s="27">
        <v>0</v>
      </c>
      <c r="S79" s="27">
        <v>0</v>
      </c>
      <c r="T79" s="27">
        <v>0</v>
      </c>
      <c r="U79" s="27">
        <v>0</v>
      </c>
      <c r="V79" s="27">
        <v>0</v>
      </c>
      <c r="W79" s="27">
        <v>0</v>
      </c>
      <c r="X79" s="27">
        <v>0</v>
      </c>
      <c r="Y79" s="27">
        <v>0</v>
      </c>
      <c r="AA79" s="19">
        <v>2020</v>
      </c>
      <c r="AB79" s="27">
        <v>0</v>
      </c>
      <c r="AC79" s="27">
        <v>0</v>
      </c>
      <c r="AD79" s="27">
        <v>0</v>
      </c>
      <c r="AE79" s="27">
        <v>0</v>
      </c>
      <c r="AF79" s="27">
        <v>0</v>
      </c>
      <c r="AG79" s="27">
        <v>0</v>
      </c>
      <c r="AH79" s="27">
        <v>0</v>
      </c>
      <c r="AI79" s="27">
        <v>0</v>
      </c>
    </row>
    <row r="80" spans="1:35" ht="16.5" thickTop="1" thickBot="1" x14ac:dyDescent="0.3">
      <c r="A80" s="19">
        <v>2021</v>
      </c>
      <c r="B80" s="27">
        <v>0</v>
      </c>
      <c r="C80" s="27">
        <v>0</v>
      </c>
      <c r="D80" s="27">
        <v>0</v>
      </c>
      <c r="E80" s="27">
        <v>0</v>
      </c>
      <c r="G80" s="19">
        <v>2021</v>
      </c>
      <c r="H80" s="27">
        <v>0</v>
      </c>
      <c r="I80" s="27">
        <v>0</v>
      </c>
      <c r="J80" s="27">
        <v>0</v>
      </c>
      <c r="K80" s="27">
        <v>0</v>
      </c>
      <c r="L80" s="27">
        <v>0</v>
      </c>
      <c r="M80" s="27">
        <v>0</v>
      </c>
      <c r="N80" s="27">
        <v>0</v>
      </c>
      <c r="O80" s="27">
        <v>0</v>
      </c>
      <c r="Q80" s="19">
        <v>2021</v>
      </c>
      <c r="R80" s="27">
        <v>0</v>
      </c>
      <c r="S80" s="27">
        <v>0</v>
      </c>
      <c r="T80" s="27">
        <v>0</v>
      </c>
      <c r="U80" s="27">
        <v>0</v>
      </c>
      <c r="V80" s="27">
        <v>0</v>
      </c>
      <c r="W80" s="27">
        <v>0</v>
      </c>
      <c r="X80" s="27">
        <v>0</v>
      </c>
      <c r="Y80" s="27">
        <v>0</v>
      </c>
      <c r="AA80" s="19">
        <v>2021</v>
      </c>
      <c r="AB80" s="27">
        <v>0</v>
      </c>
      <c r="AC80" s="27">
        <v>0</v>
      </c>
      <c r="AD80" s="27">
        <v>0</v>
      </c>
      <c r="AE80" s="27">
        <v>0</v>
      </c>
      <c r="AF80" s="27">
        <v>0</v>
      </c>
      <c r="AG80" s="27">
        <v>0</v>
      </c>
      <c r="AH80" s="27">
        <v>0</v>
      </c>
      <c r="AI80" s="27">
        <v>0</v>
      </c>
    </row>
    <row r="81" spans="1:35" ht="16.5" thickTop="1" thickBot="1" x14ac:dyDescent="0.3">
      <c r="A81" s="19">
        <v>2022</v>
      </c>
      <c r="B81" s="27">
        <v>0</v>
      </c>
      <c r="C81" s="27">
        <v>0</v>
      </c>
      <c r="D81" s="27">
        <v>2.656727471408562</v>
      </c>
      <c r="E81" s="27">
        <v>2.656727471408562</v>
      </c>
      <c r="G81" s="19">
        <v>2022</v>
      </c>
      <c r="H81" s="27">
        <v>0</v>
      </c>
      <c r="I81" s="27">
        <v>0</v>
      </c>
      <c r="J81" s="27">
        <v>0</v>
      </c>
      <c r="K81" s="27">
        <v>0</v>
      </c>
      <c r="L81" s="27">
        <v>0</v>
      </c>
      <c r="M81" s="27">
        <v>0</v>
      </c>
      <c r="N81" s="27">
        <v>0</v>
      </c>
      <c r="O81" s="27">
        <v>0</v>
      </c>
      <c r="Q81" s="19">
        <v>2022</v>
      </c>
      <c r="R81" s="27">
        <v>0</v>
      </c>
      <c r="S81" s="27">
        <v>0</v>
      </c>
      <c r="T81" s="27">
        <v>0</v>
      </c>
      <c r="U81" s="27">
        <v>0</v>
      </c>
      <c r="V81" s="27">
        <v>0</v>
      </c>
      <c r="W81" s="27">
        <v>0</v>
      </c>
      <c r="X81" s="27">
        <v>0</v>
      </c>
      <c r="Y81" s="27">
        <v>0</v>
      </c>
      <c r="AA81" s="19">
        <v>2022</v>
      </c>
      <c r="AB81" s="27">
        <v>0</v>
      </c>
      <c r="AC81" s="27">
        <v>0</v>
      </c>
      <c r="AD81" s="27">
        <v>0</v>
      </c>
      <c r="AE81" s="27">
        <v>0</v>
      </c>
      <c r="AF81" s="27">
        <v>0</v>
      </c>
      <c r="AG81" s="27">
        <v>0</v>
      </c>
      <c r="AH81" s="27">
        <v>0</v>
      </c>
      <c r="AI81" s="27">
        <v>0</v>
      </c>
    </row>
    <row r="82" spans="1:35" ht="16.5" thickTop="1" thickBot="1" x14ac:dyDescent="0.3">
      <c r="A82" s="19">
        <v>2023</v>
      </c>
      <c r="B82" s="27">
        <v>8.5796191593005648</v>
      </c>
      <c r="C82" s="27">
        <v>0.10553283217725351</v>
      </c>
      <c r="D82" s="27">
        <v>0</v>
      </c>
      <c r="E82" s="27">
        <v>8.6851519914778184</v>
      </c>
      <c r="G82" s="19">
        <v>2023</v>
      </c>
      <c r="H82" s="27">
        <v>0</v>
      </c>
      <c r="I82" s="27">
        <v>0</v>
      </c>
      <c r="J82" s="27">
        <v>6.1254591247299688</v>
      </c>
      <c r="K82" s="27">
        <v>-1.3250386445419864</v>
      </c>
      <c r="L82" s="27">
        <v>0</v>
      </c>
      <c r="M82" s="27">
        <v>0</v>
      </c>
      <c r="N82" s="27">
        <v>0</v>
      </c>
      <c r="O82" s="27">
        <v>4.8004204801879826</v>
      </c>
      <c r="Q82" s="19">
        <v>2023</v>
      </c>
      <c r="R82" s="27">
        <v>-14.427850000000007</v>
      </c>
      <c r="S82" s="27">
        <v>-4.5089600000001155</v>
      </c>
      <c r="T82" s="27">
        <v>30.543634120187839</v>
      </c>
      <c r="U82" s="27">
        <v>8.3669397104589738</v>
      </c>
      <c r="V82" s="27">
        <v>0</v>
      </c>
      <c r="W82" s="27">
        <v>0</v>
      </c>
      <c r="X82" s="27">
        <v>0</v>
      </c>
      <c r="Y82" s="27">
        <v>19.973763830646689</v>
      </c>
      <c r="AA82" s="19">
        <v>2023</v>
      </c>
      <c r="AB82" s="27">
        <v>12.450189382123991</v>
      </c>
      <c r="AC82" s="27">
        <v>0.83334486225976434</v>
      </c>
      <c r="AD82" s="27">
        <v>15.498993431230076</v>
      </c>
      <c r="AE82" s="27">
        <v>1.1771788649959489E-2</v>
      </c>
      <c r="AF82" s="27">
        <v>0</v>
      </c>
      <c r="AG82" s="27">
        <v>0</v>
      </c>
      <c r="AH82" s="27">
        <v>0</v>
      </c>
      <c r="AI82" s="27">
        <v>28.794299464263791</v>
      </c>
    </row>
    <row r="83" spans="1:35" ht="16.5" thickTop="1" thickBot="1" x14ac:dyDescent="0.3">
      <c r="A83" s="19">
        <v>2024</v>
      </c>
      <c r="B83" s="27">
        <v>8.5796191593005648</v>
      </c>
      <c r="C83" s="27">
        <v>0.10553283217725351</v>
      </c>
      <c r="D83" s="27">
        <v>0</v>
      </c>
      <c r="E83" s="27">
        <v>8.6851519914778184</v>
      </c>
      <c r="G83" s="19">
        <v>2024</v>
      </c>
      <c r="H83" s="27">
        <v>0</v>
      </c>
      <c r="I83" s="27">
        <v>0</v>
      </c>
      <c r="J83" s="27">
        <v>4.486542326210067</v>
      </c>
      <c r="K83" s="27">
        <v>0.70492286555899786</v>
      </c>
      <c r="L83" s="27">
        <v>0</v>
      </c>
      <c r="M83" s="27">
        <v>0</v>
      </c>
      <c r="N83" s="27">
        <v>0</v>
      </c>
      <c r="O83" s="27">
        <v>5.1914651917690646</v>
      </c>
      <c r="Q83" s="19">
        <v>2024</v>
      </c>
      <c r="R83" s="27">
        <v>-1.0892799999999738</v>
      </c>
      <c r="S83" s="27">
        <v>-0.28193000000010215</v>
      </c>
      <c r="T83" s="27">
        <v>0.90256776078030565</v>
      </c>
      <c r="U83" s="27">
        <v>-0.18447813340707217</v>
      </c>
      <c r="V83" s="27">
        <v>0</v>
      </c>
      <c r="W83" s="27">
        <v>0</v>
      </c>
      <c r="X83" s="27">
        <v>0</v>
      </c>
      <c r="Y83" s="27">
        <v>-0.65312037262684253</v>
      </c>
      <c r="AA83" s="19">
        <v>2024</v>
      </c>
      <c r="AB83" s="27">
        <v>0.26788355407660447</v>
      </c>
      <c r="AC83" s="27">
        <v>9.6134217669714417E-2</v>
      </c>
      <c r="AD83" s="27">
        <v>7.0847870943001467</v>
      </c>
      <c r="AE83" s="27">
        <v>0.6030117839650484</v>
      </c>
      <c r="AF83" s="27">
        <v>0</v>
      </c>
      <c r="AG83" s="27">
        <v>0</v>
      </c>
      <c r="AH83" s="27">
        <v>0</v>
      </c>
      <c r="AI83" s="27">
        <v>8.0518166500115136</v>
      </c>
    </row>
    <row r="84" spans="1:35" ht="16.5" thickTop="1" thickBot="1" x14ac:dyDescent="0.3">
      <c r="A84" s="19">
        <v>2025</v>
      </c>
      <c r="B84" s="27">
        <v>8.5796191593005648</v>
      </c>
      <c r="C84" s="27">
        <v>0.10553283217725351</v>
      </c>
      <c r="D84" s="27">
        <v>0</v>
      </c>
      <c r="E84" s="27">
        <v>8.6851519914778184</v>
      </c>
      <c r="G84" s="19">
        <v>2025</v>
      </c>
      <c r="H84" s="27">
        <v>0</v>
      </c>
      <c r="I84" s="27">
        <v>0</v>
      </c>
      <c r="J84" s="27">
        <v>14.773870546429883</v>
      </c>
      <c r="K84" s="27">
        <v>0.82903262764599639</v>
      </c>
      <c r="L84" s="27">
        <v>0</v>
      </c>
      <c r="M84" s="27">
        <v>0</v>
      </c>
      <c r="N84" s="27">
        <v>0</v>
      </c>
      <c r="O84" s="27">
        <v>15.60290317407588</v>
      </c>
      <c r="Q84" s="19">
        <v>2025</v>
      </c>
      <c r="R84" s="27">
        <v>-2.3426399999999603</v>
      </c>
      <c r="S84" s="27">
        <v>-0.37770000000000437</v>
      </c>
      <c r="T84" s="27">
        <v>12.812635438385708</v>
      </c>
      <c r="U84" s="27">
        <v>0.51632039697095755</v>
      </c>
      <c r="V84" s="27">
        <v>0</v>
      </c>
      <c r="W84" s="27">
        <v>0</v>
      </c>
      <c r="X84" s="27">
        <v>0</v>
      </c>
      <c r="Y84" s="27">
        <v>10.608615835356701</v>
      </c>
      <c r="AA84" s="19">
        <v>2025</v>
      </c>
      <c r="AB84" s="27">
        <v>0.26788355408299935</v>
      </c>
      <c r="AC84" s="27">
        <v>9.5871555879966763E-2</v>
      </c>
      <c r="AD84" s="27">
        <v>10.759450281689874</v>
      </c>
      <c r="AE84" s="27">
        <v>0.49682400702300955</v>
      </c>
      <c r="AF84" s="27">
        <v>0</v>
      </c>
      <c r="AG84" s="27">
        <v>0</v>
      </c>
      <c r="AH84" s="27">
        <v>0</v>
      </c>
      <c r="AI84" s="27">
        <v>11.62002939867585</v>
      </c>
    </row>
    <row r="85" spans="1:35" ht="16.5" thickTop="1" thickBot="1" x14ac:dyDescent="0.3">
      <c r="A85" s="19">
        <v>2026</v>
      </c>
      <c r="B85" s="27">
        <v>8.5796191593005648</v>
      </c>
      <c r="C85" s="27">
        <v>0.10553283217725351</v>
      </c>
      <c r="D85" s="27">
        <v>0</v>
      </c>
      <c r="E85" s="27">
        <v>8.6851519914778184</v>
      </c>
      <c r="G85" s="19">
        <v>2026</v>
      </c>
      <c r="H85" s="27">
        <v>-1.3950969279790115E-3</v>
      </c>
      <c r="I85" s="27">
        <v>1.4004089498484973E-3</v>
      </c>
      <c r="J85" s="27">
        <v>5.4917451818799599</v>
      </c>
      <c r="K85" s="27">
        <v>-8.6804886817932123E-2</v>
      </c>
      <c r="L85" s="27">
        <v>0</v>
      </c>
      <c r="M85" s="27">
        <v>0</v>
      </c>
      <c r="N85" s="27">
        <v>0</v>
      </c>
      <c r="O85" s="27">
        <v>5.4049456070838975</v>
      </c>
      <c r="Q85" s="19">
        <v>2026</v>
      </c>
      <c r="R85" s="27">
        <v>-0.44297000000005937</v>
      </c>
      <c r="S85" s="27">
        <v>5.0119999999878928E-2</v>
      </c>
      <c r="T85" s="27">
        <v>4.4451921191592572</v>
      </c>
      <c r="U85" s="27">
        <v>0.63339134068100245</v>
      </c>
      <c r="V85" s="27">
        <v>0</v>
      </c>
      <c r="W85" s="27">
        <v>0</v>
      </c>
      <c r="X85" s="27">
        <v>0</v>
      </c>
      <c r="Y85" s="27">
        <v>4.6857334598400788</v>
      </c>
      <c r="AA85" s="19">
        <v>2026</v>
      </c>
      <c r="AB85" s="27">
        <v>0.26788355408200459</v>
      </c>
      <c r="AC85" s="27">
        <v>9.5871555879966763E-2</v>
      </c>
      <c r="AD85" s="27">
        <v>11.973650127009954</v>
      </c>
      <c r="AE85" s="27">
        <v>0.22723114219598942</v>
      </c>
      <c r="AF85" s="27">
        <v>0</v>
      </c>
      <c r="AG85" s="27">
        <v>0</v>
      </c>
      <c r="AH85" s="27">
        <v>0</v>
      </c>
      <c r="AI85" s="27">
        <v>12.564636379167915</v>
      </c>
    </row>
    <row r="86" spans="1:35" ht="16.5" thickTop="1" thickBot="1" x14ac:dyDescent="0.3">
      <c r="A86" s="19">
        <v>2027</v>
      </c>
      <c r="B86" s="27">
        <v>8.5796191593005648</v>
      </c>
      <c r="C86" s="27">
        <v>0.10553283217725351</v>
      </c>
      <c r="D86" s="27">
        <v>0</v>
      </c>
      <c r="E86" s="27">
        <v>8.6851519914778184</v>
      </c>
      <c r="G86" s="19">
        <v>2027</v>
      </c>
      <c r="H86" s="27">
        <v>5.075118029402006</v>
      </c>
      <c r="I86" s="27">
        <v>1.0935449024800619</v>
      </c>
      <c r="J86" s="27">
        <v>17.854875412099993</v>
      </c>
      <c r="K86" s="27">
        <v>-0.40301735771889802</v>
      </c>
      <c r="L86" s="27">
        <v>0</v>
      </c>
      <c r="M86" s="27">
        <v>0</v>
      </c>
      <c r="N86" s="27">
        <v>0</v>
      </c>
      <c r="O86" s="27">
        <v>23.620520986263163</v>
      </c>
      <c r="Q86" s="19">
        <v>2027</v>
      </c>
      <c r="R86" s="27">
        <v>1.8599400000000514</v>
      </c>
      <c r="S86" s="27">
        <v>0.64633999999978187</v>
      </c>
      <c r="T86" s="27">
        <v>22.052481276998204</v>
      </c>
      <c r="U86" s="27">
        <v>0.62528878550906664</v>
      </c>
      <c r="V86" s="27">
        <v>0</v>
      </c>
      <c r="W86" s="27">
        <v>0</v>
      </c>
      <c r="X86" s="27">
        <v>0</v>
      </c>
      <c r="Y86" s="27">
        <v>25.184050062507104</v>
      </c>
      <c r="AA86" s="19">
        <v>2027</v>
      </c>
      <c r="AB86" s="27">
        <v>0.18290367326500245</v>
      </c>
      <c r="AC86" s="27">
        <v>0.15926881142968341</v>
      </c>
      <c r="AD86" s="27">
        <v>22.812475600020029</v>
      </c>
      <c r="AE86" s="27">
        <v>-0.64186238600697831</v>
      </c>
      <c r="AF86" s="27">
        <v>0</v>
      </c>
      <c r="AG86" s="27">
        <v>0</v>
      </c>
      <c r="AH86" s="27">
        <v>0</v>
      </c>
      <c r="AI86" s="27">
        <v>22.512785698707738</v>
      </c>
    </row>
    <row r="87" spans="1:35" ht="16.5" thickTop="1" thickBot="1" x14ac:dyDescent="0.3">
      <c r="A87" s="19">
        <v>2028</v>
      </c>
      <c r="B87" s="27">
        <v>8.5796191593005648</v>
      </c>
      <c r="C87" s="27">
        <v>0.10553283217725351</v>
      </c>
      <c r="D87" s="27">
        <v>0</v>
      </c>
      <c r="E87" s="27">
        <v>8.6851519914778184</v>
      </c>
      <c r="G87" s="19">
        <v>2028</v>
      </c>
      <c r="H87" s="27">
        <v>10.035512428024049</v>
      </c>
      <c r="I87" s="27">
        <v>2.2499836779797988</v>
      </c>
      <c r="J87" s="27">
        <v>15.236166209919844</v>
      </c>
      <c r="K87" s="27">
        <v>-0.73132285662798679</v>
      </c>
      <c r="L87" s="27">
        <v>0</v>
      </c>
      <c r="M87" s="27">
        <v>0</v>
      </c>
      <c r="N87" s="27">
        <v>0</v>
      </c>
      <c r="O87" s="27">
        <v>26.790339459295705</v>
      </c>
      <c r="Q87" s="19">
        <v>2028</v>
      </c>
      <c r="R87" s="27">
        <v>20.984051066249776</v>
      </c>
      <c r="S87" s="27">
        <v>1.6843199999998433</v>
      </c>
      <c r="T87" s="27">
        <v>2.9883255711811199</v>
      </c>
      <c r="U87" s="27">
        <v>-0.18472312923497519</v>
      </c>
      <c r="V87" s="27">
        <v>0</v>
      </c>
      <c r="W87" s="27">
        <v>0</v>
      </c>
      <c r="X87" s="27">
        <v>0</v>
      </c>
      <c r="Y87" s="27">
        <v>25.471973508195767</v>
      </c>
      <c r="AA87" s="19">
        <v>2028</v>
      </c>
      <c r="AB87" s="27">
        <v>12.439042717415987</v>
      </c>
      <c r="AC87" s="27">
        <v>2.8324692475603115</v>
      </c>
      <c r="AD87" s="27">
        <v>14.701155531700234</v>
      </c>
      <c r="AE87" s="27">
        <v>-1.8065495757079917</v>
      </c>
      <c r="AF87" s="27">
        <v>0</v>
      </c>
      <c r="AG87" s="27">
        <v>0</v>
      </c>
      <c r="AH87" s="27">
        <v>0</v>
      </c>
      <c r="AI87" s="27">
        <v>28.166117920968542</v>
      </c>
    </row>
    <row r="88" spans="1:35" ht="16.5" thickTop="1" thickBot="1" x14ac:dyDescent="0.3">
      <c r="A88" s="19">
        <v>2029</v>
      </c>
      <c r="B88" s="27">
        <v>8.5796191593005648</v>
      </c>
      <c r="C88" s="27">
        <v>0.10553283217725351</v>
      </c>
      <c r="D88" s="27">
        <v>0</v>
      </c>
      <c r="E88" s="27">
        <v>8.6851519914778184</v>
      </c>
      <c r="G88" s="19">
        <v>2029</v>
      </c>
      <c r="H88" s="27">
        <v>13.008471491989894</v>
      </c>
      <c r="I88" s="27">
        <v>2.7858491341703484</v>
      </c>
      <c r="J88" s="27">
        <v>14.542758681959938</v>
      </c>
      <c r="K88" s="27">
        <v>-1.5178889789320529</v>
      </c>
      <c r="L88" s="27">
        <v>0</v>
      </c>
      <c r="M88" s="27">
        <v>0</v>
      </c>
      <c r="N88" s="27">
        <v>0</v>
      </c>
      <c r="O88" s="27">
        <v>28.819190329188128</v>
      </c>
      <c r="Q88" s="19">
        <v>2029</v>
      </c>
      <c r="R88" s="27">
        <v>2.6504928898398248</v>
      </c>
      <c r="S88" s="27">
        <v>1.0213300000000345</v>
      </c>
      <c r="T88" s="27">
        <v>15.761885119865193</v>
      </c>
      <c r="U88" s="27">
        <v>0.93133233268395998</v>
      </c>
      <c r="V88" s="27">
        <v>0</v>
      </c>
      <c r="W88" s="27">
        <v>0</v>
      </c>
      <c r="X88" s="27">
        <v>0</v>
      </c>
      <c r="Y88" s="27">
        <v>20.365040342389012</v>
      </c>
      <c r="AA88" s="19">
        <v>2029</v>
      </c>
      <c r="AB88" s="27">
        <v>12.439042717419964</v>
      </c>
      <c r="AC88" s="27">
        <v>2.8247302605500408</v>
      </c>
      <c r="AD88" s="27">
        <v>18.455389524110128</v>
      </c>
      <c r="AE88" s="27">
        <v>-1.3376769577109955</v>
      </c>
      <c r="AF88" s="27">
        <v>0</v>
      </c>
      <c r="AG88" s="27">
        <v>0</v>
      </c>
      <c r="AH88" s="27">
        <v>0</v>
      </c>
      <c r="AI88" s="27">
        <v>32.381485544369134</v>
      </c>
    </row>
    <row r="89" spans="1:35" ht="16.5" thickTop="1" thickBot="1" x14ac:dyDescent="0.3">
      <c r="A89" s="19">
        <v>2030</v>
      </c>
      <c r="B89" s="27">
        <v>8.5796191593005648</v>
      </c>
      <c r="C89" s="27">
        <v>0.10553283217725351</v>
      </c>
      <c r="D89" s="27">
        <v>0</v>
      </c>
      <c r="E89" s="27">
        <v>8.6851519914778184</v>
      </c>
      <c r="G89" s="19">
        <v>2030</v>
      </c>
      <c r="H89" s="27">
        <v>15.177658022430023</v>
      </c>
      <c r="I89" s="27">
        <v>3.3302668250598799</v>
      </c>
      <c r="J89" s="27">
        <v>5.729958638089709</v>
      </c>
      <c r="K89" s="27">
        <v>-1.9843621256899786</v>
      </c>
      <c r="L89" s="27">
        <v>0</v>
      </c>
      <c r="M89" s="27">
        <v>0</v>
      </c>
      <c r="N89" s="27">
        <v>0</v>
      </c>
      <c r="O89" s="27">
        <v>22.253521359889632</v>
      </c>
      <c r="Q89" s="19">
        <v>2030</v>
      </c>
      <c r="R89" s="27">
        <v>-2.5611748884198278</v>
      </c>
      <c r="S89" s="27">
        <v>-0.73806000000013228</v>
      </c>
      <c r="T89" s="27">
        <v>7.311501558884407</v>
      </c>
      <c r="U89" s="27">
        <v>2.7274240221150685</v>
      </c>
      <c r="V89" s="27">
        <v>0</v>
      </c>
      <c r="W89" s="27">
        <v>0</v>
      </c>
      <c r="X89" s="27">
        <v>0</v>
      </c>
      <c r="Y89" s="27">
        <v>6.739690692579515</v>
      </c>
      <c r="AA89" s="19">
        <v>2030</v>
      </c>
      <c r="AB89" s="27">
        <v>12.450019877442971</v>
      </c>
      <c r="AC89" s="27">
        <v>2.8272175174597578</v>
      </c>
      <c r="AD89" s="27">
        <v>25.795042659040075</v>
      </c>
      <c r="AE89" s="27">
        <v>-0.81740348691400144</v>
      </c>
      <c r="AF89" s="27">
        <v>0</v>
      </c>
      <c r="AG89" s="27">
        <v>0</v>
      </c>
      <c r="AH89" s="27">
        <v>0</v>
      </c>
      <c r="AI89" s="27">
        <v>40.254876567028802</v>
      </c>
    </row>
    <row r="90" spans="1:35" ht="16.5" thickTop="1" thickBot="1" x14ac:dyDescent="0.3">
      <c r="A90" s="19">
        <v>2031</v>
      </c>
      <c r="B90" s="27">
        <v>8.5796191593005648</v>
      </c>
      <c r="C90" s="27">
        <v>0.10553283217725351</v>
      </c>
      <c r="D90" s="27">
        <v>0</v>
      </c>
      <c r="E90" s="27">
        <v>8.6851519914778184</v>
      </c>
      <c r="G90" s="19">
        <v>2031</v>
      </c>
      <c r="H90" s="27">
        <v>11.665195477350153</v>
      </c>
      <c r="I90" s="27">
        <v>2.9510362550099671</v>
      </c>
      <c r="J90" s="27">
        <v>13.531873049700168</v>
      </c>
      <c r="K90" s="27">
        <v>-0.89976612539298362</v>
      </c>
      <c r="L90" s="27">
        <v>0</v>
      </c>
      <c r="M90" s="27">
        <v>0</v>
      </c>
      <c r="N90" s="27">
        <v>0</v>
      </c>
      <c r="O90" s="27">
        <v>27.248338656667304</v>
      </c>
      <c r="Q90" s="19">
        <v>2031</v>
      </c>
      <c r="R90" s="27">
        <v>1.173566795790066</v>
      </c>
      <c r="S90" s="27">
        <v>-2.7108399999997346</v>
      </c>
      <c r="T90" s="27">
        <v>3.6152208559670291</v>
      </c>
      <c r="U90" s="27">
        <v>-4.5185027175459549</v>
      </c>
      <c r="V90" s="27">
        <v>0</v>
      </c>
      <c r="W90" s="27">
        <v>0</v>
      </c>
      <c r="X90" s="27">
        <v>0</v>
      </c>
      <c r="Y90" s="27">
        <v>-2.4405550657885944</v>
      </c>
      <c r="AA90" s="19">
        <v>2031</v>
      </c>
      <c r="AB90" s="27">
        <v>12.450019877442971</v>
      </c>
      <c r="AC90" s="27">
        <v>2.8272175174602125</v>
      </c>
      <c r="AD90" s="27">
        <v>24.116792876619847</v>
      </c>
      <c r="AE90" s="27">
        <v>-1.9986213657389162</v>
      </c>
      <c r="AF90" s="27">
        <v>0</v>
      </c>
      <c r="AG90" s="27">
        <v>0</v>
      </c>
      <c r="AH90" s="27">
        <v>0</v>
      </c>
      <c r="AI90" s="27">
        <v>37.395408905784116</v>
      </c>
    </row>
    <row r="91" spans="1:35" ht="16.5" thickTop="1" thickBot="1" x14ac:dyDescent="0.3">
      <c r="A91" s="19">
        <v>2032</v>
      </c>
      <c r="B91" s="27">
        <v>8.5796191593005648</v>
      </c>
      <c r="C91" s="27">
        <v>0.10553283217725351</v>
      </c>
      <c r="D91" s="27">
        <v>0</v>
      </c>
      <c r="E91" s="27">
        <v>8.6851519914778184</v>
      </c>
      <c r="G91" s="19">
        <v>2032</v>
      </c>
      <c r="H91" s="27">
        <v>8.7156591978798588</v>
      </c>
      <c r="I91" s="27">
        <v>2.1041826225900877</v>
      </c>
      <c r="J91" s="27">
        <v>46.23265404370008</v>
      </c>
      <c r="K91" s="27">
        <v>-4.0680288542062043E-2</v>
      </c>
      <c r="L91" s="27">
        <v>0</v>
      </c>
      <c r="M91" s="27">
        <v>0</v>
      </c>
      <c r="N91" s="27">
        <v>0</v>
      </c>
      <c r="O91" s="27">
        <v>57.011815575627963</v>
      </c>
      <c r="Q91" s="19">
        <v>2032</v>
      </c>
      <c r="R91" s="27">
        <v>0.27831605934989057</v>
      </c>
      <c r="S91" s="27">
        <v>-2.4697200000000521</v>
      </c>
      <c r="T91" s="27">
        <v>-19.779951786778263</v>
      </c>
      <c r="U91" s="27">
        <v>-4.5981892822509396</v>
      </c>
      <c r="V91" s="27">
        <v>0</v>
      </c>
      <c r="W91" s="27">
        <v>0</v>
      </c>
      <c r="X91" s="27">
        <v>0</v>
      </c>
      <c r="Y91" s="27">
        <v>-26.569545009679363</v>
      </c>
      <c r="AA91" s="19">
        <v>2032</v>
      </c>
      <c r="AB91" s="27">
        <v>12.45001987743899</v>
      </c>
      <c r="AC91" s="27">
        <v>2.8349633188799999</v>
      </c>
      <c r="AD91" s="27">
        <v>22.551435771130031</v>
      </c>
      <c r="AE91" s="27">
        <v>-1.3915852457690054</v>
      </c>
      <c r="AF91" s="27">
        <v>0</v>
      </c>
      <c r="AG91" s="27">
        <v>0</v>
      </c>
      <c r="AH91" s="27">
        <v>0</v>
      </c>
      <c r="AI91" s="27">
        <v>36.444833721680013</v>
      </c>
    </row>
    <row r="92" spans="1:35" ht="16.5" thickTop="1" thickBot="1" x14ac:dyDescent="0.3">
      <c r="A92" s="19">
        <v>2033</v>
      </c>
      <c r="B92" s="27">
        <v>8.5796191593005648</v>
      </c>
      <c r="C92" s="27">
        <v>0.10553283217725351</v>
      </c>
      <c r="D92" s="27">
        <v>0</v>
      </c>
      <c r="E92" s="27">
        <v>8.6851519914778184</v>
      </c>
      <c r="G92" s="19">
        <v>2033</v>
      </c>
      <c r="H92" s="27">
        <v>7.1445502861702153</v>
      </c>
      <c r="I92" s="27">
        <v>1.7364190779403543</v>
      </c>
      <c r="J92" s="27">
        <v>45.056563701889942</v>
      </c>
      <c r="K92" s="27">
        <v>8.1211619449313727E-3</v>
      </c>
      <c r="L92" s="27">
        <v>0</v>
      </c>
      <c r="M92" s="27">
        <v>0</v>
      </c>
      <c r="N92" s="27">
        <v>0</v>
      </c>
      <c r="O92" s="27">
        <v>53.945654227945447</v>
      </c>
      <c r="Q92" s="19">
        <v>2033</v>
      </c>
      <c r="R92" s="27">
        <v>-6.5978225713506617</v>
      </c>
      <c r="S92" s="27">
        <v>-2.7442700000001423</v>
      </c>
      <c r="T92" s="27">
        <v>20.399326724536643</v>
      </c>
      <c r="U92" s="27">
        <v>-2.2828936332450249</v>
      </c>
      <c r="V92" s="27">
        <v>0</v>
      </c>
      <c r="W92" s="27">
        <v>0</v>
      </c>
      <c r="X92" s="27">
        <v>0</v>
      </c>
      <c r="Y92" s="27">
        <v>8.7743405199408144</v>
      </c>
      <c r="AA92" s="19">
        <v>2033</v>
      </c>
      <c r="AB92" s="27">
        <v>24.762563133759045</v>
      </c>
      <c r="AC92" s="27">
        <v>3.6193375507100427</v>
      </c>
      <c r="AD92" s="27">
        <v>14.219997466809584</v>
      </c>
      <c r="AE92" s="27">
        <v>-1.0377657336759147</v>
      </c>
      <c r="AF92" s="27">
        <v>0</v>
      </c>
      <c r="AG92" s="27">
        <v>0</v>
      </c>
      <c r="AH92" s="27">
        <v>0</v>
      </c>
      <c r="AI92" s="27">
        <v>41.564132417602764</v>
      </c>
    </row>
    <row r="93" spans="1:35" ht="16.5" thickTop="1" thickBot="1" x14ac:dyDescent="0.3">
      <c r="A93" s="19">
        <v>2034</v>
      </c>
      <c r="B93" s="27">
        <v>8.5796191593005648</v>
      </c>
      <c r="C93" s="27">
        <v>0.10553283217725351</v>
      </c>
      <c r="D93" s="27">
        <v>0</v>
      </c>
      <c r="E93" s="27">
        <v>8.6851519914778184</v>
      </c>
      <c r="G93" s="19">
        <v>2034</v>
      </c>
      <c r="H93" s="27">
        <v>6.1223542681400431</v>
      </c>
      <c r="I93" s="27">
        <v>1.6712966825298281</v>
      </c>
      <c r="J93" s="27">
        <v>13.549265571369789</v>
      </c>
      <c r="K93" s="27">
        <v>0.11339770829596091</v>
      </c>
      <c r="L93" s="27">
        <v>0</v>
      </c>
      <c r="M93" s="27">
        <v>0</v>
      </c>
      <c r="N93" s="27">
        <v>0</v>
      </c>
      <c r="O93" s="27">
        <v>21.456314230335618</v>
      </c>
      <c r="Q93" s="19">
        <v>2034</v>
      </c>
      <c r="R93" s="27">
        <v>0.38284024567019515</v>
      </c>
      <c r="S93" s="27">
        <v>-1.1996799999997165</v>
      </c>
      <c r="T93" s="27">
        <v>26.19237187020077</v>
      </c>
      <c r="U93" s="27">
        <v>-8.0700728044790448</v>
      </c>
      <c r="V93" s="27">
        <v>0</v>
      </c>
      <c r="W93" s="27">
        <v>0</v>
      </c>
      <c r="X93" s="27">
        <v>0</v>
      </c>
      <c r="Y93" s="27">
        <v>17.305459311392205</v>
      </c>
      <c r="AA93" s="19">
        <v>2034</v>
      </c>
      <c r="AB93" s="27">
        <v>14.438961265517037</v>
      </c>
      <c r="AC93" s="27">
        <v>0.9572053557799336</v>
      </c>
      <c r="AD93" s="27">
        <v>34.020230025529862</v>
      </c>
      <c r="AE93" s="27">
        <v>-0.6644493734700373</v>
      </c>
      <c r="AF93" s="27">
        <v>0</v>
      </c>
      <c r="AG93" s="27">
        <v>0</v>
      </c>
      <c r="AH93" s="27">
        <v>0</v>
      </c>
      <c r="AI93" s="27">
        <v>48.751947273356798</v>
      </c>
    </row>
    <row r="94" spans="1:35" ht="16.5" thickTop="1" thickBot="1" x14ac:dyDescent="0.3">
      <c r="A94" s="19" t="s">
        <v>44</v>
      </c>
      <c r="B94" s="27">
        <v>117.89301937661097</v>
      </c>
      <c r="C94" s="27">
        <v>1.4103205151486145</v>
      </c>
      <c r="D94" s="27">
        <v>0</v>
      </c>
      <c r="E94" s="27">
        <v>119.30333989175958</v>
      </c>
      <c r="G94" s="19" t="s">
        <v>45</v>
      </c>
      <c r="H94" s="27">
        <v>75.003152048527312</v>
      </c>
      <c r="I94" s="27">
        <v>20.474561534327183</v>
      </c>
      <c r="J94" s="27">
        <v>189.02660914005531</v>
      </c>
      <c r="K94" s="27">
        <v>1.6392686177122822</v>
      </c>
      <c r="L94" s="27">
        <v>0</v>
      </c>
      <c r="M94" s="27">
        <v>0</v>
      </c>
      <c r="N94" s="27">
        <v>0</v>
      </c>
      <c r="O94" s="27">
        <v>286.14359134062209</v>
      </c>
      <c r="Q94" s="19" t="s">
        <v>45</v>
      </c>
      <c r="R94" s="27">
        <v>4.6900626619603489</v>
      </c>
      <c r="S94" s="27">
        <v>-14.696924991387608</v>
      </c>
      <c r="T94" s="27">
        <v>365.41133642115796</v>
      </c>
      <c r="U94" s="27">
        <v>-116.6603566318019</v>
      </c>
      <c r="V94" s="27">
        <v>0</v>
      </c>
      <c r="W94" s="27">
        <v>0</v>
      </c>
      <c r="X94" s="27">
        <v>0</v>
      </c>
      <c r="Y94" s="27">
        <v>238.74411745992882</v>
      </c>
      <c r="AA94" s="19" t="s">
        <v>45</v>
      </c>
      <c r="AB94" s="27">
        <v>176.88744554623327</v>
      </c>
      <c r="AC94" s="27">
        <v>11.726439813329801</v>
      </c>
      <c r="AD94" s="27">
        <v>474.61825071013641</v>
      </c>
      <c r="AE94" s="27">
        <v>-9.6052294385460382</v>
      </c>
      <c r="AF94" s="27">
        <v>0</v>
      </c>
      <c r="AG94" s="27">
        <v>0</v>
      </c>
      <c r="AH94" s="27">
        <v>0</v>
      </c>
      <c r="AI94" s="27">
        <v>653.62690663115336</v>
      </c>
    </row>
    <row r="95" spans="1:35" ht="16.5" thickTop="1" thickBot="1" x14ac:dyDescent="0.3">
      <c r="E95" s="12"/>
    </row>
    <row r="96" spans="1:35" ht="16.5" thickTop="1" thickBot="1" x14ac:dyDescent="0.3">
      <c r="A96" s="1" t="str">
        <f>A7</f>
        <v>Low Cost</v>
      </c>
    </row>
    <row r="97" spans="1:35" ht="46.5" thickTop="1" thickBot="1" x14ac:dyDescent="0.3">
      <c r="G97" s="1" t="s">
        <v>29</v>
      </c>
      <c r="H97" s="18" t="s">
        <v>84</v>
      </c>
      <c r="J97" s="12"/>
      <c r="K97" s="12"/>
      <c r="Q97" s="1" t="s">
        <v>29</v>
      </c>
      <c r="R97" s="18" t="s">
        <v>85</v>
      </c>
      <c r="T97" s="12"/>
      <c r="U97" s="12"/>
      <c r="AA97" s="1" t="s">
        <v>29</v>
      </c>
      <c r="AB97" s="18" t="s">
        <v>86</v>
      </c>
      <c r="AD97" s="12"/>
      <c r="AE97" s="12"/>
    </row>
    <row r="98" spans="1:35" ht="51" customHeight="1" thickTop="1" thickBot="1" x14ac:dyDescent="0.3">
      <c r="A98" s="1" t="s">
        <v>32</v>
      </c>
      <c r="B98" s="25" t="s">
        <v>33</v>
      </c>
      <c r="C98" s="25" t="s">
        <v>15</v>
      </c>
      <c r="D98" s="25" t="s">
        <v>34</v>
      </c>
      <c r="E98" s="25" t="s">
        <v>35</v>
      </c>
      <c r="G98" s="1" t="s">
        <v>29</v>
      </c>
      <c r="H98" s="1" t="s">
        <v>36</v>
      </c>
      <c r="I98" s="1" t="s">
        <v>37</v>
      </c>
      <c r="J98" s="1" t="s">
        <v>38</v>
      </c>
      <c r="K98" s="1" t="s">
        <v>39</v>
      </c>
      <c r="L98" s="1" t="s">
        <v>40</v>
      </c>
      <c r="M98" s="1" t="s">
        <v>41</v>
      </c>
      <c r="N98" s="1" t="s">
        <v>42</v>
      </c>
      <c r="O98" s="1" t="s">
        <v>35</v>
      </c>
      <c r="Q98" s="1" t="s">
        <v>29</v>
      </c>
      <c r="R98" s="1" t="s">
        <v>36</v>
      </c>
      <c r="S98" s="1" t="s">
        <v>37</v>
      </c>
      <c r="T98" s="1" t="s">
        <v>38</v>
      </c>
      <c r="U98" s="1" t="s">
        <v>39</v>
      </c>
      <c r="V98" s="1" t="s">
        <v>40</v>
      </c>
      <c r="W98" s="1" t="s">
        <v>41</v>
      </c>
      <c r="X98" s="1" t="s">
        <v>42</v>
      </c>
      <c r="Y98" s="1" t="s">
        <v>35</v>
      </c>
      <c r="AA98" s="1" t="s">
        <v>29</v>
      </c>
      <c r="AB98" s="1" t="s">
        <v>36</v>
      </c>
      <c r="AC98" s="1" t="s">
        <v>37</v>
      </c>
      <c r="AD98" s="1" t="s">
        <v>38</v>
      </c>
      <c r="AE98" s="1" t="s">
        <v>39</v>
      </c>
      <c r="AF98" s="1" t="s">
        <v>40</v>
      </c>
      <c r="AG98" s="1" t="s">
        <v>41</v>
      </c>
      <c r="AH98" s="1" t="s">
        <v>42</v>
      </c>
      <c r="AI98" s="1" t="s">
        <v>35</v>
      </c>
    </row>
    <row r="99" spans="1:35" ht="16.5" thickTop="1" thickBot="1" x14ac:dyDescent="0.3">
      <c r="A99" s="19" t="s">
        <v>43</v>
      </c>
      <c r="B99" s="26">
        <f>NPV($B$7,B100:B115)</f>
        <v>58.160815860464503</v>
      </c>
      <c r="C99" s="26">
        <f t="shared" ref="C99:E99" si="17">NPV($B$7,C100:C115)</f>
        <v>0.70683479562478402</v>
      </c>
      <c r="D99" s="26">
        <f t="shared" si="17"/>
        <v>2.2369646760647517</v>
      </c>
      <c r="E99" s="26">
        <f t="shared" si="17"/>
        <v>61.104615332154033</v>
      </c>
      <c r="G99" s="19" t="s">
        <v>43</v>
      </c>
      <c r="H99" s="26">
        <f>NPV($B$7,H100:H115)</f>
        <v>70.376731347357165</v>
      </c>
      <c r="I99" s="26">
        <f t="shared" ref="I99:O99" si="18">NPV($B$7,I100:I115)</f>
        <v>17.528278526551816</v>
      </c>
      <c r="J99" s="26">
        <f t="shared" si="18"/>
        <v>184.23401349002651</v>
      </c>
      <c r="K99" s="26">
        <f t="shared" si="18"/>
        <v>-2.3626492120482379</v>
      </c>
      <c r="L99" s="26">
        <f t="shared" si="18"/>
        <v>0</v>
      </c>
      <c r="M99" s="26">
        <f t="shared" si="18"/>
        <v>0</v>
      </c>
      <c r="N99" s="26">
        <f t="shared" si="18"/>
        <v>0</v>
      </c>
      <c r="O99" s="26">
        <f t="shared" si="18"/>
        <v>269.7763741518873</v>
      </c>
      <c r="Q99" s="19" t="s">
        <v>43</v>
      </c>
      <c r="R99" s="26">
        <f>NPV($B$7,R100:R115)</f>
        <v>-0.61243422168176742</v>
      </c>
      <c r="S99" s="26">
        <f t="shared" ref="S99:Y99" si="19">NPV($B$7,S100:S115)</f>
        <v>-12.579846620898381</v>
      </c>
      <c r="T99" s="26">
        <f t="shared" si="19"/>
        <v>224.21174200281965</v>
      </c>
      <c r="U99" s="26">
        <f t="shared" si="19"/>
        <v>-45.947954525164164</v>
      </c>
      <c r="V99" s="26">
        <f t="shared" si="19"/>
        <v>0</v>
      </c>
      <c r="W99" s="26">
        <f t="shared" si="19"/>
        <v>0</v>
      </c>
      <c r="X99" s="26">
        <f t="shared" si="19"/>
        <v>0</v>
      </c>
      <c r="Y99" s="26">
        <f t="shared" si="19"/>
        <v>165.07150663507534</v>
      </c>
      <c r="AA99" s="19" t="s">
        <v>43</v>
      </c>
      <c r="AB99" s="26">
        <f>NPV($B$7,AB100:AB115)</f>
        <v>131.71565061938412</v>
      </c>
      <c r="AC99" s="26">
        <f t="shared" ref="AC99:AI99" si="20">NPV($B$7,AC100:AC115)</f>
        <v>15.23572866165331</v>
      </c>
      <c r="AD99" s="26">
        <f t="shared" si="20"/>
        <v>313.88782212043498</v>
      </c>
      <c r="AE99" s="26">
        <f t="shared" si="20"/>
        <v>-7.9568190234171619</v>
      </c>
      <c r="AF99" s="26">
        <f t="shared" si="20"/>
        <v>0</v>
      </c>
      <c r="AG99" s="26">
        <f t="shared" si="20"/>
        <v>0</v>
      </c>
      <c r="AH99" s="26">
        <f t="shared" si="20"/>
        <v>0</v>
      </c>
      <c r="AI99" s="26">
        <f t="shared" si="20"/>
        <v>452.88238237805518</v>
      </c>
    </row>
    <row r="100" spans="1:35" ht="16.5" thickTop="1" thickBot="1" x14ac:dyDescent="0.3">
      <c r="A100" s="19">
        <v>2020</v>
      </c>
      <c r="B100" s="27">
        <v>0</v>
      </c>
      <c r="C100" s="27">
        <v>0</v>
      </c>
      <c r="D100" s="27">
        <v>0</v>
      </c>
      <c r="E100" s="27">
        <v>0</v>
      </c>
      <c r="G100" s="19">
        <v>2020</v>
      </c>
      <c r="H100" s="27">
        <v>0</v>
      </c>
      <c r="I100" s="27">
        <v>0</v>
      </c>
      <c r="J100" s="27">
        <v>0</v>
      </c>
      <c r="K100" s="27">
        <v>0</v>
      </c>
      <c r="L100" s="27">
        <v>0</v>
      </c>
      <c r="M100" s="27">
        <v>0</v>
      </c>
      <c r="N100" s="27">
        <v>0</v>
      </c>
      <c r="O100" s="27">
        <v>0</v>
      </c>
      <c r="Q100" s="19">
        <v>2020</v>
      </c>
      <c r="R100" s="27">
        <v>0</v>
      </c>
      <c r="S100" s="27">
        <v>0</v>
      </c>
      <c r="T100" s="27">
        <v>0</v>
      </c>
      <c r="U100" s="27">
        <v>0</v>
      </c>
      <c r="V100" s="27">
        <v>0</v>
      </c>
      <c r="W100" s="27">
        <v>0</v>
      </c>
      <c r="X100" s="27">
        <v>0</v>
      </c>
      <c r="Y100" s="27">
        <v>0</v>
      </c>
      <c r="AA100" s="19">
        <v>2020</v>
      </c>
      <c r="AB100" s="27">
        <v>0</v>
      </c>
      <c r="AC100" s="27">
        <v>0</v>
      </c>
      <c r="AD100" s="27">
        <v>0</v>
      </c>
      <c r="AE100" s="27">
        <v>0</v>
      </c>
      <c r="AF100" s="27">
        <v>0</v>
      </c>
      <c r="AG100" s="27">
        <v>0</v>
      </c>
      <c r="AH100" s="27">
        <v>0</v>
      </c>
      <c r="AI100" s="27">
        <v>0</v>
      </c>
    </row>
    <row r="101" spans="1:35" ht="16.5" thickTop="1" thickBot="1" x14ac:dyDescent="0.3">
      <c r="A101" s="19">
        <v>2021</v>
      </c>
      <c r="B101" s="27">
        <v>0</v>
      </c>
      <c r="C101" s="27">
        <v>0</v>
      </c>
      <c r="D101" s="27">
        <v>0</v>
      </c>
      <c r="E101" s="27">
        <v>0</v>
      </c>
      <c r="G101" s="19">
        <v>2021</v>
      </c>
      <c r="H101" s="27">
        <v>0</v>
      </c>
      <c r="I101" s="27">
        <v>0</v>
      </c>
      <c r="J101" s="27">
        <v>0</v>
      </c>
      <c r="K101" s="27">
        <v>0</v>
      </c>
      <c r="L101" s="27">
        <v>0</v>
      </c>
      <c r="M101" s="27">
        <v>0</v>
      </c>
      <c r="N101" s="27">
        <v>0</v>
      </c>
      <c r="O101" s="27">
        <v>0</v>
      </c>
      <c r="Q101" s="19">
        <v>2021</v>
      </c>
      <c r="R101" s="27">
        <v>0</v>
      </c>
      <c r="S101" s="27">
        <v>0</v>
      </c>
      <c r="T101" s="27">
        <v>0</v>
      </c>
      <c r="U101" s="27">
        <v>0</v>
      </c>
      <c r="V101" s="27">
        <v>0</v>
      </c>
      <c r="W101" s="27">
        <v>0</v>
      </c>
      <c r="X101" s="27">
        <v>0</v>
      </c>
      <c r="Y101" s="27">
        <v>0</v>
      </c>
      <c r="AA101" s="19">
        <v>2021</v>
      </c>
      <c r="AB101" s="27">
        <v>0</v>
      </c>
      <c r="AC101" s="27">
        <v>0</v>
      </c>
      <c r="AD101" s="27">
        <v>0</v>
      </c>
      <c r="AE101" s="27">
        <v>0</v>
      </c>
      <c r="AF101" s="27">
        <v>0</v>
      </c>
      <c r="AG101" s="27">
        <v>0</v>
      </c>
      <c r="AH101" s="27">
        <v>0</v>
      </c>
      <c r="AI101" s="27">
        <v>0</v>
      </c>
    </row>
    <row r="102" spans="1:35" ht="16.5" thickTop="1" thickBot="1" x14ac:dyDescent="0.3">
      <c r="A102" s="19">
        <v>2022</v>
      </c>
      <c r="B102" s="27">
        <v>0</v>
      </c>
      <c r="C102" s="27">
        <v>0</v>
      </c>
      <c r="D102" s="27">
        <v>2.656727471408562</v>
      </c>
      <c r="E102" s="27">
        <v>2.656727471408562</v>
      </c>
      <c r="G102" s="19">
        <v>2022</v>
      </c>
      <c r="H102" s="27">
        <v>0</v>
      </c>
      <c r="I102" s="27">
        <v>0</v>
      </c>
      <c r="J102" s="27">
        <v>0</v>
      </c>
      <c r="K102" s="27">
        <v>0</v>
      </c>
      <c r="L102" s="27">
        <v>0</v>
      </c>
      <c r="M102" s="27">
        <v>0</v>
      </c>
      <c r="N102" s="27">
        <v>0</v>
      </c>
      <c r="O102" s="27">
        <v>0</v>
      </c>
      <c r="Q102" s="19">
        <v>2022</v>
      </c>
      <c r="R102" s="27">
        <v>0</v>
      </c>
      <c r="S102" s="27">
        <v>0</v>
      </c>
      <c r="T102" s="27">
        <v>0</v>
      </c>
      <c r="U102" s="27">
        <v>0</v>
      </c>
      <c r="V102" s="27">
        <v>0</v>
      </c>
      <c r="W102" s="27">
        <v>0</v>
      </c>
      <c r="X102" s="27">
        <v>0</v>
      </c>
      <c r="Y102" s="27">
        <v>0</v>
      </c>
      <c r="AA102" s="19">
        <v>2022</v>
      </c>
      <c r="AB102" s="27">
        <v>0</v>
      </c>
      <c r="AC102" s="27">
        <v>0</v>
      </c>
      <c r="AD102" s="27">
        <v>0</v>
      </c>
      <c r="AE102" s="27">
        <v>0</v>
      </c>
      <c r="AF102" s="27">
        <v>0</v>
      </c>
      <c r="AG102" s="27">
        <v>0</v>
      </c>
      <c r="AH102" s="27">
        <v>0</v>
      </c>
      <c r="AI102" s="27">
        <v>0</v>
      </c>
    </row>
    <row r="103" spans="1:35" ht="16.5" thickTop="1" thickBot="1" x14ac:dyDescent="0.3">
      <c r="A103" s="19">
        <v>2023</v>
      </c>
      <c r="B103" s="27">
        <v>4.6197949319310734</v>
      </c>
      <c r="C103" s="27">
        <v>5.6825371172367273E-2</v>
      </c>
      <c r="D103" s="27">
        <v>0</v>
      </c>
      <c r="E103" s="27">
        <v>4.6766203031034408</v>
      </c>
      <c r="G103" s="19">
        <v>2023</v>
      </c>
      <c r="H103" s="27">
        <v>0</v>
      </c>
      <c r="I103" s="27">
        <v>0</v>
      </c>
      <c r="J103" s="27">
        <v>6.1254591247299688</v>
      </c>
      <c r="K103" s="27">
        <v>-1.3250386445419864</v>
      </c>
      <c r="L103" s="27">
        <v>0</v>
      </c>
      <c r="M103" s="27">
        <v>0</v>
      </c>
      <c r="N103" s="27">
        <v>0</v>
      </c>
      <c r="O103" s="27">
        <v>4.8004204801879826</v>
      </c>
      <c r="Q103" s="19">
        <v>2023</v>
      </c>
      <c r="R103" s="27">
        <v>-14.427850000000007</v>
      </c>
      <c r="S103" s="27">
        <v>-4.5089600000001155</v>
      </c>
      <c r="T103" s="27">
        <v>30.543634120187839</v>
      </c>
      <c r="U103" s="27">
        <v>8.3669397104589738</v>
      </c>
      <c r="V103" s="27">
        <v>0</v>
      </c>
      <c r="W103" s="27">
        <v>0</v>
      </c>
      <c r="X103" s="27">
        <v>0</v>
      </c>
      <c r="Y103" s="27">
        <v>19.973763830646689</v>
      </c>
      <c r="AA103" s="19">
        <v>2023</v>
      </c>
      <c r="AB103" s="27">
        <v>12.450189382123991</v>
      </c>
      <c r="AC103" s="27">
        <v>0.83334486225976434</v>
      </c>
      <c r="AD103" s="27">
        <v>15.498993431230076</v>
      </c>
      <c r="AE103" s="27">
        <v>1.1771788649959489E-2</v>
      </c>
      <c r="AF103" s="27">
        <v>0</v>
      </c>
      <c r="AG103" s="27">
        <v>0</v>
      </c>
      <c r="AH103" s="27">
        <v>0</v>
      </c>
      <c r="AI103" s="27">
        <v>28.794299464263791</v>
      </c>
    </row>
    <row r="104" spans="1:35" ht="16.5" thickTop="1" thickBot="1" x14ac:dyDescent="0.3">
      <c r="A104" s="19">
        <v>2024</v>
      </c>
      <c r="B104" s="27">
        <v>4.6197949319310734</v>
      </c>
      <c r="C104" s="27">
        <v>5.6825371172367273E-2</v>
      </c>
      <c r="D104" s="27">
        <v>0</v>
      </c>
      <c r="E104" s="27">
        <v>4.6766203031034408</v>
      </c>
      <c r="G104" s="19">
        <v>2024</v>
      </c>
      <c r="H104" s="27">
        <v>0</v>
      </c>
      <c r="I104" s="27">
        <v>0</v>
      </c>
      <c r="J104" s="27">
        <v>4.486542326210067</v>
      </c>
      <c r="K104" s="27">
        <v>0.70492286555899786</v>
      </c>
      <c r="L104" s="27">
        <v>0</v>
      </c>
      <c r="M104" s="27">
        <v>0</v>
      </c>
      <c r="N104" s="27">
        <v>0</v>
      </c>
      <c r="O104" s="27">
        <v>5.1914651917690646</v>
      </c>
      <c r="Q104" s="19">
        <v>2024</v>
      </c>
      <c r="R104" s="27">
        <v>-1.0892799999999738</v>
      </c>
      <c r="S104" s="27">
        <v>-0.28193000000010215</v>
      </c>
      <c r="T104" s="27">
        <v>0.90256776078030565</v>
      </c>
      <c r="U104" s="27">
        <v>-0.18447813340707217</v>
      </c>
      <c r="V104" s="27">
        <v>0</v>
      </c>
      <c r="W104" s="27">
        <v>0</v>
      </c>
      <c r="X104" s="27">
        <v>0</v>
      </c>
      <c r="Y104" s="27">
        <v>-0.65312037262684253</v>
      </c>
      <c r="AA104" s="19">
        <v>2024</v>
      </c>
      <c r="AB104" s="27">
        <v>0.26788355407660447</v>
      </c>
      <c r="AC104" s="27">
        <v>9.6134217669714417E-2</v>
      </c>
      <c r="AD104" s="27">
        <v>7.0847870943001467</v>
      </c>
      <c r="AE104" s="27">
        <v>0.6030117839650484</v>
      </c>
      <c r="AF104" s="27">
        <v>0</v>
      </c>
      <c r="AG104" s="27">
        <v>0</v>
      </c>
      <c r="AH104" s="27">
        <v>0</v>
      </c>
      <c r="AI104" s="27">
        <v>8.0518166500115136</v>
      </c>
    </row>
    <row r="105" spans="1:35" ht="16.5" thickTop="1" thickBot="1" x14ac:dyDescent="0.3">
      <c r="A105" s="19">
        <v>2025</v>
      </c>
      <c r="B105" s="27">
        <v>4.6197949319310734</v>
      </c>
      <c r="C105" s="27">
        <v>5.6825371172367273E-2</v>
      </c>
      <c r="D105" s="27">
        <v>0</v>
      </c>
      <c r="E105" s="27">
        <v>4.6766203031034408</v>
      </c>
      <c r="G105" s="19">
        <v>2025</v>
      </c>
      <c r="H105" s="27">
        <v>0</v>
      </c>
      <c r="I105" s="27">
        <v>0</v>
      </c>
      <c r="J105" s="27">
        <v>14.773870546429883</v>
      </c>
      <c r="K105" s="27">
        <v>0.82903262764599639</v>
      </c>
      <c r="L105" s="27">
        <v>0</v>
      </c>
      <c r="M105" s="27">
        <v>0</v>
      </c>
      <c r="N105" s="27">
        <v>0</v>
      </c>
      <c r="O105" s="27">
        <v>15.60290317407588</v>
      </c>
      <c r="Q105" s="19">
        <v>2025</v>
      </c>
      <c r="R105" s="27">
        <v>-2.3426399999999603</v>
      </c>
      <c r="S105" s="27">
        <v>-0.37770000000000437</v>
      </c>
      <c r="T105" s="27">
        <v>12.812635438385708</v>
      </c>
      <c r="U105" s="27">
        <v>0.51632039697095755</v>
      </c>
      <c r="V105" s="27">
        <v>0</v>
      </c>
      <c r="W105" s="27">
        <v>0</v>
      </c>
      <c r="X105" s="27">
        <v>0</v>
      </c>
      <c r="Y105" s="27">
        <v>10.608615835356701</v>
      </c>
      <c r="AA105" s="19">
        <v>2025</v>
      </c>
      <c r="AB105" s="27">
        <v>0.26788355408299935</v>
      </c>
      <c r="AC105" s="27">
        <v>9.5871555879966763E-2</v>
      </c>
      <c r="AD105" s="27">
        <v>10.759450281689874</v>
      </c>
      <c r="AE105" s="27">
        <v>0.49682400702300955</v>
      </c>
      <c r="AF105" s="27">
        <v>0</v>
      </c>
      <c r="AG105" s="27">
        <v>0</v>
      </c>
      <c r="AH105" s="27">
        <v>0</v>
      </c>
      <c r="AI105" s="27">
        <v>11.62002939867585</v>
      </c>
    </row>
    <row r="106" spans="1:35" ht="16.5" thickTop="1" thickBot="1" x14ac:dyDescent="0.3">
      <c r="A106" s="19">
        <v>2026</v>
      </c>
      <c r="B106" s="27">
        <v>4.6197949319310734</v>
      </c>
      <c r="C106" s="27">
        <v>5.6825371172367273E-2</v>
      </c>
      <c r="D106" s="27">
        <v>0</v>
      </c>
      <c r="E106" s="27">
        <v>4.6766203031034408</v>
      </c>
      <c r="G106" s="19">
        <v>2026</v>
      </c>
      <c r="H106" s="27">
        <v>-1.3950969279790115E-3</v>
      </c>
      <c r="I106" s="27">
        <v>1.4004089498484973E-3</v>
      </c>
      <c r="J106" s="27">
        <v>5.4917451818799599</v>
      </c>
      <c r="K106" s="27">
        <v>-8.6804886817932123E-2</v>
      </c>
      <c r="L106" s="27">
        <v>0</v>
      </c>
      <c r="M106" s="27">
        <v>0</v>
      </c>
      <c r="N106" s="27">
        <v>0</v>
      </c>
      <c r="O106" s="27">
        <v>5.4049456070838975</v>
      </c>
      <c r="Q106" s="19">
        <v>2026</v>
      </c>
      <c r="R106" s="27">
        <v>-0.44297000000005937</v>
      </c>
      <c r="S106" s="27">
        <v>5.0119999999878928E-2</v>
      </c>
      <c r="T106" s="27">
        <v>4.4451921191592572</v>
      </c>
      <c r="U106" s="27">
        <v>0.63339134068100245</v>
      </c>
      <c r="V106" s="27">
        <v>0</v>
      </c>
      <c r="W106" s="27">
        <v>0</v>
      </c>
      <c r="X106" s="27">
        <v>0</v>
      </c>
      <c r="Y106" s="27">
        <v>4.6857334598400788</v>
      </c>
      <c r="AA106" s="19">
        <v>2026</v>
      </c>
      <c r="AB106" s="27">
        <v>0.26788355408200459</v>
      </c>
      <c r="AC106" s="27">
        <v>9.5871555879966763E-2</v>
      </c>
      <c r="AD106" s="27">
        <v>11.973650127009954</v>
      </c>
      <c r="AE106" s="27">
        <v>0.22723114219598942</v>
      </c>
      <c r="AF106" s="27">
        <v>0</v>
      </c>
      <c r="AG106" s="27">
        <v>0</v>
      </c>
      <c r="AH106" s="27">
        <v>0</v>
      </c>
      <c r="AI106" s="27">
        <v>12.564636379167915</v>
      </c>
    </row>
    <row r="107" spans="1:35" ht="16.5" thickTop="1" thickBot="1" x14ac:dyDescent="0.3">
      <c r="A107" s="19">
        <v>2027</v>
      </c>
      <c r="B107" s="27">
        <v>4.6197949319310734</v>
      </c>
      <c r="C107" s="27">
        <v>5.6825371172367273E-2</v>
      </c>
      <c r="D107" s="27">
        <v>0</v>
      </c>
      <c r="E107" s="27">
        <v>4.6766203031034408</v>
      </c>
      <c r="G107" s="19">
        <v>2027</v>
      </c>
      <c r="H107" s="27">
        <v>5.075118029402006</v>
      </c>
      <c r="I107" s="27">
        <v>1.0935449024800619</v>
      </c>
      <c r="J107" s="27">
        <v>17.854875412099993</v>
      </c>
      <c r="K107" s="27">
        <v>-0.40301735771889802</v>
      </c>
      <c r="L107" s="27">
        <v>0</v>
      </c>
      <c r="M107" s="27">
        <v>0</v>
      </c>
      <c r="N107" s="27">
        <v>0</v>
      </c>
      <c r="O107" s="27">
        <v>23.620520986263163</v>
      </c>
      <c r="Q107" s="19">
        <v>2027</v>
      </c>
      <c r="R107" s="27">
        <v>1.8599400000000514</v>
      </c>
      <c r="S107" s="27">
        <v>0.64633999999978187</v>
      </c>
      <c r="T107" s="27">
        <v>22.052481276998204</v>
      </c>
      <c r="U107" s="27">
        <v>0.62528878550906664</v>
      </c>
      <c r="V107" s="27">
        <v>0</v>
      </c>
      <c r="W107" s="27">
        <v>0</v>
      </c>
      <c r="X107" s="27">
        <v>0</v>
      </c>
      <c r="Y107" s="27">
        <v>25.184050062507104</v>
      </c>
      <c r="AA107" s="19">
        <v>2027</v>
      </c>
      <c r="AB107" s="27">
        <v>0.18290367326500245</v>
      </c>
      <c r="AC107" s="27">
        <v>0.15926881142968341</v>
      </c>
      <c r="AD107" s="27">
        <v>22.812475600020029</v>
      </c>
      <c r="AE107" s="27">
        <v>-0.64186238600697831</v>
      </c>
      <c r="AF107" s="27">
        <v>0</v>
      </c>
      <c r="AG107" s="27">
        <v>0</v>
      </c>
      <c r="AH107" s="27">
        <v>0</v>
      </c>
      <c r="AI107" s="27">
        <v>22.512785698707738</v>
      </c>
    </row>
    <row r="108" spans="1:35" ht="16.5" thickTop="1" thickBot="1" x14ac:dyDescent="0.3">
      <c r="A108" s="19">
        <v>2028</v>
      </c>
      <c r="B108" s="27">
        <v>4.6197949319310734</v>
      </c>
      <c r="C108" s="27">
        <v>5.6825371172367273E-2</v>
      </c>
      <c r="D108" s="27">
        <v>0</v>
      </c>
      <c r="E108" s="27">
        <v>4.6766203031034408</v>
      </c>
      <c r="G108" s="19">
        <v>2028</v>
      </c>
      <c r="H108" s="27">
        <v>10.035512428024049</v>
      </c>
      <c r="I108" s="27">
        <v>2.2499836779797988</v>
      </c>
      <c r="J108" s="27">
        <v>15.236166209919844</v>
      </c>
      <c r="K108" s="27">
        <v>-0.73132285662798679</v>
      </c>
      <c r="L108" s="27">
        <v>0</v>
      </c>
      <c r="M108" s="27">
        <v>0</v>
      </c>
      <c r="N108" s="27">
        <v>0</v>
      </c>
      <c r="O108" s="27">
        <v>26.790339459295705</v>
      </c>
      <c r="Q108" s="19">
        <v>2028</v>
      </c>
      <c r="R108" s="27">
        <v>20.984051066249776</v>
      </c>
      <c r="S108" s="27">
        <v>1.6843199999998433</v>
      </c>
      <c r="T108" s="27">
        <v>2.9883255711811199</v>
      </c>
      <c r="U108" s="27">
        <v>-0.18472312923497519</v>
      </c>
      <c r="V108" s="27">
        <v>0</v>
      </c>
      <c r="W108" s="27">
        <v>0</v>
      </c>
      <c r="X108" s="27">
        <v>0</v>
      </c>
      <c r="Y108" s="27">
        <v>25.471973508195767</v>
      </c>
      <c r="AA108" s="19">
        <v>2028</v>
      </c>
      <c r="AB108" s="27">
        <v>12.439042717415987</v>
      </c>
      <c r="AC108" s="27">
        <v>2.8324692475603115</v>
      </c>
      <c r="AD108" s="27">
        <v>14.701155531700234</v>
      </c>
      <c r="AE108" s="27">
        <v>-1.8065495757079917</v>
      </c>
      <c r="AF108" s="27">
        <v>0</v>
      </c>
      <c r="AG108" s="27">
        <v>0</v>
      </c>
      <c r="AH108" s="27">
        <v>0</v>
      </c>
      <c r="AI108" s="27">
        <v>28.166117920968542</v>
      </c>
    </row>
    <row r="109" spans="1:35" ht="16.5" thickTop="1" thickBot="1" x14ac:dyDescent="0.3">
      <c r="A109" s="19">
        <v>2029</v>
      </c>
      <c r="B109" s="27">
        <v>4.6197949319310734</v>
      </c>
      <c r="C109" s="27">
        <v>5.6825371172367273E-2</v>
      </c>
      <c r="D109" s="27">
        <v>0</v>
      </c>
      <c r="E109" s="27">
        <v>4.6766203031034408</v>
      </c>
      <c r="G109" s="19">
        <v>2029</v>
      </c>
      <c r="H109" s="27">
        <v>13.008471491989894</v>
      </c>
      <c r="I109" s="27">
        <v>2.7858491341703484</v>
      </c>
      <c r="J109" s="27">
        <v>14.542758681959938</v>
      </c>
      <c r="K109" s="27">
        <v>-1.5178889789320529</v>
      </c>
      <c r="L109" s="27">
        <v>0</v>
      </c>
      <c r="M109" s="27">
        <v>0</v>
      </c>
      <c r="N109" s="27">
        <v>0</v>
      </c>
      <c r="O109" s="27">
        <v>28.819190329188128</v>
      </c>
      <c r="Q109" s="19">
        <v>2029</v>
      </c>
      <c r="R109" s="27">
        <v>2.6504928898398248</v>
      </c>
      <c r="S109" s="27">
        <v>1.0213300000000345</v>
      </c>
      <c r="T109" s="27">
        <v>15.761885119865193</v>
      </c>
      <c r="U109" s="27">
        <v>0.93133233268395998</v>
      </c>
      <c r="V109" s="27">
        <v>0</v>
      </c>
      <c r="W109" s="27">
        <v>0</v>
      </c>
      <c r="X109" s="27">
        <v>0</v>
      </c>
      <c r="Y109" s="27">
        <v>20.365040342389012</v>
      </c>
      <c r="AA109" s="19">
        <v>2029</v>
      </c>
      <c r="AB109" s="27">
        <v>12.439042717419964</v>
      </c>
      <c r="AC109" s="27">
        <v>2.8247302605500408</v>
      </c>
      <c r="AD109" s="27">
        <v>18.455389524110128</v>
      </c>
      <c r="AE109" s="27">
        <v>-1.3376769577109955</v>
      </c>
      <c r="AF109" s="27">
        <v>0</v>
      </c>
      <c r="AG109" s="27">
        <v>0</v>
      </c>
      <c r="AH109" s="27">
        <v>0</v>
      </c>
      <c r="AI109" s="27">
        <v>32.381485544369134</v>
      </c>
    </row>
    <row r="110" spans="1:35" ht="16.5" thickTop="1" thickBot="1" x14ac:dyDescent="0.3">
      <c r="A110" s="19">
        <v>2030</v>
      </c>
      <c r="B110" s="27">
        <v>4.6197949319310734</v>
      </c>
      <c r="C110" s="27">
        <v>5.6825371172367273E-2</v>
      </c>
      <c r="D110" s="27">
        <v>0</v>
      </c>
      <c r="E110" s="27">
        <v>4.6766203031034408</v>
      </c>
      <c r="G110" s="19">
        <v>2030</v>
      </c>
      <c r="H110" s="27">
        <v>15.177658022430023</v>
      </c>
      <c r="I110" s="27">
        <v>3.3302668250598799</v>
      </c>
      <c r="J110" s="27">
        <v>5.729958638089709</v>
      </c>
      <c r="K110" s="27">
        <v>-1.9843621256899786</v>
      </c>
      <c r="L110" s="27">
        <v>0</v>
      </c>
      <c r="M110" s="27">
        <v>0</v>
      </c>
      <c r="N110" s="27">
        <v>0</v>
      </c>
      <c r="O110" s="27">
        <v>22.253521359889632</v>
      </c>
      <c r="Q110" s="19">
        <v>2030</v>
      </c>
      <c r="R110" s="27">
        <v>-2.5611748884198278</v>
      </c>
      <c r="S110" s="27">
        <v>-0.73806000000013228</v>
      </c>
      <c r="T110" s="27">
        <v>7.311501558884407</v>
      </c>
      <c r="U110" s="27">
        <v>2.7274240221150685</v>
      </c>
      <c r="V110" s="27">
        <v>0</v>
      </c>
      <c r="W110" s="27">
        <v>0</v>
      </c>
      <c r="X110" s="27">
        <v>0</v>
      </c>
      <c r="Y110" s="27">
        <v>6.739690692579515</v>
      </c>
      <c r="AA110" s="19">
        <v>2030</v>
      </c>
      <c r="AB110" s="27">
        <v>12.450019877442971</v>
      </c>
      <c r="AC110" s="27">
        <v>2.8272175174597578</v>
      </c>
      <c r="AD110" s="27">
        <v>25.795042659040075</v>
      </c>
      <c r="AE110" s="27">
        <v>-0.81740348691400144</v>
      </c>
      <c r="AF110" s="27">
        <v>0</v>
      </c>
      <c r="AG110" s="27">
        <v>0</v>
      </c>
      <c r="AH110" s="27">
        <v>0</v>
      </c>
      <c r="AI110" s="27">
        <v>40.254876567028802</v>
      </c>
    </row>
    <row r="111" spans="1:35" ht="16.5" thickTop="1" thickBot="1" x14ac:dyDescent="0.3">
      <c r="A111" s="19">
        <v>2031</v>
      </c>
      <c r="B111" s="27">
        <v>4.6197949319310734</v>
      </c>
      <c r="C111" s="27">
        <v>5.6825371172367273E-2</v>
      </c>
      <c r="D111" s="27">
        <v>0</v>
      </c>
      <c r="E111" s="27">
        <v>4.6766203031034408</v>
      </c>
      <c r="G111" s="19">
        <v>2031</v>
      </c>
      <c r="H111" s="27">
        <v>11.665195477350153</v>
      </c>
      <c r="I111" s="27">
        <v>2.9510362550099671</v>
      </c>
      <c r="J111" s="27">
        <v>13.531873049700168</v>
      </c>
      <c r="K111" s="27">
        <v>-0.89976612539298362</v>
      </c>
      <c r="L111" s="27">
        <v>0</v>
      </c>
      <c r="M111" s="27">
        <v>0</v>
      </c>
      <c r="N111" s="27">
        <v>0</v>
      </c>
      <c r="O111" s="27">
        <v>27.248338656667304</v>
      </c>
      <c r="Q111" s="19">
        <v>2031</v>
      </c>
      <c r="R111" s="27">
        <v>1.173566795790066</v>
      </c>
      <c r="S111" s="27">
        <v>-2.7108399999997346</v>
      </c>
      <c r="T111" s="27">
        <v>3.6152208559670291</v>
      </c>
      <c r="U111" s="27">
        <v>-4.5185027175459549</v>
      </c>
      <c r="V111" s="27">
        <v>0</v>
      </c>
      <c r="W111" s="27">
        <v>0</v>
      </c>
      <c r="X111" s="27">
        <v>0</v>
      </c>
      <c r="Y111" s="27">
        <v>-2.4405550657885944</v>
      </c>
      <c r="AA111" s="19">
        <v>2031</v>
      </c>
      <c r="AB111" s="27">
        <v>12.450019877442971</v>
      </c>
      <c r="AC111" s="27">
        <v>2.8272175174602125</v>
      </c>
      <c r="AD111" s="27">
        <v>24.116792876619847</v>
      </c>
      <c r="AE111" s="27">
        <v>-1.9986213657389162</v>
      </c>
      <c r="AF111" s="27">
        <v>0</v>
      </c>
      <c r="AG111" s="27">
        <v>0</v>
      </c>
      <c r="AH111" s="27">
        <v>0</v>
      </c>
      <c r="AI111" s="27">
        <v>37.395408905784116</v>
      </c>
    </row>
    <row r="112" spans="1:35" ht="16.5" thickTop="1" thickBot="1" x14ac:dyDescent="0.3">
      <c r="A112" s="19">
        <v>2032</v>
      </c>
      <c r="B112" s="27">
        <v>4.6197949319310734</v>
      </c>
      <c r="C112" s="27">
        <v>5.6825371172367273E-2</v>
      </c>
      <c r="D112" s="27">
        <v>0</v>
      </c>
      <c r="E112" s="27">
        <v>4.6766203031034408</v>
      </c>
      <c r="G112" s="19">
        <v>2032</v>
      </c>
      <c r="H112" s="27">
        <v>8.7156591978798588</v>
      </c>
      <c r="I112" s="27">
        <v>2.1041826225900877</v>
      </c>
      <c r="J112" s="27">
        <v>46.23265404370008</v>
      </c>
      <c r="K112" s="27">
        <v>-4.0680288542062043E-2</v>
      </c>
      <c r="L112" s="27">
        <v>0</v>
      </c>
      <c r="M112" s="27">
        <v>0</v>
      </c>
      <c r="N112" s="27">
        <v>0</v>
      </c>
      <c r="O112" s="27">
        <v>57.011815575627963</v>
      </c>
      <c r="Q112" s="19">
        <v>2032</v>
      </c>
      <c r="R112" s="27">
        <v>0.27831605934989057</v>
      </c>
      <c r="S112" s="27">
        <v>-2.4697200000000521</v>
      </c>
      <c r="T112" s="27">
        <v>-19.779951786778263</v>
      </c>
      <c r="U112" s="27">
        <v>-4.5981892822509396</v>
      </c>
      <c r="V112" s="27">
        <v>0</v>
      </c>
      <c r="W112" s="27">
        <v>0</v>
      </c>
      <c r="X112" s="27">
        <v>0</v>
      </c>
      <c r="Y112" s="27">
        <v>-26.569545009679363</v>
      </c>
      <c r="AA112" s="19">
        <v>2032</v>
      </c>
      <c r="AB112" s="27">
        <v>12.45001987743899</v>
      </c>
      <c r="AC112" s="27">
        <v>2.8349633188799999</v>
      </c>
      <c r="AD112" s="27">
        <v>22.551435771130031</v>
      </c>
      <c r="AE112" s="27">
        <v>-1.3915852457690054</v>
      </c>
      <c r="AF112" s="27">
        <v>0</v>
      </c>
      <c r="AG112" s="27">
        <v>0</v>
      </c>
      <c r="AH112" s="27">
        <v>0</v>
      </c>
      <c r="AI112" s="27">
        <v>36.444833721680013</v>
      </c>
    </row>
    <row r="113" spans="1:35" ht="16.5" thickTop="1" thickBot="1" x14ac:dyDescent="0.3">
      <c r="A113" s="19">
        <v>2033</v>
      </c>
      <c r="B113" s="27">
        <v>4.6197949319310734</v>
      </c>
      <c r="C113" s="27">
        <v>5.6825371172367273E-2</v>
      </c>
      <c r="D113" s="27">
        <v>0</v>
      </c>
      <c r="E113" s="27">
        <v>4.6766203031034408</v>
      </c>
      <c r="G113" s="19">
        <v>2033</v>
      </c>
      <c r="H113" s="27">
        <v>7.1445502861702153</v>
      </c>
      <c r="I113" s="27">
        <v>1.7364190779403543</v>
      </c>
      <c r="J113" s="27">
        <v>45.056563701889942</v>
      </c>
      <c r="K113" s="27">
        <v>8.1211619449313727E-3</v>
      </c>
      <c r="L113" s="27">
        <v>0</v>
      </c>
      <c r="M113" s="27">
        <v>0</v>
      </c>
      <c r="N113" s="27">
        <v>0</v>
      </c>
      <c r="O113" s="27">
        <v>53.945654227945447</v>
      </c>
      <c r="Q113" s="19">
        <v>2033</v>
      </c>
      <c r="R113" s="27">
        <v>-6.5978225713506617</v>
      </c>
      <c r="S113" s="27">
        <v>-2.7442700000001423</v>
      </c>
      <c r="T113" s="27">
        <v>20.399326724536643</v>
      </c>
      <c r="U113" s="27">
        <v>-2.2828936332450249</v>
      </c>
      <c r="V113" s="27">
        <v>0</v>
      </c>
      <c r="W113" s="27">
        <v>0</v>
      </c>
      <c r="X113" s="27">
        <v>0</v>
      </c>
      <c r="Y113" s="27">
        <v>8.7743405199408144</v>
      </c>
      <c r="AA113" s="19">
        <v>2033</v>
      </c>
      <c r="AB113" s="27">
        <v>24.762563133759045</v>
      </c>
      <c r="AC113" s="27">
        <v>3.6193375507100427</v>
      </c>
      <c r="AD113" s="27">
        <v>14.219997466809584</v>
      </c>
      <c r="AE113" s="27">
        <v>-1.0377657336759147</v>
      </c>
      <c r="AF113" s="27">
        <v>0</v>
      </c>
      <c r="AG113" s="27">
        <v>0</v>
      </c>
      <c r="AH113" s="27">
        <v>0</v>
      </c>
      <c r="AI113" s="27">
        <v>41.564132417602764</v>
      </c>
    </row>
    <row r="114" spans="1:35" ht="16.5" thickTop="1" thickBot="1" x14ac:dyDescent="0.3">
      <c r="A114" s="19">
        <v>2034</v>
      </c>
      <c r="B114" s="27">
        <v>4.6197949319310734</v>
      </c>
      <c r="C114" s="27">
        <v>5.6825371172367273E-2</v>
      </c>
      <c r="D114" s="27">
        <v>0</v>
      </c>
      <c r="E114" s="27">
        <v>4.6766203031034408</v>
      </c>
      <c r="G114" s="19">
        <v>2034</v>
      </c>
      <c r="H114" s="27">
        <v>6.1223542681400431</v>
      </c>
      <c r="I114" s="27">
        <v>1.6712966825298281</v>
      </c>
      <c r="J114" s="27">
        <v>13.549265571369789</v>
      </c>
      <c r="K114" s="27">
        <v>0.11339770829596091</v>
      </c>
      <c r="L114" s="27">
        <v>0</v>
      </c>
      <c r="M114" s="27">
        <v>0</v>
      </c>
      <c r="N114" s="27">
        <v>0</v>
      </c>
      <c r="O114" s="27">
        <v>21.456314230335618</v>
      </c>
      <c r="Q114" s="19">
        <v>2034</v>
      </c>
      <c r="R114" s="27">
        <v>0.38284024567019515</v>
      </c>
      <c r="S114" s="27">
        <v>-1.1996799999997165</v>
      </c>
      <c r="T114" s="27">
        <v>26.19237187020077</v>
      </c>
      <c r="U114" s="27">
        <v>-8.0700728044790448</v>
      </c>
      <c r="V114" s="27">
        <v>0</v>
      </c>
      <c r="W114" s="27">
        <v>0</v>
      </c>
      <c r="X114" s="27">
        <v>0</v>
      </c>
      <c r="Y114" s="27">
        <v>17.305459311392205</v>
      </c>
      <c r="AA114" s="19">
        <v>2034</v>
      </c>
      <c r="AB114" s="27">
        <v>14.438961265517037</v>
      </c>
      <c r="AC114" s="27">
        <v>0.9572053557799336</v>
      </c>
      <c r="AD114" s="27">
        <v>34.020230025529862</v>
      </c>
      <c r="AE114" s="27">
        <v>-0.6644493734700373</v>
      </c>
      <c r="AF114" s="27">
        <v>0</v>
      </c>
      <c r="AG114" s="27">
        <v>0</v>
      </c>
      <c r="AH114" s="27">
        <v>0</v>
      </c>
      <c r="AI114" s="27">
        <v>48.751947273356798</v>
      </c>
    </row>
    <row r="115" spans="1:35" ht="16.5" thickTop="1" thickBot="1" x14ac:dyDescent="0.3">
      <c r="A115" s="19" t="s">
        <v>44</v>
      </c>
      <c r="B115" s="27">
        <v>63.48085658740591</v>
      </c>
      <c r="C115" s="27">
        <v>0.75940335431079231</v>
      </c>
      <c r="D115" s="27">
        <v>0</v>
      </c>
      <c r="E115" s="27">
        <v>64.240259941716701</v>
      </c>
      <c r="G115" s="19" t="s">
        <v>45</v>
      </c>
      <c r="H115" s="27">
        <v>75.003152048527312</v>
      </c>
      <c r="I115" s="27">
        <v>20.474561534327183</v>
      </c>
      <c r="J115" s="27">
        <v>189.02660914005531</v>
      </c>
      <c r="K115" s="27">
        <v>1.6392686177122822</v>
      </c>
      <c r="L115" s="27">
        <v>0</v>
      </c>
      <c r="M115" s="27">
        <v>0</v>
      </c>
      <c r="N115" s="27">
        <v>0</v>
      </c>
      <c r="O115" s="27">
        <v>286.14359134062209</v>
      </c>
      <c r="Q115" s="19" t="s">
        <v>45</v>
      </c>
      <c r="R115" s="27">
        <v>4.6900626619603489</v>
      </c>
      <c r="S115" s="27">
        <v>-14.696924991387608</v>
      </c>
      <c r="T115" s="27">
        <v>365.41133642115796</v>
      </c>
      <c r="U115" s="27">
        <v>-116.6603566318019</v>
      </c>
      <c r="V115" s="27">
        <v>0</v>
      </c>
      <c r="W115" s="27">
        <v>0</v>
      </c>
      <c r="X115" s="27">
        <v>0</v>
      </c>
      <c r="Y115" s="27">
        <v>238.74411745992882</v>
      </c>
      <c r="AA115" s="19" t="s">
        <v>45</v>
      </c>
      <c r="AB115" s="27">
        <v>176.88744554623327</v>
      </c>
      <c r="AC115" s="27">
        <v>11.726439813329801</v>
      </c>
      <c r="AD115" s="27">
        <v>474.61825071013641</v>
      </c>
      <c r="AE115" s="27">
        <v>-9.6052294385460382</v>
      </c>
      <c r="AF115" s="27">
        <v>0</v>
      </c>
      <c r="AG115" s="27">
        <v>0</v>
      </c>
      <c r="AH115" s="27">
        <v>0</v>
      </c>
      <c r="AI115" s="27">
        <v>653.62690663115336</v>
      </c>
    </row>
    <row r="116" spans="1:35" ht="16.5" thickTop="1" thickBot="1" x14ac:dyDescent="0.3"/>
    <row r="117" spans="1:35" ht="16.5" thickTop="1" thickBot="1" x14ac:dyDescent="0.3">
      <c r="A117" s="28" t="str">
        <f>A8</f>
        <v>High Cost and High Discount rate</v>
      </c>
    </row>
    <row r="118" spans="1:35" ht="46.5" thickTop="1" thickBot="1" x14ac:dyDescent="0.3">
      <c r="G118" s="1" t="s">
        <v>29</v>
      </c>
      <c r="H118" s="18" t="s">
        <v>84</v>
      </c>
      <c r="J118" s="12"/>
      <c r="K118" s="12"/>
      <c r="Q118" s="1" t="s">
        <v>29</v>
      </c>
      <c r="R118" s="18" t="s">
        <v>85</v>
      </c>
      <c r="T118" s="12"/>
      <c r="U118" s="12"/>
      <c r="AA118" s="1" t="s">
        <v>29</v>
      </c>
      <c r="AB118" s="18" t="s">
        <v>86</v>
      </c>
      <c r="AD118" s="12"/>
      <c r="AE118" s="12"/>
    </row>
    <row r="119" spans="1:35" ht="51" customHeight="1" thickTop="1" thickBot="1" x14ac:dyDescent="0.3">
      <c r="A119" s="1" t="s">
        <v>32</v>
      </c>
      <c r="B119" s="25" t="s">
        <v>33</v>
      </c>
      <c r="C119" s="25" t="s">
        <v>15</v>
      </c>
      <c r="D119" s="25" t="s">
        <v>34</v>
      </c>
      <c r="E119" s="25" t="s">
        <v>35</v>
      </c>
      <c r="G119" s="1" t="s">
        <v>29</v>
      </c>
      <c r="H119" s="1" t="s">
        <v>36</v>
      </c>
      <c r="I119" s="1" t="s">
        <v>37</v>
      </c>
      <c r="J119" s="1" t="s">
        <v>38</v>
      </c>
      <c r="K119" s="1" t="s">
        <v>39</v>
      </c>
      <c r="L119" s="1" t="s">
        <v>40</v>
      </c>
      <c r="M119" s="1" t="s">
        <v>41</v>
      </c>
      <c r="N119" s="1" t="s">
        <v>42</v>
      </c>
      <c r="O119" s="1" t="s">
        <v>35</v>
      </c>
      <c r="Q119" s="1" t="s">
        <v>29</v>
      </c>
      <c r="R119" s="1" t="s">
        <v>36</v>
      </c>
      <c r="S119" s="1" t="s">
        <v>37</v>
      </c>
      <c r="T119" s="1" t="s">
        <v>38</v>
      </c>
      <c r="U119" s="1" t="s">
        <v>39</v>
      </c>
      <c r="V119" s="1" t="s">
        <v>40</v>
      </c>
      <c r="W119" s="1" t="s">
        <v>41</v>
      </c>
      <c r="X119" s="1" t="s">
        <v>42</v>
      </c>
      <c r="Y119" s="1" t="s">
        <v>35</v>
      </c>
      <c r="AA119" s="1" t="s">
        <v>29</v>
      </c>
      <c r="AB119" s="1" t="s">
        <v>36</v>
      </c>
      <c r="AC119" s="1" t="s">
        <v>37</v>
      </c>
      <c r="AD119" s="1" t="s">
        <v>38</v>
      </c>
      <c r="AE119" s="1" t="s">
        <v>39</v>
      </c>
      <c r="AF119" s="1" t="s">
        <v>40</v>
      </c>
      <c r="AG119" s="1" t="s">
        <v>41</v>
      </c>
      <c r="AH119" s="1" t="s">
        <v>42</v>
      </c>
      <c r="AI119" s="1" t="s">
        <v>35</v>
      </c>
    </row>
    <row r="120" spans="1:35" ht="16.5" thickTop="1" thickBot="1" x14ac:dyDescent="0.3">
      <c r="A120" s="19" t="s">
        <v>43</v>
      </c>
      <c r="B120" s="26">
        <f>NPV($B$8,B121:B136)</f>
        <v>96.416353974090924</v>
      </c>
      <c r="C120" s="26">
        <f t="shared" ref="C120:E120" si="21">NPV($B$8,C121:C136)</f>
        <v>1.1717585602592868</v>
      </c>
      <c r="D120" s="26">
        <f t="shared" si="21"/>
        <v>2.0543067955429746</v>
      </c>
      <c r="E120" s="26">
        <f t="shared" si="21"/>
        <v>99.642419329893187</v>
      </c>
      <c r="G120" s="19" t="s">
        <v>43</v>
      </c>
      <c r="H120" s="26">
        <f>NPV($B$8,H121:H136)</f>
        <v>44.95099202071443</v>
      </c>
      <c r="I120" s="26">
        <f t="shared" ref="I120:O120" si="22">NPV($B$8,I121:I136)</f>
        <v>11.018989305476795</v>
      </c>
      <c r="J120" s="26">
        <f t="shared" si="22"/>
        <v>118.21002310661741</v>
      </c>
      <c r="K120" s="26">
        <f t="shared" si="22"/>
        <v>-1.9723096700293237</v>
      </c>
      <c r="L120" s="26">
        <f t="shared" si="22"/>
        <v>0</v>
      </c>
      <c r="M120" s="26">
        <f t="shared" si="22"/>
        <v>0</v>
      </c>
      <c r="N120" s="26">
        <f t="shared" si="22"/>
        <v>0</v>
      </c>
      <c r="O120" s="26">
        <f t="shared" si="22"/>
        <v>172.20769476277934</v>
      </c>
      <c r="Q120" s="19" t="s">
        <v>43</v>
      </c>
      <c r="R120" s="26">
        <f>NPV($B$8,R121:R136)</f>
        <v>-2.2318411060644747</v>
      </c>
      <c r="S120" s="26">
        <f t="shared" ref="S120:Y120" si="23">NPV($B$8,S121:S136)</f>
        <v>-8.2968735848903599</v>
      </c>
      <c r="T120" s="26">
        <f t="shared" si="23"/>
        <v>134.73860878464291</v>
      </c>
      <c r="U120" s="26">
        <f t="shared" si="23"/>
        <v>-20.669094940368218</v>
      </c>
      <c r="V120" s="26">
        <f t="shared" si="23"/>
        <v>0</v>
      </c>
      <c r="W120" s="26">
        <f t="shared" si="23"/>
        <v>0</v>
      </c>
      <c r="X120" s="26">
        <f t="shared" si="23"/>
        <v>0</v>
      </c>
      <c r="Y120" s="26">
        <f t="shared" si="23"/>
        <v>103.54079915331984</v>
      </c>
      <c r="AA120" s="19" t="s">
        <v>43</v>
      </c>
      <c r="AB120" s="26">
        <f>NPV($B$8,AB121:AB136)</f>
        <v>81.710214635183718</v>
      </c>
      <c r="AC120" s="26">
        <f t="shared" ref="AC120:AI120" si="24">NPV($B$8,AC121:AC136)</f>
        <v>10.164726813940042</v>
      </c>
      <c r="AD120" s="26">
        <f t="shared" si="24"/>
        <v>188.22064260341966</v>
      </c>
      <c r="AE120" s="26">
        <f t="shared" si="24"/>
        <v>-4.7652312322280812</v>
      </c>
      <c r="AF120" s="26">
        <f t="shared" si="24"/>
        <v>0</v>
      </c>
      <c r="AG120" s="26">
        <f t="shared" si="24"/>
        <v>0</v>
      </c>
      <c r="AH120" s="26">
        <f t="shared" si="24"/>
        <v>0</v>
      </c>
      <c r="AI120" s="26">
        <f t="shared" si="24"/>
        <v>275.3303528203154</v>
      </c>
    </row>
    <row r="121" spans="1:35" ht="16.5" thickTop="1" thickBot="1" x14ac:dyDescent="0.3">
      <c r="A121" s="19">
        <v>2020</v>
      </c>
      <c r="B121" s="27">
        <v>0</v>
      </c>
      <c r="C121" s="27">
        <v>0</v>
      </c>
      <c r="D121" s="27">
        <v>0</v>
      </c>
      <c r="E121" s="27">
        <v>0</v>
      </c>
      <c r="G121" s="19">
        <v>2020</v>
      </c>
      <c r="H121" s="27">
        <v>0</v>
      </c>
      <c r="I121" s="27">
        <v>0</v>
      </c>
      <c r="J121" s="27">
        <v>0</v>
      </c>
      <c r="K121" s="27">
        <v>0</v>
      </c>
      <c r="L121" s="27">
        <v>0</v>
      </c>
      <c r="M121" s="27">
        <v>0</v>
      </c>
      <c r="N121" s="27">
        <v>0</v>
      </c>
      <c r="O121" s="27">
        <v>0</v>
      </c>
      <c r="Q121" s="19">
        <v>2020</v>
      </c>
      <c r="R121" s="27">
        <v>0</v>
      </c>
      <c r="S121" s="27">
        <v>0</v>
      </c>
      <c r="T121" s="27">
        <v>0</v>
      </c>
      <c r="U121" s="27">
        <v>0</v>
      </c>
      <c r="V121" s="27">
        <v>0</v>
      </c>
      <c r="W121" s="27">
        <v>0</v>
      </c>
      <c r="X121" s="27">
        <v>0</v>
      </c>
      <c r="Y121" s="27">
        <v>0</v>
      </c>
      <c r="AA121" s="19">
        <v>2020</v>
      </c>
      <c r="AB121" s="27">
        <v>0</v>
      </c>
      <c r="AC121" s="27">
        <v>0</v>
      </c>
      <c r="AD121" s="27">
        <v>0</v>
      </c>
      <c r="AE121" s="27">
        <v>0</v>
      </c>
      <c r="AF121" s="27">
        <v>0</v>
      </c>
      <c r="AG121" s="27">
        <v>0</v>
      </c>
      <c r="AH121" s="27">
        <v>0</v>
      </c>
      <c r="AI121" s="27">
        <v>0</v>
      </c>
    </row>
    <row r="122" spans="1:35" ht="16.5" thickTop="1" thickBot="1" x14ac:dyDescent="0.3">
      <c r="A122" s="19">
        <v>2021</v>
      </c>
      <c r="B122" s="27">
        <v>0</v>
      </c>
      <c r="C122" s="27">
        <v>0</v>
      </c>
      <c r="D122" s="27">
        <v>0</v>
      </c>
      <c r="E122" s="27">
        <v>0</v>
      </c>
      <c r="G122" s="19">
        <v>2021</v>
      </c>
      <c r="H122" s="27">
        <v>0</v>
      </c>
      <c r="I122" s="27">
        <v>0</v>
      </c>
      <c r="J122" s="27">
        <v>0</v>
      </c>
      <c r="K122" s="27">
        <v>0</v>
      </c>
      <c r="L122" s="27">
        <v>0</v>
      </c>
      <c r="M122" s="27">
        <v>0</v>
      </c>
      <c r="N122" s="27">
        <v>0</v>
      </c>
      <c r="O122" s="27">
        <v>0</v>
      </c>
      <c r="Q122" s="19">
        <v>2021</v>
      </c>
      <c r="R122" s="27">
        <v>0</v>
      </c>
      <c r="S122" s="27">
        <v>0</v>
      </c>
      <c r="T122" s="27">
        <v>0</v>
      </c>
      <c r="U122" s="27">
        <v>0</v>
      </c>
      <c r="V122" s="27">
        <v>0</v>
      </c>
      <c r="W122" s="27">
        <v>0</v>
      </c>
      <c r="X122" s="27">
        <v>0</v>
      </c>
      <c r="Y122" s="27">
        <v>0</v>
      </c>
      <c r="AA122" s="19">
        <v>2021</v>
      </c>
      <c r="AB122" s="27">
        <v>0</v>
      </c>
      <c r="AC122" s="27">
        <v>0</v>
      </c>
      <c r="AD122" s="27">
        <v>0</v>
      </c>
      <c r="AE122" s="27">
        <v>0</v>
      </c>
      <c r="AF122" s="27">
        <v>0</v>
      </c>
      <c r="AG122" s="27">
        <v>0</v>
      </c>
      <c r="AH122" s="27">
        <v>0</v>
      </c>
      <c r="AI122" s="27">
        <v>0</v>
      </c>
    </row>
    <row r="123" spans="1:35" ht="16.5" thickTop="1" thickBot="1" x14ac:dyDescent="0.3">
      <c r="A123" s="19">
        <v>2022</v>
      </c>
      <c r="B123" s="27">
        <v>0</v>
      </c>
      <c r="C123" s="27">
        <v>0</v>
      </c>
      <c r="D123" s="27">
        <v>2.656727471408562</v>
      </c>
      <c r="E123" s="27">
        <v>2.656727471408562</v>
      </c>
      <c r="G123" s="19">
        <v>2022</v>
      </c>
      <c r="H123" s="27">
        <v>0</v>
      </c>
      <c r="I123" s="27">
        <v>0</v>
      </c>
      <c r="J123" s="27">
        <v>0</v>
      </c>
      <c r="K123" s="27">
        <v>0</v>
      </c>
      <c r="L123" s="27">
        <v>0</v>
      </c>
      <c r="M123" s="27">
        <v>0</v>
      </c>
      <c r="N123" s="27">
        <v>0</v>
      </c>
      <c r="O123" s="27">
        <v>0</v>
      </c>
      <c r="Q123" s="19">
        <v>2022</v>
      </c>
      <c r="R123" s="27">
        <v>0</v>
      </c>
      <c r="S123" s="27">
        <v>0</v>
      </c>
      <c r="T123" s="27">
        <v>0</v>
      </c>
      <c r="U123" s="27">
        <v>0</v>
      </c>
      <c r="V123" s="27">
        <v>0</v>
      </c>
      <c r="W123" s="27">
        <v>0</v>
      </c>
      <c r="X123" s="27">
        <v>0</v>
      </c>
      <c r="Y123" s="27">
        <v>0</v>
      </c>
      <c r="AA123" s="19">
        <v>2022</v>
      </c>
      <c r="AB123" s="27">
        <v>0</v>
      </c>
      <c r="AC123" s="27">
        <v>0</v>
      </c>
      <c r="AD123" s="27">
        <v>0</v>
      </c>
      <c r="AE123" s="27">
        <v>0</v>
      </c>
      <c r="AF123" s="27">
        <v>0</v>
      </c>
      <c r="AG123" s="27">
        <v>0</v>
      </c>
      <c r="AH123" s="27">
        <v>0</v>
      </c>
      <c r="AI123" s="27">
        <v>0</v>
      </c>
    </row>
    <row r="124" spans="1:35" ht="16.5" thickTop="1" thickBot="1" x14ac:dyDescent="0.3">
      <c r="A124" s="19">
        <v>2023</v>
      </c>
      <c r="B124" s="27">
        <v>11.644176378198019</v>
      </c>
      <c r="C124" s="27">
        <v>0.14237919012363554</v>
      </c>
      <c r="D124" s="27">
        <v>0</v>
      </c>
      <c r="E124" s="27">
        <v>11.786555568321655</v>
      </c>
      <c r="G124" s="19">
        <v>2023</v>
      </c>
      <c r="H124" s="27">
        <v>0</v>
      </c>
      <c r="I124" s="27">
        <v>0</v>
      </c>
      <c r="J124" s="27">
        <v>6.1254591247299688</v>
      </c>
      <c r="K124" s="27">
        <v>-1.3250386445419864</v>
      </c>
      <c r="L124" s="27">
        <v>0</v>
      </c>
      <c r="M124" s="27">
        <v>0</v>
      </c>
      <c r="N124" s="27">
        <v>0</v>
      </c>
      <c r="O124" s="27">
        <v>4.8004204801879826</v>
      </c>
      <c r="Q124" s="19">
        <v>2023</v>
      </c>
      <c r="R124" s="27">
        <v>-14.427850000000007</v>
      </c>
      <c r="S124" s="27">
        <v>-4.5089600000001155</v>
      </c>
      <c r="T124" s="27">
        <v>30.543634120187839</v>
      </c>
      <c r="U124" s="27">
        <v>8.3669397104589738</v>
      </c>
      <c r="V124" s="27">
        <v>0</v>
      </c>
      <c r="W124" s="27">
        <v>0</v>
      </c>
      <c r="X124" s="27">
        <v>0</v>
      </c>
      <c r="Y124" s="27">
        <v>19.973763830646689</v>
      </c>
      <c r="AA124" s="19">
        <v>2023</v>
      </c>
      <c r="AB124" s="27">
        <v>12.450189382123991</v>
      </c>
      <c r="AC124" s="27">
        <v>0.83334486225976434</v>
      </c>
      <c r="AD124" s="27">
        <v>15.498993431230076</v>
      </c>
      <c r="AE124" s="27">
        <v>1.1771788649959489E-2</v>
      </c>
      <c r="AF124" s="27">
        <v>0</v>
      </c>
      <c r="AG124" s="27">
        <v>0</v>
      </c>
      <c r="AH124" s="27">
        <v>0</v>
      </c>
      <c r="AI124" s="27">
        <v>28.794299464263791</v>
      </c>
    </row>
    <row r="125" spans="1:35" ht="16.5" thickTop="1" thickBot="1" x14ac:dyDescent="0.3">
      <c r="A125" s="19">
        <v>2024</v>
      </c>
      <c r="B125" s="27">
        <v>11.644176378198019</v>
      </c>
      <c r="C125" s="27">
        <v>0.14237919012363554</v>
      </c>
      <c r="D125" s="27">
        <v>0</v>
      </c>
      <c r="E125" s="27">
        <v>11.786555568321655</v>
      </c>
      <c r="G125" s="19">
        <v>2024</v>
      </c>
      <c r="H125" s="27">
        <v>0</v>
      </c>
      <c r="I125" s="27">
        <v>0</v>
      </c>
      <c r="J125" s="27">
        <v>4.486542326210067</v>
      </c>
      <c r="K125" s="27">
        <v>0.70492286555899786</v>
      </c>
      <c r="L125" s="27">
        <v>0</v>
      </c>
      <c r="M125" s="27">
        <v>0</v>
      </c>
      <c r="N125" s="27">
        <v>0</v>
      </c>
      <c r="O125" s="27">
        <v>5.1914651917690646</v>
      </c>
      <c r="Q125" s="19">
        <v>2024</v>
      </c>
      <c r="R125" s="27">
        <v>-1.0892799999999738</v>
      </c>
      <c r="S125" s="27">
        <v>-0.28193000000010215</v>
      </c>
      <c r="T125" s="27">
        <v>0.90256776078030565</v>
      </c>
      <c r="U125" s="27">
        <v>-0.18447813340707217</v>
      </c>
      <c r="V125" s="27">
        <v>0</v>
      </c>
      <c r="W125" s="27">
        <v>0</v>
      </c>
      <c r="X125" s="27">
        <v>0</v>
      </c>
      <c r="Y125" s="27">
        <v>-0.65312037262684253</v>
      </c>
      <c r="AA125" s="19">
        <v>2024</v>
      </c>
      <c r="AB125" s="27">
        <v>0.26788355407660447</v>
      </c>
      <c r="AC125" s="27">
        <v>9.6134217669714417E-2</v>
      </c>
      <c r="AD125" s="27">
        <v>7.0847870943001467</v>
      </c>
      <c r="AE125" s="27">
        <v>0.6030117839650484</v>
      </c>
      <c r="AF125" s="27">
        <v>0</v>
      </c>
      <c r="AG125" s="27">
        <v>0</v>
      </c>
      <c r="AH125" s="27">
        <v>0</v>
      </c>
      <c r="AI125" s="27">
        <v>8.0518166500115136</v>
      </c>
    </row>
    <row r="126" spans="1:35" ht="16.5" thickTop="1" thickBot="1" x14ac:dyDescent="0.3">
      <c r="A126" s="19">
        <v>2025</v>
      </c>
      <c r="B126" s="27">
        <v>11.644176378198019</v>
      </c>
      <c r="C126" s="27">
        <v>0.14237919012363554</v>
      </c>
      <c r="D126" s="27">
        <v>0</v>
      </c>
      <c r="E126" s="27">
        <v>11.786555568321655</v>
      </c>
      <c r="G126" s="19">
        <v>2025</v>
      </c>
      <c r="H126" s="27">
        <v>0</v>
      </c>
      <c r="I126" s="27">
        <v>0</v>
      </c>
      <c r="J126" s="27">
        <v>14.773870546429883</v>
      </c>
      <c r="K126" s="27">
        <v>0.82903262764599639</v>
      </c>
      <c r="L126" s="27">
        <v>0</v>
      </c>
      <c r="M126" s="27">
        <v>0</v>
      </c>
      <c r="N126" s="27">
        <v>0</v>
      </c>
      <c r="O126" s="27">
        <v>15.60290317407588</v>
      </c>
      <c r="Q126" s="19">
        <v>2025</v>
      </c>
      <c r="R126" s="27">
        <v>-2.3426399999999603</v>
      </c>
      <c r="S126" s="27">
        <v>-0.37770000000000437</v>
      </c>
      <c r="T126" s="27">
        <v>12.812635438385708</v>
      </c>
      <c r="U126" s="27">
        <v>0.51632039697095755</v>
      </c>
      <c r="V126" s="27">
        <v>0</v>
      </c>
      <c r="W126" s="27">
        <v>0</v>
      </c>
      <c r="X126" s="27">
        <v>0</v>
      </c>
      <c r="Y126" s="27">
        <v>10.608615835356701</v>
      </c>
      <c r="AA126" s="19">
        <v>2025</v>
      </c>
      <c r="AB126" s="27">
        <v>0.26788355408299935</v>
      </c>
      <c r="AC126" s="27">
        <v>9.5871555879966763E-2</v>
      </c>
      <c r="AD126" s="27">
        <v>10.759450281689874</v>
      </c>
      <c r="AE126" s="27">
        <v>0.49682400702300955</v>
      </c>
      <c r="AF126" s="27">
        <v>0</v>
      </c>
      <c r="AG126" s="27">
        <v>0</v>
      </c>
      <c r="AH126" s="27">
        <v>0</v>
      </c>
      <c r="AI126" s="27">
        <v>11.62002939867585</v>
      </c>
    </row>
    <row r="127" spans="1:35" ht="16.5" thickTop="1" thickBot="1" x14ac:dyDescent="0.3">
      <c r="A127" s="19">
        <v>2026</v>
      </c>
      <c r="B127" s="27">
        <v>11.644176378198019</v>
      </c>
      <c r="C127" s="27">
        <v>0.14237919012363554</v>
      </c>
      <c r="D127" s="27">
        <v>0</v>
      </c>
      <c r="E127" s="27">
        <v>11.786555568321655</v>
      </c>
      <c r="G127" s="19">
        <v>2026</v>
      </c>
      <c r="H127" s="27">
        <v>-1.3950969279790115E-3</v>
      </c>
      <c r="I127" s="27">
        <v>1.4004089498484973E-3</v>
      </c>
      <c r="J127" s="27">
        <v>5.4917451818799599</v>
      </c>
      <c r="K127" s="27">
        <v>-8.6804886817932123E-2</v>
      </c>
      <c r="L127" s="27">
        <v>0</v>
      </c>
      <c r="M127" s="27">
        <v>0</v>
      </c>
      <c r="N127" s="27">
        <v>0</v>
      </c>
      <c r="O127" s="27">
        <v>5.4049456070838975</v>
      </c>
      <c r="Q127" s="19">
        <v>2026</v>
      </c>
      <c r="R127" s="27">
        <v>-0.44297000000005937</v>
      </c>
      <c r="S127" s="27">
        <v>5.0119999999878928E-2</v>
      </c>
      <c r="T127" s="27">
        <v>4.4451921191592572</v>
      </c>
      <c r="U127" s="27">
        <v>0.63339134068100245</v>
      </c>
      <c r="V127" s="27">
        <v>0</v>
      </c>
      <c r="W127" s="27">
        <v>0</v>
      </c>
      <c r="X127" s="27">
        <v>0</v>
      </c>
      <c r="Y127" s="27">
        <v>4.6857334598400788</v>
      </c>
      <c r="AA127" s="19">
        <v>2026</v>
      </c>
      <c r="AB127" s="27">
        <v>0.26788355408200459</v>
      </c>
      <c r="AC127" s="27">
        <v>9.5871555879966763E-2</v>
      </c>
      <c r="AD127" s="27">
        <v>11.973650127009954</v>
      </c>
      <c r="AE127" s="27">
        <v>0.22723114219598942</v>
      </c>
      <c r="AF127" s="27">
        <v>0</v>
      </c>
      <c r="AG127" s="27">
        <v>0</v>
      </c>
      <c r="AH127" s="27">
        <v>0</v>
      </c>
      <c r="AI127" s="27">
        <v>12.564636379167915</v>
      </c>
    </row>
    <row r="128" spans="1:35" ht="16.5" thickTop="1" thickBot="1" x14ac:dyDescent="0.3">
      <c r="A128" s="19">
        <v>2027</v>
      </c>
      <c r="B128" s="27">
        <v>11.644176378198019</v>
      </c>
      <c r="C128" s="27">
        <v>0.14237919012363554</v>
      </c>
      <c r="D128" s="27">
        <v>0</v>
      </c>
      <c r="E128" s="27">
        <v>11.786555568321655</v>
      </c>
      <c r="G128" s="19">
        <v>2027</v>
      </c>
      <c r="H128" s="27">
        <v>5.075118029402006</v>
      </c>
      <c r="I128" s="27">
        <v>1.0935449024800619</v>
      </c>
      <c r="J128" s="27">
        <v>17.854875412099993</v>
      </c>
      <c r="K128" s="27">
        <v>-0.40301735771889802</v>
      </c>
      <c r="L128" s="27">
        <v>0</v>
      </c>
      <c r="M128" s="27">
        <v>0</v>
      </c>
      <c r="N128" s="27">
        <v>0</v>
      </c>
      <c r="O128" s="27">
        <v>23.620520986263163</v>
      </c>
      <c r="Q128" s="19">
        <v>2027</v>
      </c>
      <c r="R128" s="27">
        <v>1.8599400000000514</v>
      </c>
      <c r="S128" s="27">
        <v>0.64633999999978187</v>
      </c>
      <c r="T128" s="27">
        <v>22.052481276998204</v>
      </c>
      <c r="U128" s="27">
        <v>0.62528878550906664</v>
      </c>
      <c r="V128" s="27">
        <v>0</v>
      </c>
      <c r="W128" s="27">
        <v>0</v>
      </c>
      <c r="X128" s="27">
        <v>0</v>
      </c>
      <c r="Y128" s="27">
        <v>25.184050062507104</v>
      </c>
      <c r="AA128" s="19">
        <v>2027</v>
      </c>
      <c r="AB128" s="27">
        <v>0.18290367326500245</v>
      </c>
      <c r="AC128" s="27">
        <v>0.15926881142968341</v>
      </c>
      <c r="AD128" s="27">
        <v>22.812475600020029</v>
      </c>
      <c r="AE128" s="27">
        <v>-0.64186238600697831</v>
      </c>
      <c r="AF128" s="27">
        <v>0</v>
      </c>
      <c r="AG128" s="27">
        <v>0</v>
      </c>
      <c r="AH128" s="27">
        <v>0</v>
      </c>
      <c r="AI128" s="27">
        <v>22.512785698707738</v>
      </c>
    </row>
    <row r="129" spans="1:35" ht="16.5" thickTop="1" thickBot="1" x14ac:dyDescent="0.3">
      <c r="A129" s="19">
        <v>2028</v>
      </c>
      <c r="B129" s="27">
        <v>11.644176378198019</v>
      </c>
      <c r="C129" s="27">
        <v>0.14237919012363554</v>
      </c>
      <c r="D129" s="27">
        <v>0</v>
      </c>
      <c r="E129" s="27">
        <v>11.786555568321655</v>
      </c>
      <c r="G129" s="19">
        <v>2028</v>
      </c>
      <c r="H129" s="27">
        <v>10.035512428024049</v>
      </c>
      <c r="I129" s="27">
        <v>2.2499836779797988</v>
      </c>
      <c r="J129" s="27">
        <v>15.236166209919844</v>
      </c>
      <c r="K129" s="27">
        <v>-0.73132285662798679</v>
      </c>
      <c r="L129" s="27">
        <v>0</v>
      </c>
      <c r="M129" s="27">
        <v>0</v>
      </c>
      <c r="N129" s="27">
        <v>0</v>
      </c>
      <c r="O129" s="27">
        <v>26.790339459295705</v>
      </c>
      <c r="Q129" s="19">
        <v>2028</v>
      </c>
      <c r="R129" s="27">
        <v>20.984051066249776</v>
      </c>
      <c r="S129" s="27">
        <v>1.6843199999998433</v>
      </c>
      <c r="T129" s="27">
        <v>2.9883255711811199</v>
      </c>
      <c r="U129" s="27">
        <v>-0.18472312923497519</v>
      </c>
      <c r="V129" s="27">
        <v>0</v>
      </c>
      <c r="W129" s="27">
        <v>0</v>
      </c>
      <c r="X129" s="27">
        <v>0</v>
      </c>
      <c r="Y129" s="27">
        <v>25.471973508195767</v>
      </c>
      <c r="AA129" s="19">
        <v>2028</v>
      </c>
      <c r="AB129" s="27">
        <v>12.439042717415987</v>
      </c>
      <c r="AC129" s="27">
        <v>2.8324692475603115</v>
      </c>
      <c r="AD129" s="27">
        <v>14.701155531700234</v>
      </c>
      <c r="AE129" s="27">
        <v>-1.8065495757079917</v>
      </c>
      <c r="AF129" s="27">
        <v>0</v>
      </c>
      <c r="AG129" s="27">
        <v>0</v>
      </c>
      <c r="AH129" s="27">
        <v>0</v>
      </c>
      <c r="AI129" s="27">
        <v>28.166117920968542</v>
      </c>
    </row>
    <row r="130" spans="1:35" ht="16.5" thickTop="1" thickBot="1" x14ac:dyDescent="0.3">
      <c r="A130" s="19">
        <v>2029</v>
      </c>
      <c r="B130" s="27">
        <v>11.644176378198019</v>
      </c>
      <c r="C130" s="27">
        <v>0.14237919012363554</v>
      </c>
      <c r="D130" s="27">
        <v>0</v>
      </c>
      <c r="E130" s="27">
        <v>11.786555568321655</v>
      </c>
      <c r="G130" s="19">
        <v>2029</v>
      </c>
      <c r="H130" s="27">
        <v>13.008471491989894</v>
      </c>
      <c r="I130" s="27">
        <v>2.7858491341703484</v>
      </c>
      <c r="J130" s="27">
        <v>14.542758681959938</v>
      </c>
      <c r="K130" s="27">
        <v>-1.5178889789320529</v>
      </c>
      <c r="L130" s="27">
        <v>0</v>
      </c>
      <c r="M130" s="27">
        <v>0</v>
      </c>
      <c r="N130" s="27">
        <v>0</v>
      </c>
      <c r="O130" s="27">
        <v>28.819190329188128</v>
      </c>
      <c r="Q130" s="19">
        <v>2029</v>
      </c>
      <c r="R130" s="27">
        <v>2.6504928898398248</v>
      </c>
      <c r="S130" s="27">
        <v>1.0213300000000345</v>
      </c>
      <c r="T130" s="27">
        <v>15.761885119865193</v>
      </c>
      <c r="U130" s="27">
        <v>0.93133233268395998</v>
      </c>
      <c r="V130" s="27">
        <v>0</v>
      </c>
      <c r="W130" s="27">
        <v>0</v>
      </c>
      <c r="X130" s="27">
        <v>0</v>
      </c>
      <c r="Y130" s="27">
        <v>20.365040342389012</v>
      </c>
      <c r="AA130" s="19">
        <v>2029</v>
      </c>
      <c r="AB130" s="27">
        <v>12.439042717419964</v>
      </c>
      <c r="AC130" s="27">
        <v>2.8247302605500408</v>
      </c>
      <c r="AD130" s="27">
        <v>18.455389524110128</v>
      </c>
      <c r="AE130" s="27">
        <v>-1.3376769577109955</v>
      </c>
      <c r="AF130" s="27">
        <v>0</v>
      </c>
      <c r="AG130" s="27">
        <v>0</v>
      </c>
      <c r="AH130" s="27">
        <v>0</v>
      </c>
      <c r="AI130" s="27">
        <v>32.381485544369134</v>
      </c>
    </row>
    <row r="131" spans="1:35" ht="16.5" thickTop="1" thickBot="1" x14ac:dyDescent="0.3">
      <c r="A131" s="19">
        <v>2030</v>
      </c>
      <c r="B131" s="27">
        <v>11.644176378198019</v>
      </c>
      <c r="C131" s="27">
        <v>0.14237919012363554</v>
      </c>
      <c r="D131" s="27">
        <v>0</v>
      </c>
      <c r="E131" s="27">
        <v>11.786555568321655</v>
      </c>
      <c r="G131" s="19">
        <v>2030</v>
      </c>
      <c r="H131" s="27">
        <v>15.177658022430023</v>
      </c>
      <c r="I131" s="27">
        <v>3.3302668250598799</v>
      </c>
      <c r="J131" s="27">
        <v>5.729958638089709</v>
      </c>
      <c r="K131" s="27">
        <v>-1.9843621256899786</v>
      </c>
      <c r="L131" s="27">
        <v>0</v>
      </c>
      <c r="M131" s="27">
        <v>0</v>
      </c>
      <c r="N131" s="27">
        <v>0</v>
      </c>
      <c r="O131" s="27">
        <v>22.253521359889632</v>
      </c>
      <c r="Q131" s="19">
        <v>2030</v>
      </c>
      <c r="R131" s="27">
        <v>-2.5611748884198278</v>
      </c>
      <c r="S131" s="27">
        <v>-0.73806000000013228</v>
      </c>
      <c r="T131" s="27">
        <v>7.311501558884407</v>
      </c>
      <c r="U131" s="27">
        <v>2.7274240221150685</v>
      </c>
      <c r="V131" s="27">
        <v>0</v>
      </c>
      <c r="W131" s="27">
        <v>0</v>
      </c>
      <c r="X131" s="27">
        <v>0</v>
      </c>
      <c r="Y131" s="27">
        <v>6.739690692579515</v>
      </c>
      <c r="AA131" s="19">
        <v>2030</v>
      </c>
      <c r="AB131" s="27">
        <v>12.450019877442971</v>
      </c>
      <c r="AC131" s="27">
        <v>2.8272175174597578</v>
      </c>
      <c r="AD131" s="27">
        <v>25.795042659040075</v>
      </c>
      <c r="AE131" s="27">
        <v>-0.81740348691400144</v>
      </c>
      <c r="AF131" s="27">
        <v>0</v>
      </c>
      <c r="AG131" s="27">
        <v>0</v>
      </c>
      <c r="AH131" s="27">
        <v>0</v>
      </c>
      <c r="AI131" s="27">
        <v>40.254876567028802</v>
      </c>
    </row>
    <row r="132" spans="1:35" ht="16.5" thickTop="1" thickBot="1" x14ac:dyDescent="0.3">
      <c r="A132" s="19">
        <v>2031</v>
      </c>
      <c r="B132" s="27">
        <v>11.644176378198019</v>
      </c>
      <c r="C132" s="27">
        <v>0.14237919012363554</v>
      </c>
      <c r="D132" s="27">
        <v>0</v>
      </c>
      <c r="E132" s="27">
        <v>11.786555568321655</v>
      </c>
      <c r="G132" s="19">
        <v>2031</v>
      </c>
      <c r="H132" s="27">
        <v>11.665195477350153</v>
      </c>
      <c r="I132" s="27">
        <v>2.9510362550099671</v>
      </c>
      <c r="J132" s="27">
        <v>13.531873049700168</v>
      </c>
      <c r="K132" s="27">
        <v>-0.89976612539298362</v>
      </c>
      <c r="L132" s="27">
        <v>0</v>
      </c>
      <c r="M132" s="27">
        <v>0</v>
      </c>
      <c r="N132" s="27">
        <v>0</v>
      </c>
      <c r="O132" s="27">
        <v>27.248338656667304</v>
      </c>
      <c r="Q132" s="19">
        <v>2031</v>
      </c>
      <c r="R132" s="27">
        <v>1.173566795790066</v>
      </c>
      <c r="S132" s="27">
        <v>-2.7108399999997346</v>
      </c>
      <c r="T132" s="27">
        <v>3.6152208559670291</v>
      </c>
      <c r="U132" s="27">
        <v>-4.5185027175459549</v>
      </c>
      <c r="V132" s="27">
        <v>0</v>
      </c>
      <c r="W132" s="27">
        <v>0</v>
      </c>
      <c r="X132" s="27">
        <v>0</v>
      </c>
      <c r="Y132" s="27">
        <v>-2.4405550657885944</v>
      </c>
      <c r="AA132" s="19">
        <v>2031</v>
      </c>
      <c r="AB132" s="27">
        <v>12.450019877442971</v>
      </c>
      <c r="AC132" s="27">
        <v>2.8272175174602125</v>
      </c>
      <c r="AD132" s="27">
        <v>24.116792876619847</v>
      </c>
      <c r="AE132" s="27">
        <v>-1.9986213657389162</v>
      </c>
      <c r="AF132" s="27">
        <v>0</v>
      </c>
      <c r="AG132" s="27">
        <v>0</v>
      </c>
      <c r="AH132" s="27">
        <v>0</v>
      </c>
      <c r="AI132" s="27">
        <v>37.395408905784116</v>
      </c>
    </row>
    <row r="133" spans="1:35" ht="16.5" thickTop="1" thickBot="1" x14ac:dyDescent="0.3">
      <c r="A133" s="19">
        <v>2032</v>
      </c>
      <c r="B133" s="27">
        <v>11.644176378198019</v>
      </c>
      <c r="C133" s="27">
        <v>0.14237919012363554</v>
      </c>
      <c r="D133" s="27">
        <v>0</v>
      </c>
      <c r="E133" s="27">
        <v>11.786555568321655</v>
      </c>
      <c r="G133" s="19">
        <v>2032</v>
      </c>
      <c r="H133" s="27">
        <v>8.7156591978798588</v>
      </c>
      <c r="I133" s="27">
        <v>2.1041826225900877</v>
      </c>
      <c r="J133" s="27">
        <v>46.23265404370008</v>
      </c>
      <c r="K133" s="27">
        <v>-4.0680288542062043E-2</v>
      </c>
      <c r="L133" s="27">
        <v>0</v>
      </c>
      <c r="M133" s="27">
        <v>0</v>
      </c>
      <c r="N133" s="27">
        <v>0</v>
      </c>
      <c r="O133" s="27">
        <v>57.011815575627963</v>
      </c>
      <c r="Q133" s="19">
        <v>2032</v>
      </c>
      <c r="R133" s="27">
        <v>0.27831605934989057</v>
      </c>
      <c r="S133" s="27">
        <v>-2.4697200000000521</v>
      </c>
      <c r="T133" s="27">
        <v>-19.779951786778263</v>
      </c>
      <c r="U133" s="27">
        <v>-4.5981892822509396</v>
      </c>
      <c r="V133" s="27">
        <v>0</v>
      </c>
      <c r="W133" s="27">
        <v>0</v>
      </c>
      <c r="X133" s="27">
        <v>0</v>
      </c>
      <c r="Y133" s="27">
        <v>-26.569545009679363</v>
      </c>
      <c r="AA133" s="19">
        <v>2032</v>
      </c>
      <c r="AB133" s="27">
        <v>12.45001987743899</v>
      </c>
      <c r="AC133" s="27">
        <v>2.8349633188799999</v>
      </c>
      <c r="AD133" s="27">
        <v>22.551435771130031</v>
      </c>
      <c r="AE133" s="27">
        <v>-1.3915852457690054</v>
      </c>
      <c r="AF133" s="27">
        <v>0</v>
      </c>
      <c r="AG133" s="27">
        <v>0</v>
      </c>
      <c r="AH133" s="27">
        <v>0</v>
      </c>
      <c r="AI133" s="27">
        <v>36.444833721680013</v>
      </c>
    </row>
    <row r="134" spans="1:35" ht="16.5" thickTop="1" thickBot="1" x14ac:dyDescent="0.3">
      <c r="A134" s="19">
        <v>2033</v>
      </c>
      <c r="B134" s="27">
        <v>11.644176378198019</v>
      </c>
      <c r="C134" s="27">
        <v>0.14237919012363554</v>
      </c>
      <c r="D134" s="27">
        <v>0</v>
      </c>
      <c r="E134" s="27">
        <v>11.786555568321655</v>
      </c>
      <c r="G134" s="19">
        <v>2033</v>
      </c>
      <c r="H134" s="27">
        <v>7.1445502861702153</v>
      </c>
      <c r="I134" s="27">
        <v>1.7364190779403543</v>
      </c>
      <c r="J134" s="27">
        <v>45.056563701889942</v>
      </c>
      <c r="K134" s="27">
        <v>8.1211619449313727E-3</v>
      </c>
      <c r="L134" s="27">
        <v>0</v>
      </c>
      <c r="M134" s="27">
        <v>0</v>
      </c>
      <c r="N134" s="27">
        <v>0</v>
      </c>
      <c r="O134" s="27">
        <v>53.945654227945447</v>
      </c>
      <c r="Q134" s="19">
        <v>2033</v>
      </c>
      <c r="R134" s="27">
        <v>-6.5978225713506617</v>
      </c>
      <c r="S134" s="27">
        <v>-2.7442700000001423</v>
      </c>
      <c r="T134" s="27">
        <v>20.399326724536643</v>
      </c>
      <c r="U134" s="27">
        <v>-2.2828936332450249</v>
      </c>
      <c r="V134" s="27">
        <v>0</v>
      </c>
      <c r="W134" s="27">
        <v>0</v>
      </c>
      <c r="X134" s="27">
        <v>0</v>
      </c>
      <c r="Y134" s="27">
        <v>8.7743405199408144</v>
      </c>
      <c r="AA134" s="19">
        <v>2033</v>
      </c>
      <c r="AB134" s="27">
        <v>24.762563133759045</v>
      </c>
      <c r="AC134" s="27">
        <v>3.6193375507100427</v>
      </c>
      <c r="AD134" s="27">
        <v>14.219997466809584</v>
      </c>
      <c r="AE134" s="27">
        <v>-1.0377657336759147</v>
      </c>
      <c r="AF134" s="27">
        <v>0</v>
      </c>
      <c r="AG134" s="27">
        <v>0</v>
      </c>
      <c r="AH134" s="27">
        <v>0</v>
      </c>
      <c r="AI134" s="27">
        <v>41.564132417602764</v>
      </c>
    </row>
    <row r="135" spans="1:35" ht="16.5" thickTop="1" thickBot="1" x14ac:dyDescent="0.3">
      <c r="A135" s="19">
        <v>2034</v>
      </c>
      <c r="B135" s="27">
        <v>11.644176378198019</v>
      </c>
      <c r="C135" s="27">
        <v>0.14237919012363554</v>
      </c>
      <c r="D135" s="27">
        <v>0</v>
      </c>
      <c r="E135" s="27">
        <v>11.786555568321655</v>
      </c>
      <c r="G135" s="19">
        <v>2034</v>
      </c>
      <c r="H135" s="27">
        <v>6.1223542681400431</v>
      </c>
      <c r="I135" s="27">
        <v>1.6712966825298281</v>
      </c>
      <c r="J135" s="27">
        <v>13.549265571369789</v>
      </c>
      <c r="K135" s="27">
        <v>0.11339770829596091</v>
      </c>
      <c r="L135" s="27">
        <v>0</v>
      </c>
      <c r="M135" s="27">
        <v>0</v>
      </c>
      <c r="N135" s="27">
        <v>0</v>
      </c>
      <c r="O135" s="27">
        <v>21.456314230335618</v>
      </c>
      <c r="Q135" s="19">
        <v>2034</v>
      </c>
      <c r="R135" s="27">
        <v>0.38284024567019515</v>
      </c>
      <c r="S135" s="27">
        <v>-1.1996799999997165</v>
      </c>
      <c r="T135" s="27">
        <v>26.19237187020077</v>
      </c>
      <c r="U135" s="27">
        <v>-8.0700728044790448</v>
      </c>
      <c r="V135" s="27">
        <v>0</v>
      </c>
      <c r="W135" s="27">
        <v>0</v>
      </c>
      <c r="X135" s="27">
        <v>0</v>
      </c>
      <c r="Y135" s="27">
        <v>17.305459311392205</v>
      </c>
      <c r="AA135" s="19">
        <v>2034</v>
      </c>
      <c r="AB135" s="27">
        <v>14.438961265517037</v>
      </c>
      <c r="AC135" s="27">
        <v>0.9572053557799336</v>
      </c>
      <c r="AD135" s="27">
        <v>34.020230025529862</v>
      </c>
      <c r="AE135" s="27">
        <v>-0.6644493734700373</v>
      </c>
      <c r="AF135" s="27">
        <v>0</v>
      </c>
      <c r="AG135" s="27">
        <v>0</v>
      </c>
      <c r="AH135" s="27">
        <v>0</v>
      </c>
      <c r="AI135" s="27">
        <v>48.751947273356798</v>
      </c>
    </row>
    <row r="136" spans="1:35" ht="16.5" thickTop="1" thickBot="1" x14ac:dyDescent="0.3">
      <c r="A136" s="19" t="s">
        <v>44</v>
      </c>
      <c r="B136" s="27">
        <v>125.25231527903406</v>
      </c>
      <c r="C136" s="27">
        <v>1.5032538037867327</v>
      </c>
      <c r="D136" s="27">
        <v>0</v>
      </c>
      <c r="E136" s="27">
        <v>126.7555690828208</v>
      </c>
      <c r="G136" s="19" t="s">
        <v>45</v>
      </c>
      <c r="H136" s="27">
        <v>60.890536843801968</v>
      </c>
      <c r="I136" s="27">
        <v>16.62206199894127</v>
      </c>
      <c r="J136" s="27">
        <v>147.12124080226812</v>
      </c>
      <c r="K136" s="27">
        <v>1.2620282619699839</v>
      </c>
      <c r="L136" s="27">
        <v>0</v>
      </c>
      <c r="M136" s="27">
        <v>0</v>
      </c>
      <c r="N136" s="27">
        <v>0</v>
      </c>
      <c r="O136" s="27">
        <v>225.89586790698135</v>
      </c>
      <c r="Q136" s="19" t="s">
        <v>45</v>
      </c>
      <c r="R136" s="27">
        <v>3.8075790885837044</v>
      </c>
      <c r="S136" s="27">
        <v>-11.931547251503179</v>
      </c>
      <c r="T136" s="27">
        <v>284.40318250465805</v>
      </c>
      <c r="U136" s="27">
        <v>-89.813631231652394</v>
      </c>
      <c r="V136" s="27">
        <v>0</v>
      </c>
      <c r="W136" s="27">
        <v>0</v>
      </c>
      <c r="X136" s="27">
        <v>0</v>
      </c>
      <c r="Y136" s="27">
        <v>186.46558311008619</v>
      </c>
      <c r="AA136" s="19" t="s">
        <v>45</v>
      </c>
      <c r="AB136" s="27">
        <v>143.60425163558727</v>
      </c>
      <c r="AC136" s="27">
        <v>9.5199894404198524</v>
      </c>
      <c r="AD136" s="27">
        <v>369.39998167210848</v>
      </c>
      <c r="AE136" s="27">
        <v>-7.3948045385437844</v>
      </c>
      <c r="AF136" s="27">
        <v>0</v>
      </c>
      <c r="AG136" s="27">
        <v>0</v>
      </c>
      <c r="AH136" s="27">
        <v>0</v>
      </c>
      <c r="AI136" s="27">
        <v>515.12941820957178</v>
      </c>
    </row>
    <row r="137" spans="1:35" ht="15.75" thickTop="1" x14ac:dyDescent="0.25"/>
  </sheetData>
  <pageMargins left="0.7" right="0.7" top="0.75" bottom="0.75" header="0.3" footer="0.3"/>
  <pageSetup paperSize="9" orientation="portrait" verticalDpi="9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D4C062622E2174FB55C7A2A9782895B" ma:contentTypeVersion="3" ma:contentTypeDescription="Create a new document." ma:contentTypeScope="" ma:versionID="0a81f6e714545db71345ab5a166a0a9d">
  <xsd:schema xmlns:xsd="http://www.w3.org/2001/XMLSchema" xmlns:xs="http://www.w3.org/2001/XMLSchema" xmlns:p="http://schemas.microsoft.com/office/2006/metadata/properties" xmlns:ns2="51ac4e04-0f7f-4421-8443-217e98103914" xmlns:ns3="a14523ce-dede-483e-883a-2d83261080bd" targetNamespace="http://schemas.microsoft.com/office/2006/metadata/properties" ma:root="true" ma:fieldsID="45a0e426ca66d75890d805ac41bea146" ns2:_="" ns3:_="">
    <xsd:import namespace="51ac4e04-0f7f-4421-8443-217e98103914"/>
    <xsd:import namespace="a14523ce-dede-483e-883a-2d83261080bd"/>
    <xsd:element name="properties">
      <xsd:complexType>
        <xsd:sequence>
          <xsd:element name="documentManagement">
            <xsd:complexType>
              <xsd:all>
                <xsd:element ref="ns2:DocumentType" minOccurs="0"/>
                <xsd:element ref="ns2:Division" minOccurs="0"/>
                <xsd:element ref="ns3:_dlc_DocId" minOccurs="0"/>
                <xsd:element ref="ns3:_dlc_DocIdUrl" minOccurs="0"/>
                <xsd:element ref="ns3:_dlc_DocIdPersistI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1ac4e04-0f7f-4421-8443-217e98103914" elementFormDefault="qualified">
    <xsd:import namespace="http://schemas.microsoft.com/office/2006/documentManagement/types"/>
    <xsd:import namespace="http://schemas.microsoft.com/office/infopath/2007/PartnerControls"/>
    <xsd:element name="DocumentType" ma:index="8" nillable="true" ma:displayName="DocumentType" ma:format="Dropdown" ma:internalName="DocumentType" ma:readOnly="false">
      <xsd:simpleType>
        <xsd:restriction base="dms:Choice">
          <xsd:enumeration value="Action Register"/>
          <xsd:enumeration value="Agenda"/>
          <xsd:enumeration value="Board Paper"/>
          <xsd:enumeration value="Budget"/>
          <xsd:enumeration value="Correspondence"/>
          <xsd:enumeration value="ELT Paper"/>
          <xsd:enumeration value="External Publications"/>
          <xsd:enumeration value="Flow Chart"/>
          <xsd:enumeration value="Lessons Learnt Presentation"/>
          <xsd:enumeration value="Memo"/>
          <xsd:enumeration value="Minutes"/>
          <xsd:enumeration value="Monthly Report"/>
          <xsd:enumeration value="Presentation"/>
          <xsd:enumeration value="Recruitment Request Form"/>
          <xsd:enumeration value="Report"/>
          <xsd:enumeration value="Risk"/>
          <xsd:enumeration value="Status Update"/>
          <xsd:enumeration value="Submission"/>
          <xsd:enumeration value="Technical Committee Paper"/>
        </xsd:restriction>
      </xsd:simpleType>
    </xsd:element>
    <xsd:element name="Division" ma:index="9" nillable="true" ma:displayName="Division" ma:internalName="Division" ma:readOnly="false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EGM"/>
                    <xsd:enumeration value="Market Modelling"/>
                    <xsd:enumeration value="Network Analysis"/>
                    <xsd:enumeration value="Network Models"/>
                    <xsd:enumeration value="Project Delivery"/>
                    <xsd:enumeration value="Strategy and Economics"/>
                  </xsd:restriction>
                </xsd:simpleType>
              </xsd:element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4523ce-dede-483e-883a-2d83261080bd" elementFormDefault="qualified">
    <xsd:import namespace="http://schemas.microsoft.com/office/2006/documentManagement/types"/>
    <xsd:import namespace="http://schemas.microsoft.com/office/infopath/2007/PartnerControls"/>
    <xsd:element name="_dlc_DocId" ma:index="10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11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2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?mso-contentType ?>
<customXsn xmlns="http://schemas.microsoft.com/office/2006/metadata/customXsn">
  <xsnLocation/>
  <cached>True</cached>
  <openByDefault>True</openByDefault>
  <xsnScope>/sites/wa/p/vp</xsnScope>
</customXsn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DocumentType xmlns="51ac4e04-0f7f-4421-8443-217e98103914" xsi:nil="true"/>
    <Division xmlns="51ac4e04-0f7f-4421-8443-217e98103914"/>
  </documentManagement>
</p:properties>
</file>

<file path=customXml/item5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10001</Type>
    <SequenceNumber>1000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Assembly>Microsoft.Office.DocumentManagement, Version=14.0.0.0, Culture=neutral, PublicKeyToken=71e9bce111e9429c</Assembly>
    <Class>Microsoft.Office.DocumentManagement.Internal.DocIdHandler</Class>
    <Data/>
    <Filter/>
  </Receiver>
</spe:Receivers>
</file>

<file path=customXml/itemProps1.xml><?xml version="1.0" encoding="utf-8"?>
<ds:datastoreItem xmlns:ds="http://schemas.openxmlformats.org/officeDocument/2006/customXml" ds:itemID="{55EC08B7-464B-4805-867E-E007F2AD8C9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1ac4e04-0f7f-4421-8443-217e98103914"/>
    <ds:schemaRef ds:uri="a14523ce-dede-483e-883a-2d83261080b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BB32BBF7-42E5-40A3-8EF0-A64E088155F6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A1672147-4A0F-4A9C-A812-EE4C924E3A72}">
  <ds:schemaRefs>
    <ds:schemaRef ds:uri="http://schemas.microsoft.com/office/2006/metadata/customXsn"/>
  </ds:schemaRefs>
</ds:datastoreItem>
</file>

<file path=customXml/itemProps4.xml><?xml version="1.0" encoding="utf-8"?>
<ds:datastoreItem xmlns:ds="http://schemas.openxmlformats.org/officeDocument/2006/customXml" ds:itemID="{7ADE35F4-DC13-40F9-80EF-7D47BE345565}">
  <ds:schemaRefs>
    <ds:schemaRef ds:uri="http://schemas.microsoft.com/office/2006/metadata/properties"/>
    <ds:schemaRef ds:uri="a14523ce-dede-483e-883a-2d83261080bd"/>
    <ds:schemaRef ds:uri="http://schemas.microsoft.com/office/infopath/2007/PartnerControls"/>
    <ds:schemaRef ds:uri="http://purl.org/dc/terms/"/>
    <ds:schemaRef ds:uri="51ac4e04-0f7f-4421-8443-217e98103914"/>
    <ds:schemaRef ds:uri="http://purl.org/dc/dcmitype/"/>
    <ds:schemaRef ds:uri="http://schemas.microsoft.com/office/2006/documentManagement/types"/>
    <ds:schemaRef ds:uri="http://purl.org/dc/elements/1.1/"/>
    <ds:schemaRef ds:uri="http://schemas.openxmlformats.org/package/2006/metadata/core-properties"/>
    <ds:schemaRef ds:uri="http://www.w3.org/XML/1998/namespace"/>
  </ds:schemaRefs>
</ds:datastoreItem>
</file>

<file path=customXml/itemProps5.xml><?xml version="1.0" encoding="utf-8"?>
<ds:datastoreItem xmlns:ds="http://schemas.openxmlformats.org/officeDocument/2006/customXml" ds:itemID="{6C9BF46E-27CD-4E43-B89F-9F427722D38D}">
  <ds:schemaRefs>
    <ds:schemaRef ds:uri="http://schemas.microsoft.com/sharepoint/event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1</vt:i4>
      </vt:variant>
    </vt:vector>
  </HeadingPairs>
  <TitlesOfParts>
    <vt:vector size="14" baseType="lpstr">
      <vt:lpstr>Inputs</vt:lpstr>
      <vt:lpstr>Summary</vt:lpstr>
      <vt:lpstr>Option 1 NPV</vt:lpstr>
      <vt:lpstr>Option 2 NPV</vt:lpstr>
      <vt:lpstr>Option 3 NPV</vt:lpstr>
      <vt:lpstr>Option 4 NPV</vt:lpstr>
      <vt:lpstr>Sensitivity Summary</vt:lpstr>
      <vt:lpstr>Option 1 NPV_50POE_only</vt:lpstr>
      <vt:lpstr>Option 2 NPV_50POE_only</vt:lpstr>
      <vt:lpstr>Option 3 NPV_50POE_only</vt:lpstr>
      <vt:lpstr>Option 4 NPV_50POE_only</vt:lpstr>
      <vt:lpstr>Option 2 Fuel_Price_Impact</vt:lpstr>
      <vt:lpstr>Option 2 Coal_Price_Impact</vt:lpstr>
      <vt:lpstr>DiscountRate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Kerry Galloway</dc:creator>
  <cp:lastModifiedBy>Felicity Bodger</cp:lastModifiedBy>
  <dcterms:created xsi:type="dcterms:W3CDTF">2019-06-18T05:26:41Z</dcterms:created>
  <dcterms:modified xsi:type="dcterms:W3CDTF">2020-02-13T07:29:06Z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EMODocumentType">
    <vt:lpwstr>1;#Operational Record|859762f2-4462-42eb-9744-c955c7e2c540</vt:lpwstr>
  </property>
  <property fmtid="{D5CDD505-2E9C-101B-9397-08002B2CF9AE}" pid="3" name="ContentTypeId">
    <vt:lpwstr>0x0101003D4C062622E2174FB55C7A2A9782895B</vt:lpwstr>
  </property>
  <property fmtid="{D5CDD505-2E9C-101B-9397-08002B2CF9AE}" pid="4" name="AEMODocumentTypeTaxHTField0">
    <vt:lpwstr>Operational Record|859762f2-4462-42eb-9744-c955c7e2c540</vt:lpwstr>
  </property>
  <property fmtid="{D5CDD505-2E9C-101B-9397-08002B2CF9AE}" pid="5" name="TaxCatchAll">
    <vt:lpwstr>1;#Operational Record|859762f2-4462-42eb-9744-c955c7e2c540</vt:lpwstr>
  </property>
</Properties>
</file>