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R:\TransGrid\17. VNI West\Deliverables\Annual workbooks - PADR\"/>
    </mc:Choice>
  </mc:AlternateContent>
  <xr:revisionPtr revIDLastSave="0" documentId="13_ncr:1_{3C1A6278-AAFD-427E-9F7B-31A86A716ABF}" xr6:coauthVersionLast="46" xr6:coauthVersionMax="46" xr10:uidLastSave="{00000000-0000-0000-0000-000000000000}"/>
  <bookViews>
    <workbookView xWindow="-28920" yWindow="-120" windowWidth="29040" windowHeight="15840" tabRatio="928" xr2:uid="{00000000-000D-0000-FFFF-FFFF00000000}"/>
  </bookViews>
  <sheets>
    <sheet name="Cover" sheetId="494" r:id="rId1"/>
    <sheet name="Release notice" sheetId="493" r:id="rId2"/>
    <sheet name="Version notes" sheetId="2" r:id="rId3"/>
    <sheet name="Abbreviations and notes" sheetId="485" r:id="rId4"/>
    <sheet name="---Compare options---" sheetId="784" r:id="rId5"/>
    <sheet name="BaseCase_Generation" sheetId="787" r:id="rId6"/>
    <sheet name="BaseCase_Capacity" sheetId="788" r:id="rId7"/>
    <sheet name="BaseCase_VOM Cost" sheetId="495" r:id="rId8"/>
    <sheet name="BaseCase_FOM Cost" sheetId="496" r:id="rId9"/>
    <sheet name="BaseCase_Fuel Cost" sheetId="497" r:id="rId10"/>
    <sheet name="BaseCase_Build Cost" sheetId="498" r:id="rId11"/>
    <sheet name="BaseCase_REHAB Cost" sheetId="499" r:id="rId12"/>
    <sheet name="BaseCase_REZ Tx Cost" sheetId="500" r:id="rId13"/>
    <sheet name="BaseCase_USE+DSP Cost" sheetId="501" r:id="rId14"/>
    <sheet name="Option 1_Generation" sheetId="2202" r:id="rId15"/>
    <sheet name="Option 1_Capacity" sheetId="2203" r:id="rId16"/>
    <sheet name="Option 1_VOM Cost" sheetId="2204" r:id="rId17"/>
    <sheet name="Option 1_FOM Cost" sheetId="2205" r:id="rId18"/>
    <sheet name="Option 1_Fuel Cost" sheetId="2206" r:id="rId19"/>
    <sheet name="Option 1_Build Cost" sheetId="2207" r:id="rId20"/>
    <sheet name="Option 1_REHAB Cost" sheetId="2208" r:id="rId21"/>
    <sheet name="Option 1_REZ Tx Cost" sheetId="2209" r:id="rId22"/>
    <sheet name="Option 1_USE+DSP Cost" sheetId="2210" r:id="rId23"/>
    <sheet name="Option 2_Generation" sheetId="2214" r:id="rId24"/>
    <sheet name="Option 2_Capacity" sheetId="2215" r:id="rId25"/>
    <sheet name="Option 2_VOM Cost" sheetId="2216" r:id="rId26"/>
    <sheet name="Option 2_FOM Cost" sheetId="2217" r:id="rId27"/>
    <sheet name="Option 2_Fuel Cost" sheetId="2218" r:id="rId28"/>
    <sheet name="Option 2_Build Cost" sheetId="2219" r:id="rId29"/>
    <sheet name="Option 2_REHAB Cost" sheetId="2220" r:id="rId30"/>
    <sheet name="Option 2_REZ Tx Cost" sheetId="2221" r:id="rId31"/>
    <sheet name="Option 2_USE+DSP Cost" sheetId="2222" r:id="rId32"/>
  </sheets>
  <externalReferences>
    <externalReference r:id="rId33"/>
    <externalReference r:id="rId34"/>
    <externalReference r:id="rId35"/>
  </externalReferences>
  <definedNames>
    <definedName name="_xlnm._FilterDatabase" localSheetId="3" hidden="1">'Abbreviations and notes'!$A$2:$B$22</definedName>
    <definedName name="_xlnm._FilterDatabase" localSheetId="10" hidden="1">'BaseCase_Build Cost'!$A$5:$AA$5</definedName>
    <definedName name="_xlnm._FilterDatabase" localSheetId="6" hidden="1">BaseCase_Capacity!$A$5:$AA$18</definedName>
    <definedName name="_xlnm._FilterDatabase" localSheetId="8" hidden="1">'BaseCase_FOM Cost'!$A$1:$AA$5</definedName>
    <definedName name="_xlnm._FilterDatabase" localSheetId="9" hidden="1">'BaseCase_Fuel Cost'!$A$5:$AA$5</definedName>
    <definedName name="_xlnm._FilterDatabase" localSheetId="5" hidden="1">BaseCase_Generation!$A$5:$AA$18</definedName>
    <definedName name="_xlnm._FilterDatabase" localSheetId="11" hidden="1">'BaseCase_REHAB Cost'!$A$5:$AA$5</definedName>
    <definedName name="_xlnm._FilterDatabase" localSheetId="12" hidden="1">'BaseCase_REZ Tx Cost'!$A$5:$AA$5</definedName>
    <definedName name="_xlnm._FilterDatabase" localSheetId="13" hidden="1">'BaseCase_USE+DSP Cost'!$A$5:$AA$5</definedName>
    <definedName name="_xlnm._FilterDatabase" localSheetId="7" hidden="1">'BaseCase_VOM Cost'!$A$5:$AA$5</definedName>
    <definedName name="_xlnm._FilterDatabase" localSheetId="19" hidden="1">'Option 1_Build Cost'!$A$5:$AA$5</definedName>
    <definedName name="_xlnm._FilterDatabase" localSheetId="15" hidden="1">'Option 1_Capacity'!$A$5:$AA$18</definedName>
    <definedName name="_xlnm._FilterDatabase" localSheetId="17" hidden="1">'Option 1_FOM Cost'!$A$1:$AA$5</definedName>
    <definedName name="_xlnm._FilterDatabase" localSheetId="18" hidden="1">'Option 1_Fuel Cost'!$A$5:$AA$5</definedName>
    <definedName name="_xlnm._FilterDatabase" localSheetId="14" hidden="1">'Option 1_Generation'!$A$5:$AA$18</definedName>
    <definedName name="_xlnm._FilterDatabase" localSheetId="20" hidden="1">'Option 1_REHAB Cost'!$A$5:$AA$5</definedName>
    <definedName name="_xlnm._FilterDatabase" localSheetId="21" hidden="1">'Option 1_REZ Tx Cost'!$A$5:$AA$5</definedName>
    <definedName name="_xlnm._FilterDatabase" localSheetId="22" hidden="1">'Option 1_USE+DSP Cost'!$A$5:$AA$5</definedName>
    <definedName name="_xlnm._FilterDatabase" localSheetId="16" hidden="1">'Option 1_VOM Cost'!$A$5:$AA$5</definedName>
    <definedName name="_xlnm._FilterDatabase" localSheetId="28" hidden="1">'Option 2_Build Cost'!$A$5:$AA$5</definedName>
    <definedName name="_xlnm._FilterDatabase" localSheetId="24" hidden="1">'Option 2_Capacity'!$A$5:$AA$18</definedName>
    <definedName name="_xlnm._FilterDatabase" localSheetId="26" hidden="1">'Option 2_FOM Cost'!$A$1:$AA$5</definedName>
    <definedName name="_xlnm._FilterDatabase" localSheetId="27" hidden="1">'Option 2_Fuel Cost'!$A$5:$AA$5</definedName>
    <definedName name="_xlnm._FilterDatabase" localSheetId="23" hidden="1">'Option 2_Generation'!$A$5:$AA$18</definedName>
    <definedName name="_xlnm._FilterDatabase" localSheetId="29" hidden="1">'Option 2_REHAB Cost'!$A$5:$AA$5</definedName>
    <definedName name="_xlnm._FilterDatabase" localSheetId="30" hidden="1">'Option 2_REZ Tx Cost'!$A$5:$AA$5</definedName>
    <definedName name="_xlnm._FilterDatabase" localSheetId="31" hidden="1">'Option 2_USE+DSP Cost'!$A$5:$AA$5</definedName>
    <definedName name="_xlnm._FilterDatabase" localSheetId="25" hidden="1">'Option 2_VOM Cost'!$A$5:$AA$5</definedName>
    <definedName name="asd">'[1]M27_30_REZ Tx Cost'!$C$9:$W$9</definedName>
    <definedName name="asdf">'[1]M27_30_SyncCon Cost'!$C$5:$W$5</definedName>
    <definedName name="AsGen">[2]Macro!$U$6</definedName>
    <definedName name="BaseCase_NEM_Build" localSheetId="6">#REF!</definedName>
    <definedName name="BaseCase_NEM_Build" localSheetId="5">#REF!</definedName>
    <definedName name="BaseCase_NEM_Build" localSheetId="15">#REF!</definedName>
    <definedName name="BaseCase_NEM_Build" localSheetId="14">#REF!</definedName>
    <definedName name="BaseCase_NEM_Build" localSheetId="24">#REF!</definedName>
    <definedName name="BaseCase_NEM_Build" localSheetId="23">#REF!</definedName>
    <definedName name="BaseCase_NEM_DSP" localSheetId="6">#REF!</definedName>
    <definedName name="BaseCase_NEM_DSP" localSheetId="5">#REF!</definedName>
    <definedName name="BaseCase_NEM_DSP" localSheetId="15">#REF!</definedName>
    <definedName name="BaseCase_NEM_DSP" localSheetId="14">#REF!</definedName>
    <definedName name="BaseCase_NEM_DSP" localSheetId="24">#REF!</definedName>
    <definedName name="BaseCase_NEM_DSP" localSheetId="23">#REF!</definedName>
    <definedName name="BaseCase_NEM_DSP1">'[1]BaseCase_USE+DSP Cost'!$C$9:$W$9</definedName>
    <definedName name="BaseCase_NEM_FOM" localSheetId="6">#REF!</definedName>
    <definedName name="BaseCase_NEM_FOM" localSheetId="5">#REF!</definedName>
    <definedName name="BaseCase_NEM_FOM" localSheetId="15">#REF!</definedName>
    <definedName name="BaseCase_NEM_FOM" localSheetId="14">#REF!</definedName>
    <definedName name="BaseCase_NEM_FOM" localSheetId="24">#REF!</definedName>
    <definedName name="BaseCase_NEM_FOM" localSheetId="23">#REF!</definedName>
    <definedName name="BaseCase_NEM_Fuel" localSheetId="6">#REF!</definedName>
    <definedName name="BaseCase_NEM_Fuel" localSheetId="5">#REF!</definedName>
    <definedName name="BaseCase_NEM_Fuel" localSheetId="15">#REF!</definedName>
    <definedName name="BaseCase_NEM_Fuel" localSheetId="14">#REF!</definedName>
    <definedName name="BaseCase_NEM_Fuel" localSheetId="24">#REF!</definedName>
    <definedName name="BaseCase_NEM_Fuel" localSheetId="23">#REF!</definedName>
    <definedName name="BaseCase_NEM_REHAB" localSheetId="6">#REF!</definedName>
    <definedName name="BaseCase_NEM_REHAB" localSheetId="5">#REF!</definedName>
    <definedName name="BaseCase_NEM_REHAB" localSheetId="15">#REF!</definedName>
    <definedName name="BaseCase_NEM_REHAB" localSheetId="14">#REF!</definedName>
    <definedName name="BaseCase_NEM_REHAB" localSheetId="24">#REF!</definedName>
    <definedName name="BaseCase_NEM_REHAB" localSheetId="23">#REF!</definedName>
    <definedName name="BaseCase_NEM_REZ" localSheetId="6">#REF!</definedName>
    <definedName name="BaseCase_NEM_REZ" localSheetId="5">#REF!</definedName>
    <definedName name="BaseCase_NEM_REZ" localSheetId="15">#REF!</definedName>
    <definedName name="BaseCase_NEM_REZ" localSheetId="14">#REF!</definedName>
    <definedName name="BaseCase_NEM_REZ" localSheetId="24">#REF!</definedName>
    <definedName name="BaseCase_NEM_REZ" localSheetId="23">#REF!</definedName>
    <definedName name="BaseCase_NEM_SyncCon" localSheetId="6">#REF!</definedName>
    <definedName name="BaseCase_NEM_SyncCon" localSheetId="5">#REF!</definedName>
    <definedName name="BaseCase_NEM_SyncCon" localSheetId="15">#REF!</definedName>
    <definedName name="BaseCase_NEM_SyncCon" localSheetId="14">#REF!</definedName>
    <definedName name="BaseCase_NEM_SyncCon" localSheetId="24">#REF!</definedName>
    <definedName name="BaseCase_NEM_SyncCon" localSheetId="23">#REF!</definedName>
    <definedName name="BaseCase_NEM_VOM" localSheetId="6">#REF!</definedName>
    <definedName name="BaseCase_NEM_VOM" localSheetId="5">#REF!</definedName>
    <definedName name="BaseCase_NEM_VOM" localSheetId="15">#REF!</definedName>
    <definedName name="BaseCase_NEM_VOM" localSheetId="14">#REF!</definedName>
    <definedName name="BaseCase_NEM_VOM" localSheetId="24">#REF!</definedName>
    <definedName name="BaseCase_NEM_VOM" localSheetId="23">#REF!</definedName>
    <definedName name="CaseNames">[2]Macro!$D$3:$D$16</definedName>
    <definedName name="CompareCases1">[2]Macro!$B$18:$B$25</definedName>
    <definedName name="Count">#REF!</definedName>
    <definedName name="d">'[1]BaseCase_REZ Tx Cost'!$C$9:$W$9</definedName>
    <definedName name="DurationSkip">[2]Macro!$B$34</definedName>
    <definedName name="e">'[3]BaseCase_USE+DSP Cost'!$C$9:$W$9</definedName>
    <definedName name="EndYear">[2]Macro!$B$28</definedName>
    <definedName name="Existing">[2]Macro!$Z$9</definedName>
    <definedName name="f">'[1]BaseCase_SyncCon Cost'!$C$5:$W$5</definedName>
    <definedName name="FilesToCopy">[2]Macro!$B$47:$B$67</definedName>
    <definedName name="Folders">[2]Macro!$B$3:$B$16</definedName>
    <definedName name="Inflation">[2]Macro!$B$29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42419.6529050926</definedName>
    <definedName name="IQ_NAMES_REVISION_DATE__1" hidden="1">42118.6535879629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27_30_NEM_Build" localSheetId="6">#REF!</definedName>
    <definedName name="M27_30_NEM_Build" localSheetId="5">#REF!</definedName>
    <definedName name="M27_30_NEM_Build" localSheetId="15">#REF!</definedName>
    <definedName name="M27_30_NEM_Build" localSheetId="14">#REF!</definedName>
    <definedName name="M27_30_NEM_Build" localSheetId="24">#REF!</definedName>
    <definedName name="M27_30_NEM_Build" localSheetId="23">#REF!</definedName>
    <definedName name="M27_30_NEM_DSP" localSheetId="6">#REF!</definedName>
    <definedName name="M27_30_NEM_DSP" localSheetId="5">#REF!</definedName>
    <definedName name="M27_30_NEM_DSP" localSheetId="15">#REF!</definedName>
    <definedName name="M27_30_NEM_DSP" localSheetId="14">#REF!</definedName>
    <definedName name="M27_30_NEM_DSP" localSheetId="24">#REF!</definedName>
    <definedName name="M27_30_NEM_DSP" localSheetId="23">#REF!</definedName>
    <definedName name="M27_30_NEM_FOM" localSheetId="6">#REF!</definedName>
    <definedName name="M27_30_NEM_FOM" localSheetId="5">#REF!</definedName>
    <definedName name="M27_30_NEM_FOM" localSheetId="15">#REF!</definedName>
    <definedName name="M27_30_NEM_FOM" localSheetId="14">#REF!</definedName>
    <definedName name="M27_30_NEM_FOM" localSheetId="24">#REF!</definedName>
    <definedName name="M27_30_NEM_FOM" localSheetId="23">#REF!</definedName>
    <definedName name="M27_30_NEM_Fuel" localSheetId="6">#REF!</definedName>
    <definedName name="M27_30_NEM_Fuel" localSheetId="5">#REF!</definedName>
    <definedName name="M27_30_NEM_Fuel" localSheetId="15">#REF!</definedName>
    <definedName name="M27_30_NEM_Fuel" localSheetId="14">#REF!</definedName>
    <definedName name="M27_30_NEM_Fuel" localSheetId="24">#REF!</definedName>
    <definedName name="M27_30_NEM_Fuel" localSheetId="23">#REF!</definedName>
    <definedName name="M27_30_NEM_REHAB" localSheetId="6">#REF!</definedName>
    <definedName name="M27_30_NEM_REHAB" localSheetId="5">#REF!</definedName>
    <definedName name="M27_30_NEM_REHAB" localSheetId="15">#REF!</definedName>
    <definedName name="M27_30_NEM_REHAB" localSheetId="14">#REF!</definedName>
    <definedName name="M27_30_NEM_REHAB" localSheetId="24">#REF!</definedName>
    <definedName name="M27_30_NEM_REHAB" localSheetId="23">#REF!</definedName>
    <definedName name="M27_30_NEM_REZ" localSheetId="6">#REF!</definedName>
    <definedName name="M27_30_NEM_REZ" localSheetId="5">#REF!</definedName>
    <definedName name="M27_30_NEM_REZ" localSheetId="15">#REF!</definedName>
    <definedName name="M27_30_NEM_REZ" localSheetId="14">#REF!</definedName>
    <definedName name="M27_30_NEM_REZ" localSheetId="24">#REF!</definedName>
    <definedName name="M27_30_NEM_REZ" localSheetId="23">#REF!</definedName>
    <definedName name="M27_30_NEM_SyncCon" localSheetId="6">#REF!</definedName>
    <definedName name="M27_30_NEM_SyncCon" localSheetId="5">#REF!</definedName>
    <definedName name="M27_30_NEM_SyncCon" localSheetId="15">#REF!</definedName>
    <definedName name="M27_30_NEM_SyncCon" localSheetId="14">#REF!</definedName>
    <definedName name="M27_30_NEM_SyncCon" localSheetId="24">#REF!</definedName>
    <definedName name="M27_30_NEM_SyncCon" localSheetId="23">#REF!</definedName>
    <definedName name="M27_30_NEM_VOM" localSheetId="6">#REF!</definedName>
    <definedName name="M27_30_NEM_VOM" localSheetId="5">#REF!</definedName>
    <definedName name="M27_30_NEM_VOM" localSheetId="15">#REF!</definedName>
    <definedName name="M27_30_NEM_VOM" localSheetId="14">#REF!</definedName>
    <definedName name="M27_30_NEM_VOM" localSheetId="24">#REF!</definedName>
    <definedName name="M27_30_NEM_VOM" localSheetId="23">#REF!</definedName>
    <definedName name="NE">[2]Macro!$AA$9</definedName>
    <definedName name="NEM_Links">[2]Macro!$G$5:$G$14</definedName>
    <definedName name="NEMNodes">[2]Macro!$K$5:$K$10</definedName>
    <definedName name="NEMorSWIS">[2]Macro!$B$31</definedName>
    <definedName name="NEMRegions">[2]Macro!$J$5:$J$10</definedName>
    <definedName name="NEMREZs">[2]Macro!$L$5:$L$39</definedName>
    <definedName name="NodeDisplay">[2]Macro!$K$3</definedName>
    <definedName name="NPVasof">[2]Macro!$B$33</definedName>
    <definedName name="REZDisplay">[2]Macro!$L$3</definedName>
    <definedName name="RooftopPV">[2]Macro!$W$4</definedName>
    <definedName name="SentOut">[2]Macro!$U$7</definedName>
    <definedName name="sfdg">'[1]M27_30_USE+DSP Cost'!$C$9:$W$9</definedName>
    <definedName name="StartYear1">'[1]!!DELETE ME!! - Data checks'!$A$5</definedName>
    <definedName name="TimePerYear">[2]Macro!$B$36</definedName>
    <definedName name="Timestep">[2]Macro!$B$30</definedName>
    <definedName name="Tol">[2]Macro!$B$32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47" i="784" l="1"/>
  <c r="AF47" i="784"/>
  <c r="AE47" i="784"/>
  <c r="AD47" i="784"/>
  <c r="AC47" i="784"/>
  <c r="AB47" i="784"/>
  <c r="AA47" i="784"/>
  <c r="Z47" i="784"/>
  <c r="Y47" i="784"/>
  <c r="X47" i="784"/>
  <c r="W47" i="784"/>
  <c r="V47" i="784"/>
  <c r="U47" i="784"/>
  <c r="T47" i="784"/>
  <c r="S47" i="784"/>
  <c r="R47" i="784"/>
  <c r="Q47" i="784"/>
  <c r="P47" i="784"/>
  <c r="O47" i="784"/>
  <c r="N47" i="784"/>
  <c r="M47" i="784"/>
  <c r="L47" i="784"/>
  <c r="K47" i="784"/>
  <c r="J47" i="784"/>
  <c r="I47" i="784"/>
  <c r="A44" i="784"/>
  <c r="AG25" i="784"/>
  <c r="AF25" i="784"/>
  <c r="AE25" i="784"/>
  <c r="AD25" i="784"/>
  <c r="AC25" i="784"/>
  <c r="AB25" i="784"/>
  <c r="AA25" i="784"/>
  <c r="Z25" i="784"/>
  <c r="Y25" i="784"/>
  <c r="X25" i="784"/>
  <c r="W25" i="784"/>
  <c r="V25" i="784"/>
  <c r="U25" i="784"/>
  <c r="T25" i="784"/>
  <c r="S25" i="784"/>
  <c r="R25" i="784"/>
  <c r="Q25" i="784"/>
  <c r="P25" i="784"/>
  <c r="O25" i="784"/>
  <c r="N25" i="784"/>
  <c r="M25" i="784"/>
  <c r="L25" i="784"/>
  <c r="K25" i="784"/>
  <c r="J25" i="784"/>
  <c r="I25" i="784"/>
  <c r="A22" i="784"/>
  <c r="E15" i="784"/>
  <c r="E14" i="784"/>
  <c r="E13" i="784"/>
  <c r="E11" i="784"/>
  <c r="E10" i="784"/>
  <c r="E9" i="784"/>
  <c r="E8" i="784"/>
  <c r="A3" i="784"/>
  <c r="J1" i="784"/>
  <c r="I49" i="784"/>
  <c r="I12" i="784"/>
  <c r="I52" i="784"/>
  <c r="I61" i="784"/>
  <c r="I53" i="784"/>
  <c r="I63" i="784"/>
  <c r="J13" i="784"/>
  <c r="J52" i="784"/>
  <c r="K1" i="784" l="1"/>
  <c r="J62" i="784"/>
  <c r="J51" i="784"/>
  <c r="I58" i="784"/>
  <c r="J12" i="784"/>
  <c r="J61" i="784"/>
  <c r="I57" i="784"/>
  <c r="I55" i="784"/>
  <c r="J56" i="784"/>
  <c r="I48" i="784"/>
  <c r="I54" i="784"/>
  <c r="J54" i="784"/>
  <c r="J59" i="784"/>
  <c r="I62" i="784"/>
  <c r="I51" i="784"/>
  <c r="J57" i="784"/>
  <c r="J53" i="784"/>
  <c r="I50" i="784"/>
  <c r="J50" i="784"/>
  <c r="J49" i="784"/>
  <c r="I41" i="784"/>
  <c r="I59" i="784"/>
  <c r="J55" i="784"/>
  <c r="I13" i="784"/>
  <c r="I56" i="784"/>
  <c r="J58" i="784"/>
  <c r="J41" i="784"/>
  <c r="I35" i="784"/>
  <c r="J63" i="784"/>
  <c r="J48" i="784"/>
  <c r="L1" i="784" l="1"/>
  <c r="I37" i="784"/>
  <c r="K52" i="784"/>
  <c r="J32" i="784"/>
  <c r="I8" i="784"/>
  <c r="J40" i="784"/>
  <c r="K41" i="784"/>
  <c r="K7" i="784"/>
  <c r="K35" i="784"/>
  <c r="K59" i="784"/>
  <c r="I10" i="784"/>
  <c r="K54" i="784"/>
  <c r="J33" i="784"/>
  <c r="I39" i="784"/>
  <c r="K39" i="784"/>
  <c r="I27" i="784"/>
  <c r="I34" i="784"/>
  <c r="J7" i="784"/>
  <c r="J29" i="784"/>
  <c r="K62" i="784"/>
  <c r="K12" i="784"/>
  <c r="I32" i="784"/>
  <c r="K61" i="784"/>
  <c r="I26" i="784"/>
  <c r="J39" i="784"/>
  <c r="K50" i="784"/>
  <c r="K10" i="784"/>
  <c r="K32" i="784"/>
  <c r="I11" i="784"/>
  <c r="K51" i="784"/>
  <c r="J8" i="784"/>
  <c r="J37" i="784"/>
  <c r="K36" i="784"/>
  <c r="I40" i="784"/>
  <c r="K49" i="784"/>
  <c r="K13" i="784"/>
  <c r="I28" i="784"/>
  <c r="K34" i="784"/>
  <c r="K63" i="784"/>
  <c r="J26" i="784"/>
  <c r="J34" i="784"/>
  <c r="J28" i="784"/>
  <c r="J35" i="784"/>
  <c r="I31" i="784"/>
  <c r="K31" i="784"/>
  <c r="K53" i="784"/>
  <c r="J9" i="784"/>
  <c r="K33" i="784"/>
  <c r="K11" i="784"/>
  <c r="I33" i="784"/>
  <c r="K40" i="784"/>
  <c r="I30" i="784"/>
  <c r="K9" i="784"/>
  <c r="I7" i="784"/>
  <c r="K30" i="784"/>
  <c r="K57" i="784"/>
  <c r="K27" i="784"/>
  <c r="K29" i="784"/>
  <c r="I29" i="784"/>
  <c r="K37" i="784"/>
  <c r="J36" i="784"/>
  <c r="J31" i="784"/>
  <c r="J30" i="784"/>
  <c r="K26" i="784"/>
  <c r="J27" i="784"/>
  <c r="K58" i="784"/>
  <c r="K28" i="784"/>
  <c r="I36" i="784"/>
  <c r="K8" i="784"/>
  <c r="I9" i="784"/>
  <c r="K55" i="784"/>
  <c r="J10" i="784"/>
  <c r="J11" i="784"/>
  <c r="K48" i="784"/>
  <c r="K56" i="784"/>
  <c r="I14" i="784" l="1"/>
  <c r="J14" i="784" s="1"/>
  <c r="K14" i="784" s="1"/>
  <c r="M1" i="784"/>
  <c r="L62" i="784"/>
  <c r="L53" i="784"/>
  <c r="L56" i="784"/>
  <c r="L49" i="784"/>
  <c r="L33" i="784"/>
  <c r="L11" i="784"/>
  <c r="L9" i="784"/>
  <c r="L10" i="784"/>
  <c r="L29" i="784"/>
  <c r="L30" i="784"/>
  <c r="L34" i="784"/>
  <c r="L12" i="784"/>
  <c r="L57" i="784"/>
  <c r="L7" i="784"/>
  <c r="L63" i="784"/>
  <c r="L52" i="784"/>
  <c r="L41" i="784"/>
  <c r="L58" i="784"/>
  <c r="L31" i="784"/>
  <c r="L32" i="784"/>
  <c r="L50" i="784"/>
  <c r="L26" i="784"/>
  <c r="L27" i="784"/>
  <c r="L48" i="784"/>
  <c r="L36" i="784"/>
  <c r="L59" i="784"/>
  <c r="L54" i="784"/>
  <c r="L39" i="784"/>
  <c r="L61" i="784"/>
  <c r="L37" i="784"/>
  <c r="L55" i="784"/>
  <c r="L35" i="784"/>
  <c r="L8" i="784"/>
  <c r="L40" i="784"/>
  <c r="L51" i="784"/>
  <c r="L28" i="784"/>
  <c r="L13" i="784"/>
  <c r="L14" i="784" l="1"/>
  <c r="N1" i="784"/>
  <c r="M59" i="784"/>
  <c r="M32" i="784"/>
  <c r="M31" i="784"/>
  <c r="M12" i="784"/>
  <c r="M57" i="784"/>
  <c r="M63" i="784"/>
  <c r="M11" i="784"/>
  <c r="M41" i="784"/>
  <c r="M49" i="784"/>
  <c r="M52" i="784"/>
  <c r="M28" i="784"/>
  <c r="M10" i="784"/>
  <c r="M50" i="784"/>
  <c r="M54" i="784"/>
  <c r="M51" i="784"/>
  <c r="M26" i="784"/>
  <c r="M7" i="784"/>
  <c r="M27" i="784"/>
  <c r="M40" i="784"/>
  <c r="M56" i="784"/>
  <c r="M29" i="784"/>
  <c r="M55" i="784"/>
  <c r="M36" i="784"/>
  <c r="M35" i="784"/>
  <c r="M53" i="784"/>
  <c r="M9" i="784"/>
  <c r="M13" i="784"/>
  <c r="M30" i="784"/>
  <c r="M37" i="784"/>
  <c r="M33" i="784"/>
  <c r="M62" i="784"/>
  <c r="M34" i="784"/>
  <c r="M58" i="784"/>
  <c r="M39" i="784"/>
  <c r="M61" i="784"/>
  <c r="M8" i="784"/>
  <c r="M48" i="784"/>
  <c r="M14" i="784" l="1"/>
  <c r="O1" i="784"/>
  <c r="N52" i="784"/>
  <c r="N36" i="784"/>
  <c r="N29" i="784"/>
  <c r="N11" i="784"/>
  <c r="N9" i="784"/>
  <c r="N41" i="784"/>
  <c r="N10" i="784"/>
  <c r="N51" i="784"/>
  <c r="N39" i="784"/>
  <c r="N53" i="784"/>
  <c r="N59" i="784"/>
  <c r="N56" i="784"/>
  <c r="N27" i="784"/>
  <c r="N30" i="784"/>
  <c r="N7" i="784"/>
  <c r="N13" i="784"/>
  <c r="N12" i="784"/>
  <c r="N48" i="784"/>
  <c r="N63" i="784"/>
  <c r="N35" i="784"/>
  <c r="N28" i="784"/>
  <c r="N58" i="784"/>
  <c r="N32" i="784"/>
  <c r="N37" i="784"/>
  <c r="N57" i="784"/>
  <c r="N31" i="784"/>
  <c r="N49" i="784"/>
  <c r="N62" i="784"/>
  <c r="N40" i="784"/>
  <c r="N55" i="784"/>
  <c r="N33" i="784"/>
  <c r="N61" i="784"/>
  <c r="N26" i="784"/>
  <c r="N34" i="784"/>
  <c r="N50" i="784"/>
  <c r="N8" i="784"/>
  <c r="N54" i="784"/>
  <c r="N14" i="784" l="1"/>
  <c r="P1" i="784"/>
  <c r="O27" i="784"/>
  <c r="O36" i="784"/>
  <c r="O54" i="784"/>
  <c r="O56" i="784"/>
  <c r="O61" i="784"/>
  <c r="O11" i="784"/>
  <c r="O10" i="784"/>
  <c r="O57" i="784"/>
  <c r="O37" i="784"/>
  <c r="O30" i="784"/>
  <c r="O62" i="784"/>
  <c r="O51" i="784"/>
  <c r="O12" i="784"/>
  <c r="O48" i="784"/>
  <c r="O40" i="784"/>
  <c r="O52" i="784"/>
  <c r="O31" i="784"/>
  <c r="O26" i="784"/>
  <c r="O53" i="784"/>
  <c r="O58" i="784"/>
  <c r="O35" i="784"/>
  <c r="O32" i="784"/>
  <c r="O8" i="784"/>
  <c r="O29" i="784"/>
  <c r="O59" i="784"/>
  <c r="O13" i="784"/>
  <c r="O41" i="784"/>
  <c r="O50" i="784"/>
  <c r="O55" i="784"/>
  <c r="O33" i="784"/>
  <c r="O63" i="784"/>
  <c r="O9" i="784"/>
  <c r="O39" i="784"/>
  <c r="O34" i="784"/>
  <c r="O28" i="784"/>
  <c r="O7" i="784"/>
  <c r="O49" i="784"/>
  <c r="O14" i="784" l="1"/>
  <c r="Q1" i="784"/>
  <c r="P35" i="784"/>
  <c r="P34" i="784"/>
  <c r="P55" i="784"/>
  <c r="P59" i="784"/>
  <c r="P27" i="784"/>
  <c r="P11" i="784"/>
  <c r="P26" i="784"/>
  <c r="P31" i="784"/>
  <c r="P53" i="784"/>
  <c r="P36" i="784"/>
  <c r="P28" i="784"/>
  <c r="P51" i="784"/>
  <c r="P33" i="784"/>
  <c r="P39" i="784"/>
  <c r="P62" i="784"/>
  <c r="P13" i="784"/>
  <c r="P7" i="784"/>
  <c r="P37" i="784"/>
  <c r="P50" i="784"/>
  <c r="P61" i="784"/>
  <c r="P41" i="784"/>
  <c r="P49" i="784"/>
  <c r="P48" i="784"/>
  <c r="P10" i="784"/>
  <c r="P9" i="784"/>
  <c r="P32" i="784"/>
  <c r="P58" i="784"/>
  <c r="P57" i="784"/>
  <c r="P30" i="784"/>
  <c r="P56" i="784"/>
  <c r="P29" i="784"/>
  <c r="P8" i="784"/>
  <c r="P52" i="784"/>
  <c r="P40" i="784"/>
  <c r="P63" i="784"/>
  <c r="P54" i="784"/>
  <c r="P12" i="784"/>
  <c r="P14" i="784" l="1"/>
  <c r="R1" i="784"/>
  <c r="Q50" i="784"/>
  <c r="Q32" i="784"/>
  <c r="Q52" i="784"/>
  <c r="Q26" i="784"/>
  <c r="Q61" i="784"/>
  <c r="Q54" i="784"/>
  <c r="Q13" i="784"/>
  <c r="Q51" i="784"/>
  <c r="Q63" i="784"/>
  <c r="Q62" i="784"/>
  <c r="Q12" i="784"/>
  <c r="Q35" i="784"/>
  <c r="Q28" i="784"/>
  <c r="Q58" i="784"/>
  <c r="Q59" i="784"/>
  <c r="Q36" i="784"/>
  <c r="Q56" i="784"/>
  <c r="Q7" i="784"/>
  <c r="Q31" i="784"/>
  <c r="Q48" i="784"/>
  <c r="Q34" i="784"/>
  <c r="Q30" i="784"/>
  <c r="Q27" i="784"/>
  <c r="Q29" i="784"/>
  <c r="Q9" i="784"/>
  <c r="Q39" i="784"/>
  <c r="Q49" i="784"/>
  <c r="Q57" i="784"/>
  <c r="Q55" i="784"/>
  <c r="Q11" i="784"/>
  <c r="Q8" i="784"/>
  <c r="Q33" i="784"/>
  <c r="Q10" i="784"/>
  <c r="Q53" i="784"/>
  <c r="Q37" i="784"/>
  <c r="Q41" i="784"/>
  <c r="Q40" i="784"/>
  <c r="Q14" i="784" l="1"/>
  <c r="S1" i="784"/>
  <c r="R32" i="784"/>
  <c r="R11" i="784"/>
  <c r="R56" i="784"/>
  <c r="R40" i="784"/>
  <c r="R37" i="784"/>
  <c r="R63" i="784"/>
  <c r="R27" i="784"/>
  <c r="R39" i="784"/>
  <c r="R61" i="784"/>
  <c r="R55" i="784"/>
  <c r="R13" i="784"/>
  <c r="R26" i="784"/>
  <c r="R7" i="784"/>
  <c r="R35" i="784"/>
  <c r="R31" i="784"/>
  <c r="R36" i="784"/>
  <c r="R51" i="784"/>
  <c r="R57" i="784"/>
  <c r="R58" i="784"/>
  <c r="R34" i="784"/>
  <c r="R8" i="784"/>
  <c r="R28" i="784"/>
  <c r="R53" i="784"/>
  <c r="R59" i="784"/>
  <c r="R52" i="784"/>
  <c r="R12" i="784"/>
  <c r="R49" i="784"/>
  <c r="R54" i="784"/>
  <c r="R50" i="784"/>
  <c r="R48" i="784"/>
  <c r="R30" i="784"/>
  <c r="R33" i="784"/>
  <c r="R9" i="784"/>
  <c r="R62" i="784"/>
  <c r="R41" i="784"/>
  <c r="R10" i="784"/>
  <c r="R29" i="784"/>
  <c r="R14" i="784" l="1"/>
  <c r="T1" i="784"/>
  <c r="S39" i="784"/>
  <c r="S30" i="784"/>
  <c r="S12" i="784"/>
  <c r="S26" i="784"/>
  <c r="S51" i="784"/>
  <c r="S56" i="784"/>
  <c r="S37" i="784"/>
  <c r="S61" i="784"/>
  <c r="S53" i="784"/>
  <c r="S11" i="784"/>
  <c r="S31" i="784"/>
  <c r="S36" i="784"/>
  <c r="S33" i="784"/>
  <c r="S32" i="784"/>
  <c r="S62" i="784"/>
  <c r="S59" i="784"/>
  <c r="S7" i="784"/>
  <c r="S48" i="784"/>
  <c r="S57" i="784"/>
  <c r="S29" i="784"/>
  <c r="S13" i="784"/>
  <c r="S54" i="784"/>
  <c r="S50" i="784"/>
  <c r="S58" i="784"/>
  <c r="S49" i="784"/>
  <c r="S41" i="784"/>
  <c r="S35" i="784"/>
  <c r="S8" i="784"/>
  <c r="S63" i="784"/>
  <c r="S40" i="784"/>
  <c r="S27" i="784"/>
  <c r="S34" i="784"/>
  <c r="S28" i="784"/>
  <c r="S55" i="784"/>
  <c r="S52" i="784"/>
  <c r="S10" i="784"/>
  <c r="S9" i="784"/>
  <c r="S14" i="784" l="1"/>
  <c r="U1" i="784"/>
  <c r="T8" i="784"/>
  <c r="T63" i="784"/>
  <c r="T40" i="784"/>
  <c r="T51" i="784"/>
  <c r="T49" i="784"/>
  <c r="T7" i="784"/>
  <c r="T61" i="784"/>
  <c r="T27" i="784"/>
  <c r="T30" i="784"/>
  <c r="T11" i="784"/>
  <c r="T32" i="784"/>
  <c r="T48" i="784"/>
  <c r="T57" i="784"/>
  <c r="T10" i="784"/>
  <c r="T50" i="784"/>
  <c r="T31" i="784"/>
  <c r="T13" i="784"/>
  <c r="T36" i="784"/>
  <c r="T59" i="784"/>
  <c r="T12" i="784"/>
  <c r="T28" i="784"/>
  <c r="T9" i="784"/>
  <c r="T26" i="784"/>
  <c r="T35" i="784"/>
  <c r="T39" i="784"/>
  <c r="T58" i="784"/>
  <c r="T55" i="784"/>
  <c r="T37" i="784"/>
  <c r="T62" i="784"/>
  <c r="T41" i="784"/>
  <c r="T56" i="784"/>
  <c r="T53" i="784"/>
  <c r="T54" i="784"/>
  <c r="T29" i="784"/>
  <c r="T33" i="784"/>
  <c r="T34" i="784"/>
  <c r="T52" i="784"/>
  <c r="T14" i="784" l="1"/>
  <c r="V1" i="784"/>
  <c r="U53" i="784"/>
  <c r="U37" i="784"/>
  <c r="U56" i="784"/>
  <c r="U58" i="784"/>
  <c r="U7" i="784"/>
  <c r="U10" i="784"/>
  <c r="U40" i="784"/>
  <c r="U50" i="784"/>
  <c r="U51" i="784"/>
  <c r="U33" i="784"/>
  <c r="U28" i="784"/>
  <c r="U62" i="784"/>
  <c r="U9" i="784"/>
  <c r="U27" i="784"/>
  <c r="U13" i="784"/>
  <c r="U61" i="784"/>
  <c r="U12" i="784"/>
  <c r="U54" i="784"/>
  <c r="U36" i="784"/>
  <c r="U52" i="784"/>
  <c r="U49" i="784"/>
  <c r="U11" i="784"/>
  <c r="U26" i="784"/>
  <c r="U48" i="784"/>
  <c r="U63" i="784"/>
  <c r="U57" i="784"/>
  <c r="U29" i="784"/>
  <c r="U30" i="784"/>
  <c r="U55" i="784"/>
  <c r="U41" i="784"/>
  <c r="U39" i="784"/>
  <c r="U32" i="784"/>
  <c r="U59" i="784"/>
  <c r="U34" i="784"/>
  <c r="U35" i="784"/>
  <c r="U31" i="784"/>
  <c r="U8" i="784"/>
  <c r="U14" i="784" l="1"/>
  <c r="W1" i="784"/>
  <c r="V41" i="784"/>
  <c r="V32" i="784"/>
  <c r="V12" i="784"/>
  <c r="V29" i="784"/>
  <c r="V63" i="784"/>
  <c r="V11" i="784"/>
  <c r="V61" i="784"/>
  <c r="V53" i="784"/>
  <c r="V27" i="784"/>
  <c r="V52" i="784"/>
  <c r="V35" i="784"/>
  <c r="V31" i="784"/>
  <c r="V51" i="784"/>
  <c r="V30" i="784"/>
  <c r="V56" i="784"/>
  <c r="V10" i="784"/>
  <c r="V54" i="784"/>
  <c r="V55" i="784"/>
  <c r="V28" i="784"/>
  <c r="V7" i="784"/>
  <c r="V37" i="784"/>
  <c r="V59" i="784"/>
  <c r="V8" i="784"/>
  <c r="V40" i="784"/>
  <c r="V57" i="784"/>
  <c r="V50" i="784"/>
  <c r="V48" i="784"/>
  <c r="V13" i="784"/>
  <c r="V39" i="784"/>
  <c r="V36" i="784"/>
  <c r="V58" i="784"/>
  <c r="V34" i="784"/>
  <c r="V9" i="784"/>
  <c r="V33" i="784"/>
  <c r="V62" i="784"/>
  <c r="V26" i="784"/>
  <c r="V49" i="784"/>
  <c r="V14" i="784" l="1"/>
  <c r="X1" i="784"/>
  <c r="W55" i="784"/>
  <c r="W8" i="784"/>
  <c r="W26" i="784"/>
  <c r="W56" i="784"/>
  <c r="W32" i="784"/>
  <c r="W28" i="784"/>
  <c r="W59" i="784"/>
  <c r="W57" i="784"/>
  <c r="W52" i="784"/>
  <c r="W33" i="784"/>
  <c r="W9" i="784"/>
  <c r="W37" i="784"/>
  <c r="W36" i="784"/>
  <c r="W40" i="784"/>
  <c r="W12" i="784"/>
  <c r="W39" i="784"/>
  <c r="W63" i="784"/>
  <c r="W29" i="784"/>
  <c r="W58" i="784"/>
  <c r="W53" i="784"/>
  <c r="W7" i="784"/>
  <c r="W11" i="784"/>
  <c r="W51" i="784"/>
  <c r="W41" i="784"/>
  <c r="W34" i="784"/>
  <c r="W48" i="784"/>
  <c r="W35" i="784"/>
  <c r="W10" i="784"/>
  <c r="W49" i="784"/>
  <c r="W61" i="784"/>
  <c r="W30" i="784"/>
  <c r="W62" i="784"/>
  <c r="W31" i="784"/>
  <c r="W50" i="784"/>
  <c r="W54" i="784"/>
  <c r="W27" i="784"/>
  <c r="W13" i="784"/>
  <c r="W14" i="784" l="1"/>
  <c r="Y1" i="784"/>
  <c r="X61" i="784"/>
  <c r="X36" i="784"/>
  <c r="X27" i="784"/>
  <c r="X7" i="784"/>
  <c r="X56" i="784"/>
  <c r="X32" i="784"/>
  <c r="X54" i="784"/>
  <c r="X30" i="784"/>
  <c r="X12" i="784"/>
  <c r="X34" i="784"/>
  <c r="X53" i="784"/>
  <c r="X59" i="784"/>
  <c r="X37" i="784"/>
  <c r="X62" i="784"/>
  <c r="X31" i="784"/>
  <c r="X63" i="784"/>
  <c r="X26" i="784"/>
  <c r="X33" i="784"/>
  <c r="X10" i="784"/>
  <c r="X57" i="784"/>
  <c r="X11" i="784"/>
  <c r="X39" i="784"/>
  <c r="X51" i="784"/>
  <c r="X13" i="784"/>
  <c r="X48" i="784"/>
  <c r="X52" i="784"/>
  <c r="X29" i="784"/>
  <c r="X8" i="784"/>
  <c r="X55" i="784"/>
  <c r="X50" i="784"/>
  <c r="X41" i="784"/>
  <c r="X35" i="784"/>
  <c r="X58" i="784"/>
  <c r="X40" i="784"/>
  <c r="X49" i="784"/>
  <c r="X9" i="784"/>
  <c r="X28" i="784"/>
  <c r="X14" i="784" l="1"/>
  <c r="Z1" i="784"/>
  <c r="Y52" i="784"/>
  <c r="Y36" i="784"/>
  <c r="Y33" i="784"/>
  <c r="Y63" i="784"/>
  <c r="Y32" i="784"/>
  <c r="Y62" i="784"/>
  <c r="Y9" i="784"/>
  <c r="Y51" i="784"/>
  <c r="Y58" i="784"/>
  <c r="Y50" i="784"/>
  <c r="Y54" i="784"/>
  <c r="Y11" i="784"/>
  <c r="Y28" i="784"/>
  <c r="Y40" i="784"/>
  <c r="Y49" i="784"/>
  <c r="Y56" i="784"/>
  <c r="Y30" i="784"/>
  <c r="Y31" i="784"/>
  <c r="Y8" i="784"/>
  <c r="Y59" i="784"/>
  <c r="Y12" i="784"/>
  <c r="Y34" i="784"/>
  <c r="Y7" i="784"/>
  <c r="Y27" i="784"/>
  <c r="Y41" i="784"/>
  <c r="Y57" i="784"/>
  <c r="Y48" i="784"/>
  <c r="Y26" i="784"/>
  <c r="Y35" i="784"/>
  <c r="Y61" i="784"/>
  <c r="Y10" i="784"/>
  <c r="Y37" i="784"/>
  <c r="Y29" i="784"/>
  <c r="Y39" i="784"/>
  <c r="Y53" i="784"/>
  <c r="Y13" i="784"/>
  <c r="Y55" i="784"/>
  <c r="Y14" i="784" l="1"/>
  <c r="AA1" i="784"/>
  <c r="Z57" i="784"/>
  <c r="Z35" i="784"/>
  <c r="Z40" i="784"/>
  <c r="Z49" i="784"/>
  <c r="Z7" i="784"/>
  <c r="Z58" i="784"/>
  <c r="Z55" i="784"/>
  <c r="Z52" i="784"/>
  <c r="Z53" i="784"/>
  <c r="Z37" i="784"/>
  <c r="Z28" i="784"/>
  <c r="Z61" i="784"/>
  <c r="Z26" i="784"/>
  <c r="Z31" i="784"/>
  <c r="Z48" i="784"/>
  <c r="Z36" i="784"/>
  <c r="Z11" i="784"/>
  <c r="Z27" i="784"/>
  <c r="Z56" i="784"/>
  <c r="Z34" i="784"/>
  <c r="Z12" i="784"/>
  <c r="Z33" i="784"/>
  <c r="Z63" i="784"/>
  <c r="Z30" i="784"/>
  <c r="Z51" i="784"/>
  <c r="Z9" i="784"/>
  <c r="Z13" i="784"/>
  <c r="Z8" i="784"/>
  <c r="Z29" i="784"/>
  <c r="Z41" i="784"/>
  <c r="Z32" i="784"/>
  <c r="Z50" i="784"/>
  <c r="Z10" i="784"/>
  <c r="Z39" i="784"/>
  <c r="Z59" i="784"/>
  <c r="Z62" i="784"/>
  <c r="Z54" i="784"/>
  <c r="Z14" i="784" l="1"/>
  <c r="AB1" i="784"/>
  <c r="AA10" i="784"/>
  <c r="AA51" i="784"/>
  <c r="AA57" i="784"/>
  <c r="AA30" i="784"/>
  <c r="AA54" i="784"/>
  <c r="AA32" i="784"/>
  <c r="AA50" i="784"/>
  <c r="AA41" i="784"/>
  <c r="AA11" i="784"/>
  <c r="AA37" i="784"/>
  <c r="AA40" i="784"/>
  <c r="AA53" i="784"/>
  <c r="AA35" i="784"/>
  <c r="AA29" i="784"/>
  <c r="AA12" i="784"/>
  <c r="AA33" i="784"/>
  <c r="AA59" i="784"/>
  <c r="AA48" i="784"/>
  <c r="AA36" i="784"/>
  <c r="AA7" i="784"/>
  <c r="AA9" i="784"/>
  <c r="AA34" i="784"/>
  <c r="AA55" i="784"/>
  <c r="AA49" i="784"/>
  <c r="AA61" i="784"/>
  <c r="AA8" i="784"/>
  <c r="AA58" i="784"/>
  <c r="AA56" i="784"/>
  <c r="AA52" i="784"/>
  <c r="AA63" i="784"/>
  <c r="AA26" i="784"/>
  <c r="AA28" i="784"/>
  <c r="AA13" i="784"/>
  <c r="AA62" i="784"/>
  <c r="AA27" i="784"/>
  <c r="AA39" i="784"/>
  <c r="AA31" i="784"/>
  <c r="AA14" i="784" l="1"/>
  <c r="AC1" i="784"/>
  <c r="AB27" i="784"/>
  <c r="AB61" i="784"/>
  <c r="AB31" i="784"/>
  <c r="AB33" i="784"/>
  <c r="AB35" i="784"/>
  <c r="AB29" i="784"/>
  <c r="AB50" i="784"/>
  <c r="AB11" i="784"/>
  <c r="AB37" i="784"/>
  <c r="AB34" i="784"/>
  <c r="AB30" i="784"/>
  <c r="AB52" i="784"/>
  <c r="AB40" i="784"/>
  <c r="AB51" i="784"/>
  <c r="AB39" i="784"/>
  <c r="AB13" i="784"/>
  <c r="AB62" i="784"/>
  <c r="AB63" i="784"/>
  <c r="AB56" i="784"/>
  <c r="AB48" i="784"/>
  <c r="AB12" i="784"/>
  <c r="AB49" i="784"/>
  <c r="AB53" i="784"/>
  <c r="AB41" i="784"/>
  <c r="AB26" i="784"/>
  <c r="AB58" i="784"/>
  <c r="AB32" i="784"/>
  <c r="AB36" i="784"/>
  <c r="AB10" i="784"/>
  <c r="AB8" i="784"/>
  <c r="AB57" i="784"/>
  <c r="AB54" i="784"/>
  <c r="AB59" i="784"/>
  <c r="AB55" i="784"/>
  <c r="AB7" i="784"/>
  <c r="AB9" i="784"/>
  <c r="AB28" i="784"/>
  <c r="AB14" i="784" l="1"/>
  <c r="AD1" i="784"/>
  <c r="AC30" i="784"/>
  <c r="AC10" i="784"/>
  <c r="AC26" i="784"/>
  <c r="AC39" i="784"/>
  <c r="AC52" i="784"/>
  <c r="AC59" i="784"/>
  <c r="AC61" i="784"/>
  <c r="AC54" i="784"/>
  <c r="AC8" i="784"/>
  <c r="AC27" i="784"/>
  <c r="AC58" i="784"/>
  <c r="AC7" i="784"/>
  <c r="AC55" i="784"/>
  <c r="AC57" i="784"/>
  <c r="AC62" i="784"/>
  <c r="AC9" i="784"/>
  <c r="AC35" i="784"/>
  <c r="AC48" i="784"/>
  <c r="AC56" i="784"/>
  <c r="AC31" i="784"/>
  <c r="AC12" i="784"/>
  <c r="AC49" i="784"/>
  <c r="AC41" i="784"/>
  <c r="AC53" i="784"/>
  <c r="AC29" i="784"/>
  <c r="AC11" i="784"/>
  <c r="AC63" i="784"/>
  <c r="AC37" i="784"/>
  <c r="AC36" i="784"/>
  <c r="AC50" i="784"/>
  <c r="AC28" i="784"/>
  <c r="AC51" i="784"/>
  <c r="AC34" i="784"/>
  <c r="AC33" i="784"/>
  <c r="AC13" i="784"/>
  <c r="AC40" i="784"/>
  <c r="AC32" i="784"/>
  <c r="AC14" i="784" l="1"/>
  <c r="AE1" i="784"/>
  <c r="AD29" i="784"/>
  <c r="AD59" i="784"/>
  <c r="AD28" i="784"/>
  <c r="AD10" i="784"/>
  <c r="AD52" i="784"/>
  <c r="AD58" i="784"/>
  <c r="AD13" i="784"/>
  <c r="AD32" i="784"/>
  <c r="AD27" i="784"/>
  <c r="AD61" i="784"/>
  <c r="AD9" i="784"/>
  <c r="AD39" i="784"/>
  <c r="AD7" i="784"/>
  <c r="AD51" i="784"/>
  <c r="AD57" i="784"/>
  <c r="AD55" i="784"/>
  <c r="AD49" i="784"/>
  <c r="AD30" i="784"/>
  <c r="AD35" i="784"/>
  <c r="AD62" i="784"/>
  <c r="AD48" i="784"/>
  <c r="AD34" i="784"/>
  <c r="AD8" i="784"/>
  <c r="AD63" i="784"/>
  <c r="AD50" i="784"/>
  <c r="AD41" i="784"/>
  <c r="AD26" i="784"/>
  <c r="AD11" i="784"/>
  <c r="AD33" i="784"/>
  <c r="AD40" i="784"/>
  <c r="AD54" i="784"/>
  <c r="AD36" i="784"/>
  <c r="AD56" i="784"/>
  <c r="AD31" i="784"/>
  <c r="AD37" i="784"/>
  <c r="AD12" i="784"/>
  <c r="AD53" i="784"/>
  <c r="AD14" i="784" l="1"/>
  <c r="AF1" i="784"/>
  <c r="AE40" i="784"/>
  <c r="AE51" i="784"/>
  <c r="AE28" i="784"/>
  <c r="AE35" i="784"/>
  <c r="AE39" i="784"/>
  <c r="AE55" i="784"/>
  <c r="AE12" i="784"/>
  <c r="AE58" i="784"/>
  <c r="AE13" i="784"/>
  <c r="AE7" i="784"/>
  <c r="AE53" i="784"/>
  <c r="AE41" i="784"/>
  <c r="AE48" i="784"/>
  <c r="AE62" i="784"/>
  <c r="AE32" i="784"/>
  <c r="AE11" i="784"/>
  <c r="AE63" i="784"/>
  <c r="AE9" i="784"/>
  <c r="AE36" i="784"/>
  <c r="AE30" i="784"/>
  <c r="AE10" i="784"/>
  <c r="AE34" i="784"/>
  <c r="AE49" i="784"/>
  <c r="AE33" i="784"/>
  <c r="AE37" i="784"/>
  <c r="AE31" i="784"/>
  <c r="AE57" i="784"/>
  <c r="AE56" i="784"/>
  <c r="AE29" i="784"/>
  <c r="AE59" i="784"/>
  <c r="AE61" i="784"/>
  <c r="AE52" i="784"/>
  <c r="AE27" i="784"/>
  <c r="AE50" i="784"/>
  <c r="AE54" i="784"/>
  <c r="AE8" i="784"/>
  <c r="AE26" i="784"/>
  <c r="AE14" i="784" l="1"/>
  <c r="AG1" i="784"/>
  <c r="AG37" i="784"/>
  <c r="AF63" i="784"/>
  <c r="AG28" i="784"/>
  <c r="AG56" i="784"/>
  <c r="AG55" i="784"/>
  <c r="AG62" i="784"/>
  <c r="AF53" i="784"/>
  <c r="AF29" i="784"/>
  <c r="AF61" i="784"/>
  <c r="AF31" i="784"/>
  <c r="AF27" i="784"/>
  <c r="AF26" i="784"/>
  <c r="AF41" i="784"/>
  <c r="AF48" i="784"/>
  <c r="AF12" i="784"/>
  <c r="AG49" i="784"/>
  <c r="AG27" i="784"/>
  <c r="AG40" i="784"/>
  <c r="AF55" i="784"/>
  <c r="AG8" i="784"/>
  <c r="AG57" i="784"/>
  <c r="AF28" i="784"/>
  <c r="AF59" i="784"/>
  <c r="AF35" i="784"/>
  <c r="AF39" i="784"/>
  <c r="AF51" i="784"/>
  <c r="AG29" i="784"/>
  <c r="AG12" i="784"/>
  <c r="AG50" i="784"/>
  <c r="AG54" i="784"/>
  <c r="AG41" i="784"/>
  <c r="AG34" i="784"/>
  <c r="AG32" i="784"/>
  <c r="AF62" i="784"/>
  <c r="AF40" i="784"/>
  <c r="AF37" i="784"/>
  <c r="AF34" i="784"/>
  <c r="AF56" i="784"/>
  <c r="AF30" i="784"/>
  <c r="AF54" i="784"/>
  <c r="AF36" i="784"/>
  <c r="AF52" i="784"/>
  <c r="AF32" i="784"/>
  <c r="AG51" i="784"/>
  <c r="AF11" i="784"/>
  <c r="AF13" i="784"/>
  <c r="AF57" i="784"/>
  <c r="AF50" i="784"/>
  <c r="AF8" i="784"/>
  <c r="AG10" i="784"/>
  <c r="AF10" i="784"/>
  <c r="AG61" i="784"/>
  <c r="AF49" i="784"/>
  <c r="AF7" i="784"/>
  <c r="AG7" i="784"/>
  <c r="AG58" i="784"/>
  <c r="AF9" i="784"/>
  <c r="AF33" i="784"/>
  <c r="AG35" i="784"/>
  <c r="AF58" i="784"/>
  <c r="AG26" i="784"/>
  <c r="AF14" i="784" l="1"/>
  <c r="AG63" i="784"/>
  <c r="AG13" i="784"/>
  <c r="AG31" i="784"/>
  <c r="AG33" i="784"/>
  <c r="AG52" i="784"/>
  <c r="AG59" i="784"/>
  <c r="AG53" i="784"/>
  <c r="AG48" i="784"/>
  <c r="AG36" i="784"/>
  <c r="AG30" i="784"/>
  <c r="AG9" i="784"/>
  <c r="AG11" i="784"/>
  <c r="AG39" i="784"/>
  <c r="AG14" i="784" l="1"/>
</calcChain>
</file>

<file path=xl/sharedStrings.xml><?xml version="1.0" encoding="utf-8"?>
<sst xmlns="http://schemas.openxmlformats.org/spreadsheetml/2006/main" count="10006" uniqueCount="158">
  <si>
    <t xml:space="preserve"> </t>
  </si>
  <si>
    <t>Change log</t>
  </si>
  <si>
    <t>Black Coal</t>
  </si>
  <si>
    <t>Hydro</t>
  </si>
  <si>
    <t>OCGT</t>
  </si>
  <si>
    <t>OCGT / Diesel</t>
  </si>
  <si>
    <t>DSP</t>
  </si>
  <si>
    <t>USE / DSP</t>
  </si>
  <si>
    <t>CCGT</t>
  </si>
  <si>
    <t>Solar PV</t>
  </si>
  <si>
    <t>Wind</t>
  </si>
  <si>
    <t>Brown Coal</t>
  </si>
  <si>
    <t>Gas - Steam</t>
  </si>
  <si>
    <t>USE</t>
  </si>
  <si>
    <t>Pumped Hydro Pump</t>
  </si>
  <si>
    <t>Pumped Hydro</t>
  </si>
  <si>
    <t>Transmission</t>
  </si>
  <si>
    <t>VPP</t>
  </si>
  <si>
    <t>NEM</t>
  </si>
  <si>
    <t>VOM</t>
  </si>
  <si>
    <t>FOM</t>
  </si>
  <si>
    <t>REHAB</t>
  </si>
  <si>
    <t>Fuel</t>
  </si>
  <si>
    <t>Region</t>
  </si>
  <si>
    <t>Technology</t>
  </si>
  <si>
    <t>VPP pump</t>
  </si>
  <si>
    <t>NSW1</t>
  </si>
  <si>
    <t>QLD1</t>
  </si>
  <si>
    <t>VIC1</t>
  </si>
  <si>
    <t>SA1</t>
  </si>
  <si>
    <t>TAS1</t>
  </si>
  <si>
    <t>CAPEX (Install)</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</si>
  <si>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</si>
  <si>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</si>
  <si>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</si>
  <si>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</si>
  <si>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</si>
  <si>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</si>
  <si>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</si>
  <si>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</si>
  <si>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</si>
  <si>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</si>
  <si>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</si>
  <si>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</si>
  <si>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</si>
  <si>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</si>
  <si>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</si>
  <si>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</si>
  <si>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</si>
  <si>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</si>
  <si>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</si>
  <si>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Rehab</t>
  </si>
  <si>
    <t>Explicitly modelled generation</t>
  </si>
  <si>
    <t>Distributed PV</t>
  </si>
  <si>
    <t>Notes</t>
  </si>
  <si>
    <t>Acronyms</t>
  </si>
  <si>
    <t>Open cycle gas turbine</t>
  </si>
  <si>
    <t>Closed cycle gas turbine</t>
  </si>
  <si>
    <t>Virtual power plants</t>
  </si>
  <si>
    <t>Demand-side participation</t>
  </si>
  <si>
    <t>Unserved energy</t>
  </si>
  <si>
    <t>Diesel</t>
  </si>
  <si>
    <t>Diesel generator</t>
  </si>
  <si>
    <t>National Electricity Market</t>
  </si>
  <si>
    <t>AEMO</t>
  </si>
  <si>
    <t>Australian Energy Market Operator</t>
  </si>
  <si>
    <t>PV</t>
  </si>
  <si>
    <t>Photovoltaic</t>
  </si>
  <si>
    <t>Rehabilitation (after closing an existing generator)</t>
  </si>
  <si>
    <t>Fixed operations and maintenance</t>
  </si>
  <si>
    <t>Variable operations and maintenance</t>
  </si>
  <si>
    <t>MW</t>
  </si>
  <si>
    <t>Megawatts</t>
  </si>
  <si>
    <t>GWh</t>
  </si>
  <si>
    <t>Gigawatt-hours</t>
  </si>
  <si>
    <t>ESOO</t>
  </si>
  <si>
    <t>Electricity Statement Of Opportunities</t>
  </si>
  <si>
    <t>Behind the meter battery</t>
  </si>
  <si>
    <t>Behind the meter battery pump</t>
  </si>
  <si>
    <t>Gas-powered steam turbine</t>
  </si>
  <si>
    <t>PVNSG</t>
  </si>
  <si>
    <t>PV non-scheduled generators</t>
  </si>
  <si>
    <t>Notice</t>
  </si>
  <si>
    <t>REZ Expansion</t>
  </si>
  <si>
    <t>2042-43</t>
  </si>
  <si>
    <t>2043-44</t>
  </si>
  <si>
    <t>2044-45</t>
  </si>
  <si>
    <t>2045-46</t>
  </si>
  <si>
    <t>Compare</t>
  </si>
  <si>
    <t>to</t>
  </si>
  <si>
    <t>Select region</t>
  </si>
  <si>
    <t>Build</t>
  </si>
  <si>
    <t>CAPEX</t>
  </si>
  <si>
    <t>REZ Tx</t>
  </si>
  <si>
    <t>REZ</t>
  </si>
  <si>
    <t>USE+DSP</t>
  </si>
  <si>
    <t>Capacity difference (MW)</t>
  </si>
  <si>
    <t>Sent-out generation difference (GWh)*</t>
  </si>
  <si>
    <t>Total excluding storage</t>
  </si>
  <si>
    <t>Explicitly modelled pumping</t>
  </si>
  <si>
    <t>Non-controllable capacity</t>
  </si>
  <si>
    <t>Total</t>
  </si>
  <si>
    <t>Grid Battery</t>
  </si>
  <si>
    <t>Explicitly modelled existing and new entrant (8 hour or less) battery storage</t>
  </si>
  <si>
    <t>Total cumulative market benefits</t>
  </si>
  <si>
    <t>Grid Battery pump</t>
  </si>
  <si>
    <t>Capacity calculated on 1 July. In early study years some wind and solar projects enter later in the financial year and are therefore reflected in the following financial year's capacity.</t>
  </si>
  <si>
    <t>PV non-scheduled generators (PVNSG) and Rooftop PV</t>
  </si>
  <si>
    <t>PACR</t>
  </si>
  <si>
    <t>Project Assessment Conclusions Report</t>
  </si>
  <si>
    <t>BaseCase</t>
  </si>
  <si>
    <t>2046-47</t>
  </si>
  <si>
    <t>2047-48</t>
  </si>
  <si>
    <t>*Generation shown is sent-out, as is demand.</t>
  </si>
  <si>
    <t>Real June 2021 dollars ($m) discounted to 1 July 2021</t>
  </si>
  <si>
    <t>Real June 2021 dollars discounted to 1 July 2021</t>
  </si>
  <si>
    <t>Real June 2021 dollars discounted to 1 July 2021. The total capital costs are annualised for modelling purposes.</t>
  </si>
  <si>
    <t>Real June 2021 dollars discounted to 1 July 2021. As with the total capital costs, the REZ transmission expansion costs are annualised for modelling purposes.</t>
  </si>
  <si>
    <t>Hydrogen Turbine</t>
  </si>
  <si>
    <t>Option 1</t>
  </si>
  <si>
    <t>1. Tumut 3 generation is included in Hydro, whereas Tumut 3 pump is included in Pumped Hydro Pump.</t>
  </si>
  <si>
    <t>2. REZ expansion costs only capture intra-regional network augmentations. These costs do not include the cost of interconnectors.</t>
  </si>
  <si>
    <t>3. New entrant capacity and retiring capacity for allowable generators are made at the beginning of each financial year, on 1 July.</t>
  </si>
  <si>
    <t xml:space="preserve">Victoria to NSW Interconnector West PADR Market Modelling Results Workbook, Hydrogen Superpower Scenario. </t>
  </si>
  <si>
    <t>Annual sent-out generation by technology (GWh) - BaseCase, Hydrogen Superpower Scenario</t>
  </si>
  <si>
    <t>Installed capacity by technology (MW) - BaseCase, Hydrogen Superpower Scenario</t>
  </si>
  <si>
    <t>VOM cost by technology ($000s) - BaseCase, Hydrogen Superpower Scenario</t>
  </si>
  <si>
    <t>FOM cost by technology ($000s) - BaseCase, Hydrogen Superpower Scenario</t>
  </si>
  <si>
    <t>Fuel cost by technology ($000s) - BaseCase, Hydrogen Superpower Scenario</t>
  </si>
  <si>
    <t>New generation build cost (CAPEX) by technology ($000s) - BaseCase, Hydrogen Superpower Scenario</t>
  </si>
  <si>
    <t>Rehabilition cost by technology ($000s) - BaseCase, Hydrogen Superpower Scenario</t>
  </si>
  <si>
    <t>REZ transmission expansion cost by region ($000s) - BaseCase, Hydrogen Superpower Scenario</t>
  </si>
  <si>
    <t>USE and USE / DSP cost by region ($000s) - BaseCase, Hydrogen Superpower Scenario</t>
  </si>
  <si>
    <t>Annual sent-out generation by technology (GWh) - Option 1, Hydrogen Superpower Scenario</t>
  </si>
  <si>
    <t>Installed capacity by technology (MW) - Option 1, Hydrogen Superpower Scenario</t>
  </si>
  <si>
    <t>VOM cost by technology ($000s) - Option 1, Hydrogen Superpower Scenario</t>
  </si>
  <si>
    <t>FOM cost by technology ($000s) - Option 1, Hydrogen Superpower Scenario</t>
  </si>
  <si>
    <t>Fuel cost by technology ($000s) - Option 1, Hydrogen Superpower Scenario</t>
  </si>
  <si>
    <t>New generation build cost (CAPEX) by technology ($000s) - Option 1, Hydrogen Superpower Scenario</t>
  </si>
  <si>
    <t>Rehabilition cost by technology ($000s) - Option 1, Hydrogen Superpower Scenario</t>
  </si>
  <si>
    <t>REZ transmission expansion cost by region ($000s) - Option 1, Hydrogen Superpower Scenario</t>
  </si>
  <si>
    <t>USE and USE / DSP cost by region ($000s) - Option 1, Hydrogen Superpower Scenario</t>
  </si>
  <si>
    <t>Annual sent-out generation by technology (GWh) - Option 2, Hydrogen Superpower Scenario</t>
  </si>
  <si>
    <t>Installed capacity by technology (MW) - Option 2, Hydrogen Superpower Scenario</t>
  </si>
  <si>
    <t>VOM cost by technology ($000s) - Option 2, Hydrogen Superpower Scenario</t>
  </si>
  <si>
    <t>FOM cost by technology ($000s) - Option 2, Hydrogen Superpower Scenario</t>
  </si>
  <si>
    <t>Fuel cost by technology ($000s) - Option 2, Hydrogen Superpower Scenario</t>
  </si>
  <si>
    <t>New generation build cost (CAPEX) by technology ($000s) - Option 2, Hydrogen Superpower Scenario</t>
  </si>
  <si>
    <t>Rehabilition cost by technology ($000s) - Option 2, Hydrogen Superpower Scenario</t>
  </si>
  <si>
    <t>REZ transmission expansion cost by region ($000s) - Option 2, Hydrogen Superpower Scenario</t>
  </si>
  <si>
    <t>USE and USE / DSP cost by region ($000s) - Option 2, Hydrogen Superpower Scenario</t>
  </si>
  <si>
    <t>5. Option 1: VNI West via Kerang.</t>
  </si>
  <si>
    <t>6. Option 2: VTL from 1 July 2026 until the comissioning of Option 1. Note that two batteries (250 MW/125 MWh) are assumed to switch to market arbitrage operation after the commissioning of Option 1.</t>
  </si>
  <si>
    <t>VTL</t>
  </si>
  <si>
    <t>Virtual transmission line</t>
  </si>
  <si>
    <t xml:space="preserve">Ernst &amp; Young (“EY”) was engaged on the instructions of NSW Electricity Networks Operations Pty Limited, as trustee for NSW Electricity Networks Operations Trust (“Transgrid”), to undertake market modelling of system costs and benefits to assess two options for the Victoria to NSW Interconnector West (VNI West) Regulatory Investment Test for Transmission (“VNI West RIT-T”). 
The results of EY’s work, including the assumptions and qualifications made in preparing the workbook (“Workbook”), are set out in EY's report (“Report”) dated 26 July 2022. The Workbook and the Report should be read in conjunction with each other and in their entirety including any disclaimers and attachments, this notice and the notice included in the Report. A reference to the Workbook includes any part of the Workbook. No further work has been undertaken by EY since the date of the Workbook to update it.
EY has prepared the Workbook for the benefit of Transgrid and has considered only the interest of Transgrid. EY has not been engaged to act, and has not acted, as advisor to any other party. Accordingly, EY makes no representations as to the appropriateness, accuracy or completeness of the Workbook for any other party's purposes. Our work commenced on 22 September 2021 and was completed on 4 May 2022. Therefore, our Workbook does not take account of events or circumstances arising after 4 May 2022 and we have no responsibility to update the Workbook for such events or circumstances.
No reliance may be placed upon the Workbook or any of its contents by any party other than Transgrid (“Third Parties”). Any Third Parties receiving a copy of the Workbook must make and rely on their own enquiries in relation to the issues to which the Workbook relates, the contents of the Workbook and all matters arising from or relating to or in any way connected with the Workbook or its contents. EY disclaims all responsibility to any Third Parties for any loss or liability that the Third Parties may suffer or incur arising from or relating to or in any way connected with the contents of the Workbook, the provision of the Workbook to the Third Parties or the reliance upon the Workbook by the Third Parties.
No claim or demand or any actions or proceedings may be brought against EY arising from or connected with the contents of the Workbook or the provision of the Workbook to the Third Parties. EY will be released and forever discharged from any such claims, demands, actions or proceedings. Our Workbook is based, in part, on the information provided to us by Transgrid and other stakeholders engaged in this process. We have relied on the accuracy of the information gathered through these sources. We do not imply, and it should not be construed that we have performed an audit, verification or due diligence procedures on any of the information provided to us. We have not independently verified, nor accept any responsibility or liability for independently verifying, any such information nor do we make any representation as to the accuracy or completeness of the information. We accept no liability for any loss or damage, which may result from your reliance on any research, analyses or information so supplied.
Modelling work performed as part of our scope inherently requires assumptions about future behaviours and market interactions, which may result in forecasts that deviate from future conditions. There will usually be differences between estimated and actual outcomes, because events and circumstances frequently do not occur as expected, and those differences may be material. We take no responsibility that the projected outcomes will be achieved. We highlight that our analysis and Workbook do not constitute investment advice or a recommendation to you on a future course of action. We provide no assurance that the scenarios we have modelled will be accepted by any relevant authority or third party. 
EY has consented to the Workbook being published electronically on Transgrid’s website for informational purposes only. EY has not consented to distribution or disclosure beyond this. The material contained in the Workbook, including the EY logo, is copyright. The copyright in the material contained in the Workbook itself, excluding EY logo, vests in Transgrid. The Workbook, including the EY logo, cannot be altered without prior written permission from EY.
Readers are advised that the outcomes provided are based on many detailed assumptions underpinning the scenario, and the key assumptions are described in the Workbook. These assumptions were selected by Transgrid after public consultation. The modelled scenario represents one possible future option for the development and operation of the National Electricity Market, and it must be acknowledged that many alternative futures exist. Alternative futures beyond those presented have not been evaluated as part of this Workbook.
EY’s liability is limited by a scheme approved under Professional Standards Legislation. </t>
  </si>
  <si>
    <t>Real June 2021 dollars discounted to 1 July 2021. For new entrant capacity, the FOM is incurred annually in modelling. For existing capacity, FOM is considered to be a sunk cost, since the fixed retirement dates are assumed to be the same in the Base Case and the option case. As such, early withdrawals are presented as an annual FOM saving, or negative cost, that continues until the assumed fixed date withdrawal.</t>
  </si>
  <si>
    <t>4. Scheduled and semi-scheduled generators are explicitly individually modelled. Other non-scheduled generators are modelled on the demand side as per AEMO's 2021 ESOO.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</si>
</sst>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quot;$&quot;#,##0"/>
  </numFmts>
  <fonts count="19" x14ac:knownFonts="1">
    <font>
      <sz val="11"/>
      <color theme="1"/>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i/>
      <sz val="11"/>
      <color theme="1"/>
      <name val="Calibri"/>
      <family val="2"/>
      <scheme val="minor"/>
    </font>
    <font>
      <i/>
      <sz val="11"/>
      <color theme="1"/>
      <name val="Calibri"/>
      <family val="2"/>
      <scheme val="minor"/>
    </font>
    <font>
      <b/>
      <sz val="12"/>
      <color rgb="FFFFE600"/>
      <name val="Arial"/>
      <family val="2"/>
    </font>
    <font>
      <sz val="11"/>
      <color theme="1"/>
      <name val="Calibri"/>
      <family val="2"/>
      <scheme val="minor"/>
    </font>
    <font>
      <b/>
      <sz val="11"/>
      <color rgb="FF3F3F3F"/>
      <name val="Calibri"/>
      <family val="2"/>
      <scheme val="minor"/>
    </font>
    <font>
      <sz val="18"/>
      <color rgb="FFFFE600"/>
      <name val="Arial"/>
      <family val="2"/>
    </font>
    <font>
      <sz val="18"/>
      <color rgb="FFFFD200"/>
      <name val="Arial"/>
      <family val="2"/>
    </font>
    <font>
      <b/>
      <sz val="18"/>
      <color rgb="FF3F3F3F"/>
      <name val="Arial"/>
      <family val="2"/>
    </font>
    <font>
      <sz val="18"/>
      <color rgb="FFFFE600"/>
      <name val="EYInterstate"/>
    </font>
    <font>
      <sz val="18"/>
      <color rgb="FFFFD200"/>
      <name val="EYInterstate"/>
    </font>
    <font>
      <b/>
      <sz val="11"/>
      <name val="Calibri"/>
      <family val="2"/>
      <scheme val="minor"/>
    </font>
    <font>
      <sz val="11"/>
      <name val="Calibri"/>
      <family val="2"/>
      <scheme val="minor"/>
    </font>
    <font>
      <sz val="12"/>
      <color theme="1"/>
      <name val="Calibri"/>
      <family val="2"/>
      <scheme val="minor"/>
    </font>
  </fonts>
  <fills count="10">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rgb="FFFFFFFF"/>
        <bgColor indexed="64"/>
      </patternFill>
    </fill>
    <fill>
      <patternFill patternType="solid">
        <fgColor rgb="FF747480"/>
        <bgColor indexed="64"/>
      </patternFill>
    </fill>
    <fill>
      <patternFill patternType="solid">
        <fgColor rgb="FFC4C4CD"/>
        <bgColor indexed="64"/>
      </patternFill>
    </fill>
    <fill>
      <patternFill patternType="solid">
        <fgColor theme="0" tint="-0.499984740745262"/>
        <bgColor indexed="64"/>
      </patternFill>
    </fill>
    <fill>
      <patternFill patternType="solid">
        <fgColor rgb="FFFFE600"/>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
    <xf numFmtId="0" fontId="0" fillId="0" borderId="0"/>
    <xf numFmtId="0" fontId="1" fillId="2" borderId="1" applyNumberFormat="0" applyAlignment="0" applyProtection="0"/>
    <xf numFmtId="0" fontId="5" fillId="0" borderId="0"/>
    <xf numFmtId="0" fontId="10" fillId="3" borderId="2" applyNumberFormat="0" applyAlignment="0" applyProtection="0"/>
    <xf numFmtId="164" fontId="9" fillId="0" borderId="0" applyFont="0" applyFill="0" applyBorder="0" applyAlignment="0" applyProtection="0"/>
  </cellStyleXfs>
  <cellXfs count="39">
    <xf numFmtId="0" fontId="0" fillId="0" borderId="0" xfId="0"/>
    <xf numFmtId="0" fontId="5" fillId="0" borderId="0" xfId="2"/>
    <xf numFmtId="0" fontId="6" fillId="0" borderId="0" xfId="0" applyFont="1"/>
    <xf numFmtId="14" fontId="0" fillId="0" borderId="0" xfId="0" applyNumberFormat="1"/>
    <xf numFmtId="165" fontId="0" fillId="0" borderId="0" xfId="0" applyNumberFormat="1"/>
    <xf numFmtId="0" fontId="1" fillId="2" borderId="1" xfId="1"/>
    <xf numFmtId="0" fontId="0" fillId="4" borderId="0" xfId="0" applyFill="1"/>
    <xf numFmtId="0" fontId="7" fillId="5" borderId="0" xfId="0" applyFont="1" applyFill="1"/>
    <xf numFmtId="0" fontId="2" fillId="6" borderId="0" xfId="0" applyFont="1" applyFill="1"/>
    <xf numFmtId="0" fontId="8" fillId="6" borderId="0" xfId="0" applyFont="1" applyFill="1" applyAlignment="1">
      <alignment vertical="center"/>
    </xf>
    <xf numFmtId="0" fontId="0" fillId="5" borderId="0" xfId="0" applyFill="1"/>
    <xf numFmtId="0" fontId="0" fillId="7" borderId="0" xfId="0" applyFill="1"/>
    <xf numFmtId="3" fontId="0" fillId="7" borderId="0" xfId="0" applyNumberFormat="1" applyFill="1"/>
    <xf numFmtId="0" fontId="0" fillId="0" borderId="0" xfId="0" applyAlignment="1">
      <alignment horizontal="left"/>
    </xf>
    <xf numFmtId="165" fontId="0" fillId="0" borderId="0" xfId="0" applyNumberFormat="1" applyAlignment="1">
      <alignment wrapText="1"/>
    </xf>
    <xf numFmtId="0" fontId="11" fillId="8" borderId="0" xfId="0" applyFont="1" applyFill="1"/>
    <xf numFmtId="0" fontId="12" fillId="8" borderId="0" xfId="0" applyFont="1" applyFill="1"/>
    <xf numFmtId="0" fontId="13" fillId="3" borderId="2" xfId="3" applyFont="1"/>
    <xf numFmtId="0" fontId="4" fillId="4" borderId="0" xfId="0" applyFont="1" applyFill="1"/>
    <xf numFmtId="0" fontId="14" fillId="8" borderId="0" xfId="0" applyFont="1" applyFill="1"/>
    <xf numFmtId="0" fontId="15" fillId="8" borderId="0" xfId="0" applyFont="1" applyFill="1"/>
    <xf numFmtId="0" fontId="3" fillId="4" borderId="0" xfId="0" applyFont="1" applyFill="1"/>
    <xf numFmtId="166" fontId="0" fillId="4" borderId="0" xfId="0" applyNumberFormat="1" applyFill="1"/>
    <xf numFmtId="166" fontId="3" fillId="7" borderId="0" xfId="0" applyNumberFormat="1" applyFont="1" applyFill="1"/>
    <xf numFmtId="166" fontId="0" fillId="7" borderId="0" xfId="0" applyNumberFormat="1" applyFill="1"/>
    <xf numFmtId="0" fontId="16" fillId="9" borderId="0" xfId="0" applyFont="1" applyFill="1" applyAlignment="1"/>
    <xf numFmtId="166" fontId="16" fillId="9" borderId="0" xfId="0" applyNumberFormat="1" applyFont="1" applyFill="1" applyAlignment="1"/>
    <xf numFmtId="3" fontId="0" fillId="7" borderId="0" xfId="0" applyNumberFormat="1" applyFont="1" applyFill="1"/>
    <xf numFmtId="0" fontId="7" fillId="4" borderId="0" xfId="0" applyFont="1" applyFill="1"/>
    <xf numFmtId="3" fontId="0" fillId="9" borderId="0" xfId="0" applyNumberFormat="1" applyFill="1"/>
    <xf numFmtId="4" fontId="0" fillId="7" borderId="0" xfId="0" applyNumberFormat="1" applyFill="1"/>
    <xf numFmtId="0" fontId="0" fillId="4" borderId="0" xfId="0" applyNumberFormat="1" applyFill="1"/>
    <xf numFmtId="0" fontId="0" fillId="7" borderId="0" xfId="0" applyFont="1" applyFill="1"/>
    <xf numFmtId="14" fontId="17" fillId="0" borderId="0" xfId="0" applyNumberFormat="1" applyFont="1"/>
    <xf numFmtId="0" fontId="0" fillId="0" borderId="0" xfId="0"/>
    <xf numFmtId="165" fontId="0" fillId="0" borderId="0" xfId="0" applyNumberFormat="1" applyAlignment="1">
      <alignment vertical="top" wrapText="1"/>
    </xf>
    <xf numFmtId="165" fontId="18" fillId="0" borderId="0" xfId="0" applyNumberFormat="1" applyFont="1" applyAlignment="1">
      <alignment horizontal="left" vertical="top" wrapText="1"/>
    </xf>
    <xf numFmtId="0" fontId="16" fillId="9" borderId="0" xfId="0" applyFont="1" applyFill="1" applyAlignment="1">
      <alignment horizontal="center"/>
    </xf>
    <xf numFmtId="0" fontId="7" fillId="5" borderId="0" xfId="0" applyFont="1" applyFill="1" applyAlignment="1">
      <alignment horizontal="left" wrapText="1"/>
    </xf>
  </cellXfs>
  <cellStyles count="5">
    <cellStyle name="Comma 2" xfId="4" xr:uid="{00000000-0005-0000-0000-000000000000}"/>
    <cellStyle name="Input" xfId="1" builtinId="20"/>
    <cellStyle name="Normal" xfId="0" builtinId="0"/>
    <cellStyle name="Normal 2" xfId="2" xr:uid="{00000000-0005-0000-0000-000003000000}"/>
    <cellStyle name="Output" xfId="3" builtinId="21"/>
  </cellStyles>
  <dxfs count="0"/>
  <tableStyles count="0" defaultTableStyle="TableStyleMedium2" defaultPivotStyle="PivotStyleLight16"/>
  <colors>
    <mruColors>
      <color rgb="FFFFE600"/>
      <color rgb="FF57E1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'---Compare options---'!$H$7</c:f>
              <c:strCache>
                <c:ptCount val="1"/>
                <c:pt idx="0">
                  <c:v>CAPEX</c:v>
                </c:pt>
              </c:strCache>
            </c:strRef>
          </c:tx>
          <c:spPr>
            <a:solidFill>
              <a:srgbClr val="FF6D00"/>
            </a:solidFill>
            <a:ln w="25400">
              <a:noFill/>
              <a:prstDash val="solid"/>
            </a:ln>
            <a:effectLst/>
            <a:extLst>
              <a:ext uri="{91240B29-F687-4F45-9708-019B960494DF}">
                <a14:hiddenLine xmlns:a14="http://schemas.microsoft.com/office/drawing/2010/main" w="25400">
                  <a:solidFill>
                    <a:srgbClr val="FF6D00"/>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options---'!$I$7:$AG$7</c:f>
              <c:numCache>
                <c:formatCode>"$"#,##0</c:formatCode>
                <c:ptCount val="25"/>
                <c:pt idx="0">
                  <c:v>152.62332782724499</c:v>
                </c:pt>
                <c:pt idx="1">
                  <c:v>-73.345840938551348</c:v>
                </c:pt>
                <c:pt idx="2">
                  <c:v>-37.577976528558878</c:v>
                </c:pt>
                <c:pt idx="3">
                  <c:v>714.8741258690618</c:v>
                </c:pt>
                <c:pt idx="4">
                  <c:v>10.262014030115679</c:v>
                </c:pt>
                <c:pt idx="5">
                  <c:v>-119.21213747566938</c:v>
                </c:pt>
                <c:pt idx="6">
                  <c:v>550.88344494836588</c:v>
                </c:pt>
                <c:pt idx="7">
                  <c:v>-1298.2313410639408</c:v>
                </c:pt>
                <c:pt idx="8">
                  <c:v>1438.4758116660994</c:v>
                </c:pt>
                <c:pt idx="9">
                  <c:v>-47.606404323445631</c:v>
                </c:pt>
                <c:pt idx="10">
                  <c:v>0.75808203133009378</c:v>
                </c:pt>
                <c:pt idx="11">
                  <c:v>307.81696813946962</c:v>
                </c:pt>
                <c:pt idx="12">
                  <c:v>848.64851287836677</c:v>
                </c:pt>
                <c:pt idx="13">
                  <c:v>-620.42725067110359</c:v>
                </c:pt>
                <c:pt idx="14">
                  <c:v>410.74997391329333</c:v>
                </c:pt>
                <c:pt idx="15">
                  <c:v>-563.29897074163932</c:v>
                </c:pt>
                <c:pt idx="16">
                  <c:v>148.54703691465815</c:v>
                </c:pt>
                <c:pt idx="17">
                  <c:v>-68.806822197884316</c:v>
                </c:pt>
                <c:pt idx="18">
                  <c:v>-376.96704558966775</c:v>
                </c:pt>
                <c:pt idx="19">
                  <c:v>178.22694520016202</c:v>
                </c:pt>
                <c:pt idx="20">
                  <c:v>220.12918436225689</c:v>
                </c:pt>
                <c:pt idx="21">
                  <c:v>38.81170259597711</c:v>
                </c:pt>
                <c:pt idx="22">
                  <c:v>-26.602652571613202</c:v>
                </c:pt>
                <c:pt idx="23">
                  <c:v>37.44850673334161</c:v>
                </c:pt>
                <c:pt idx="24">
                  <c:v>-1.7335317764788634</c:v>
                </c:pt>
              </c:numCache>
            </c:numRef>
          </c:val>
          <c:extLst>
            <c:ext xmlns:c16="http://schemas.microsoft.com/office/drawing/2014/chart" uri="{C3380CC4-5D6E-409C-BE32-E72D297353CC}">
              <c16:uniqueId val="{00000000-4ACE-47D4-AF98-8064F019B3D8}"/>
            </c:ext>
          </c:extLst>
        </c:ser>
        <c:ser>
          <c:idx val="1"/>
          <c:order val="1"/>
          <c:tx>
            <c:strRef>
              <c:f>'---Compare options---'!$H$8</c:f>
              <c:strCache>
                <c:ptCount val="1"/>
                <c:pt idx="0">
                  <c:v>FOM</c:v>
                </c:pt>
              </c:strCache>
            </c:strRef>
          </c:tx>
          <c:spPr>
            <a:solidFill>
              <a:srgbClr val="188CE5"/>
            </a:solidFill>
            <a:ln w="25400">
              <a:noFill/>
              <a:prstDash val="solid"/>
            </a:ln>
            <a:effectLst/>
            <a:extLst>
              <a:ext uri="{91240B29-F687-4F45-9708-019B960494DF}">
                <a14:hiddenLine xmlns:a14="http://schemas.microsoft.com/office/drawing/2010/main" w="25400">
                  <a:solidFill>
                    <a:srgbClr val="188CE5"/>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options---'!$I$8:$AG$8</c:f>
              <c:numCache>
                <c:formatCode>"$"#,##0</c:formatCode>
                <c:ptCount val="25"/>
                <c:pt idx="0">
                  <c:v>24.607316119966562</c:v>
                </c:pt>
                <c:pt idx="1">
                  <c:v>-11.641769473778549</c:v>
                </c:pt>
                <c:pt idx="2">
                  <c:v>72.395685074291663</c:v>
                </c:pt>
                <c:pt idx="3">
                  <c:v>-183.66628599657864</c:v>
                </c:pt>
                <c:pt idx="4">
                  <c:v>12.673689189935802</c:v>
                </c:pt>
                <c:pt idx="5">
                  <c:v>-30.747995530469343</c:v>
                </c:pt>
                <c:pt idx="6">
                  <c:v>28.95580054226442</c:v>
                </c:pt>
                <c:pt idx="7">
                  <c:v>51.546897783728319</c:v>
                </c:pt>
                <c:pt idx="8">
                  <c:v>201.89513880921481</c:v>
                </c:pt>
                <c:pt idx="9">
                  <c:v>65.399579431561747</c:v>
                </c:pt>
                <c:pt idx="10">
                  <c:v>53.577172161336058</c:v>
                </c:pt>
                <c:pt idx="11">
                  <c:v>8.9286543438290238</c:v>
                </c:pt>
                <c:pt idx="12">
                  <c:v>261.36302822314343</c:v>
                </c:pt>
                <c:pt idx="13">
                  <c:v>-135.7040974336185</c:v>
                </c:pt>
                <c:pt idx="14">
                  <c:v>96.190173430057712</c:v>
                </c:pt>
                <c:pt idx="15">
                  <c:v>-116.59834694922051</c:v>
                </c:pt>
                <c:pt idx="16">
                  <c:v>7.4819033687316407</c:v>
                </c:pt>
                <c:pt idx="17">
                  <c:v>-35.577166816180572</c:v>
                </c:pt>
                <c:pt idx="18">
                  <c:v>-71.630002266003984</c:v>
                </c:pt>
                <c:pt idx="19">
                  <c:v>8.7725180796016939</c:v>
                </c:pt>
                <c:pt idx="20">
                  <c:v>68.522397288907783</c:v>
                </c:pt>
                <c:pt idx="21">
                  <c:v>7.715325694041967</c:v>
                </c:pt>
                <c:pt idx="22">
                  <c:v>-4.4541928280281722</c:v>
                </c:pt>
                <c:pt idx="23">
                  <c:v>6.288445861434564</c:v>
                </c:pt>
                <c:pt idx="24">
                  <c:v>4.7767272573798838</c:v>
                </c:pt>
              </c:numCache>
            </c:numRef>
          </c:val>
          <c:extLst>
            <c:ext xmlns:c16="http://schemas.microsoft.com/office/drawing/2014/chart" uri="{C3380CC4-5D6E-409C-BE32-E72D297353CC}">
              <c16:uniqueId val="{00000001-4ACE-47D4-AF98-8064F019B3D8}"/>
            </c:ext>
          </c:extLst>
        </c:ser>
        <c:ser>
          <c:idx val="2"/>
          <c:order val="2"/>
          <c:tx>
            <c:strRef>
              <c:f>'---Compare options---'!$H$9</c:f>
              <c:strCache>
                <c:ptCount val="1"/>
                <c:pt idx="0">
                  <c:v>Fuel</c:v>
                </c:pt>
              </c:strCache>
            </c:strRef>
          </c:tx>
          <c:spPr>
            <a:solidFill>
              <a:srgbClr val="2DB757"/>
            </a:solidFill>
            <a:ln w="25400">
              <a:noFill/>
              <a:prstDash val="solid"/>
            </a:ln>
            <a:effectLst/>
            <a:extLst>
              <a:ext uri="{91240B29-F687-4F45-9708-019B960494DF}">
                <a14:hiddenLine xmlns:a14="http://schemas.microsoft.com/office/drawing/2010/main" w="25400">
                  <a:solidFill>
                    <a:srgbClr val="2DB757"/>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options---'!$I$9:$AG$9</c:f>
              <c:numCache>
                <c:formatCode>"$"#,##0</c:formatCode>
                <c:ptCount val="25"/>
                <c:pt idx="0">
                  <c:v>-3.9495133216646501</c:v>
                </c:pt>
                <c:pt idx="1">
                  <c:v>-0.20306963688810356</c:v>
                </c:pt>
                <c:pt idx="2">
                  <c:v>-10.894912484443047</c:v>
                </c:pt>
                <c:pt idx="3">
                  <c:v>2.1583582888899837</c:v>
                </c:pt>
                <c:pt idx="4">
                  <c:v>-7.2102152402700161</c:v>
                </c:pt>
                <c:pt idx="5">
                  <c:v>17.712202762115979</c:v>
                </c:pt>
                <c:pt idx="6">
                  <c:v>-11.90166704905103</c:v>
                </c:pt>
                <c:pt idx="7">
                  <c:v>144.78301148368803</c:v>
                </c:pt>
                <c:pt idx="8">
                  <c:v>63.942211237449953</c:v>
                </c:pt>
                <c:pt idx="9">
                  <c:v>70.891117415255053</c:v>
                </c:pt>
                <c:pt idx="10">
                  <c:v>62.806233594288059</c:v>
                </c:pt>
                <c:pt idx="11">
                  <c:v>45.240270651002994</c:v>
                </c:pt>
                <c:pt idx="12">
                  <c:v>1.6562390454190317</c:v>
                </c:pt>
                <c:pt idx="13">
                  <c:v>37.326061194817029</c:v>
                </c:pt>
                <c:pt idx="14">
                  <c:v>13.614362595691986</c:v>
                </c:pt>
                <c:pt idx="15">
                  <c:v>87.727613861611019</c:v>
                </c:pt>
                <c:pt idx="16">
                  <c:v>55.680822580293984</c:v>
                </c:pt>
                <c:pt idx="17">
                  <c:v>94.406684076811999</c:v>
                </c:pt>
                <c:pt idx="18">
                  <c:v>136.527603965324</c:v>
                </c:pt>
                <c:pt idx="19">
                  <c:v>137.80023588071103</c:v>
                </c:pt>
                <c:pt idx="20">
                  <c:v>31.013275528045021</c:v>
                </c:pt>
                <c:pt idx="21">
                  <c:v>40.198236701617979</c:v>
                </c:pt>
                <c:pt idx="22">
                  <c:v>63.422687922365029</c:v>
                </c:pt>
                <c:pt idx="23">
                  <c:v>24.907970176214992</c:v>
                </c:pt>
                <c:pt idx="24">
                  <c:v>26.647113629404981</c:v>
                </c:pt>
              </c:numCache>
            </c:numRef>
          </c:val>
          <c:extLst>
            <c:ext xmlns:c16="http://schemas.microsoft.com/office/drawing/2014/chart" uri="{C3380CC4-5D6E-409C-BE32-E72D297353CC}">
              <c16:uniqueId val="{00000002-4ACE-47D4-AF98-8064F019B3D8}"/>
            </c:ext>
          </c:extLst>
        </c:ser>
        <c:ser>
          <c:idx val="3"/>
          <c:order val="3"/>
          <c:tx>
            <c:strRef>
              <c:f>'---Compare options---'!$H$10</c:f>
              <c:strCache>
                <c:ptCount val="1"/>
                <c:pt idx="0">
                  <c:v>VOM</c:v>
                </c:pt>
              </c:strCache>
            </c:strRef>
          </c:tx>
          <c:spPr>
            <a:solidFill>
              <a:srgbClr val="3D108A"/>
            </a:solidFill>
            <a:ln w="25400">
              <a:noFill/>
              <a:prstDash val="solid"/>
            </a:ln>
            <a:effectLst/>
            <a:extLst>
              <a:ext uri="{91240B29-F687-4F45-9708-019B960494DF}">
                <a14:hiddenLine xmlns:a14="http://schemas.microsoft.com/office/drawing/2010/main" w="25400">
                  <a:solidFill>
                    <a:srgbClr val="3D108A"/>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options---'!$I$10:$AG$10</c:f>
              <c:numCache>
                <c:formatCode>"$"#,##0</c:formatCode>
                <c:ptCount val="25"/>
                <c:pt idx="0">
                  <c:v>-0.50804194276098857</c:v>
                </c:pt>
                <c:pt idx="1">
                  <c:v>-2.7545682616415434E-2</c:v>
                </c:pt>
                <c:pt idx="2">
                  <c:v>-0.12673570340638982</c:v>
                </c:pt>
                <c:pt idx="3">
                  <c:v>-2.6357225851841504</c:v>
                </c:pt>
                <c:pt idx="4">
                  <c:v>-2.6056773642059996</c:v>
                </c:pt>
                <c:pt idx="5">
                  <c:v>-1.6024012422051164</c:v>
                </c:pt>
                <c:pt idx="6">
                  <c:v>-4.963242599789111</c:v>
                </c:pt>
                <c:pt idx="7">
                  <c:v>7.1138214773089858</c:v>
                </c:pt>
                <c:pt idx="8">
                  <c:v>0.71514019235895832</c:v>
                </c:pt>
                <c:pt idx="9">
                  <c:v>2.0872117754306818</c:v>
                </c:pt>
                <c:pt idx="10">
                  <c:v>3.0985796228658291</c:v>
                </c:pt>
                <c:pt idx="11">
                  <c:v>3.2737431162033754</c:v>
                </c:pt>
                <c:pt idx="12">
                  <c:v>-0.62584246429309132</c:v>
                </c:pt>
                <c:pt idx="13">
                  <c:v>1.0701286921247957</c:v>
                </c:pt>
                <c:pt idx="14">
                  <c:v>0.99804551003014785</c:v>
                </c:pt>
                <c:pt idx="15">
                  <c:v>1.2143426439324394</c:v>
                </c:pt>
                <c:pt idx="16">
                  <c:v>0.15145760574359154</c:v>
                </c:pt>
                <c:pt idx="17">
                  <c:v>-1.5346567367971438</c:v>
                </c:pt>
                <c:pt idx="18">
                  <c:v>2.8576247449804941</c:v>
                </c:pt>
                <c:pt idx="19">
                  <c:v>0.81691711825692614</c:v>
                </c:pt>
                <c:pt idx="20">
                  <c:v>1.6341678221305047</c:v>
                </c:pt>
                <c:pt idx="21">
                  <c:v>1.0309004194983136</c:v>
                </c:pt>
                <c:pt idx="22">
                  <c:v>0.13445974056370325</c:v>
                </c:pt>
                <c:pt idx="23">
                  <c:v>1.0179281619126415</c:v>
                </c:pt>
                <c:pt idx="24">
                  <c:v>0.75123781385150501</c:v>
                </c:pt>
              </c:numCache>
            </c:numRef>
          </c:val>
          <c:extLst>
            <c:ext xmlns:c16="http://schemas.microsoft.com/office/drawing/2014/chart" uri="{C3380CC4-5D6E-409C-BE32-E72D297353CC}">
              <c16:uniqueId val="{00000003-4ACE-47D4-AF98-8064F019B3D8}"/>
            </c:ext>
          </c:extLst>
        </c:ser>
        <c:ser>
          <c:idx val="4"/>
          <c:order val="4"/>
          <c:tx>
            <c:strRef>
              <c:f>'---Compare options---'!$H$11</c:f>
              <c:strCache>
                <c:ptCount val="1"/>
                <c:pt idx="0">
                  <c:v>REHAB</c:v>
                </c:pt>
              </c:strCache>
            </c:strRef>
          </c:tx>
          <c:spPr>
            <a:solidFill>
              <a:srgbClr val="750E5C"/>
            </a:solidFill>
            <a:ln w="25400">
              <a:noFill/>
              <a:prstDash val="solid"/>
            </a:ln>
            <a:effectLst/>
            <a:extLst>
              <a:ext uri="{91240B29-F687-4F45-9708-019B960494DF}">
                <a14:hiddenLine xmlns:a14="http://schemas.microsoft.com/office/drawing/2010/main" w="25400">
                  <a:solidFill>
                    <a:srgbClr val="750E5C"/>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options---'!$I$11:$AG$11</c:f>
              <c:numCache>
                <c:formatCode>"$"#,##0</c:formatCode>
                <c:ptCount val="25"/>
                <c:pt idx="0">
                  <c:v>0</c:v>
                </c:pt>
                <c:pt idx="1">
                  <c:v>0</c:v>
                </c:pt>
                <c:pt idx="2">
                  <c:v>-4.1465862021028297</c:v>
                </c:pt>
                <c:pt idx="3">
                  <c:v>16.070115768080317</c:v>
                </c:pt>
                <c:pt idx="4">
                  <c:v>-0.50268029505456802</c:v>
                </c:pt>
                <c:pt idx="5">
                  <c:v>1.5400531971030322</c:v>
                </c:pt>
                <c:pt idx="6">
                  <c:v>11.317551840677973</c:v>
                </c:pt>
                <c:pt idx="7">
                  <c:v>-36.430412935085286</c:v>
                </c:pt>
                <c:pt idx="8">
                  <c:v>14.924435630351828</c:v>
                </c:pt>
                <c:pt idx="9">
                  <c:v>1.4011670759191475E-3</c:v>
                </c:pt>
                <c:pt idx="10">
                  <c:v>1.3563383484217068E-7</c:v>
                </c:pt>
                <c:pt idx="11">
                  <c:v>5.7766342356486287E-6</c:v>
                </c:pt>
                <c:pt idx="12">
                  <c:v>-3.5580568156550822E-6</c:v>
                </c:pt>
                <c:pt idx="13">
                  <c:v>2.6709205883008312E-6</c:v>
                </c:pt>
                <c:pt idx="14">
                  <c:v>1.9637207742848181E-8</c:v>
                </c:pt>
                <c:pt idx="15">
                  <c:v>8.8713872769290201E-6</c:v>
                </c:pt>
                <c:pt idx="16">
                  <c:v>-9.2134304502505031E-7</c:v>
                </c:pt>
                <c:pt idx="17">
                  <c:v>-5.6705349466895952E-7</c:v>
                </c:pt>
                <c:pt idx="18">
                  <c:v>-9.1872258588612655E-7</c:v>
                </c:pt>
                <c:pt idx="19">
                  <c:v>-3.7845597213914175E-8</c:v>
                </c:pt>
                <c:pt idx="20">
                  <c:v>-3.092453896155192E-8</c:v>
                </c:pt>
                <c:pt idx="21">
                  <c:v>-1.0697674025121205E-7</c:v>
                </c:pt>
                <c:pt idx="22">
                  <c:v>-2.197538406503377E-8</c:v>
                </c:pt>
                <c:pt idx="23">
                  <c:v>-5.1149338801596853E-9</c:v>
                </c:pt>
                <c:pt idx="24">
                  <c:v>-3.8087943797885728E-8</c:v>
                </c:pt>
              </c:numCache>
            </c:numRef>
          </c:val>
          <c:extLst>
            <c:ext xmlns:c16="http://schemas.microsoft.com/office/drawing/2014/chart" uri="{C3380CC4-5D6E-409C-BE32-E72D297353CC}">
              <c16:uniqueId val="{00000004-4ACE-47D4-AF98-8064F019B3D8}"/>
            </c:ext>
          </c:extLst>
        </c:ser>
        <c:ser>
          <c:idx val="5"/>
          <c:order val="5"/>
          <c:tx>
            <c:strRef>
              <c:f>'---Compare options---'!$H$12</c:f>
              <c:strCache>
                <c:ptCount val="1"/>
                <c:pt idx="0">
                  <c:v>REZ</c:v>
                </c:pt>
              </c:strCache>
            </c:strRef>
          </c:tx>
          <c:spPr>
            <a:solidFill>
              <a:srgbClr val="FF4136"/>
            </a:solidFill>
            <a:ln w="25400">
              <a:noFill/>
              <a:prstDash val="solid"/>
            </a:ln>
            <a:effectLst/>
            <a:extLst>
              <a:ext uri="{91240B29-F687-4F45-9708-019B960494DF}">
                <a14:hiddenLine xmlns:a14="http://schemas.microsoft.com/office/drawing/2010/main" w="25400">
                  <a:solidFill>
                    <a:srgbClr val="FF4136"/>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options---'!$I$12:$AG$12</c:f>
              <c:numCache>
                <c:formatCode>"$"#,##0</c:formatCode>
                <c:ptCount val="25"/>
                <c:pt idx="0">
                  <c:v>13.072257245422632</c:v>
                </c:pt>
                <c:pt idx="1">
                  <c:v>0.42136470568795903</c:v>
                </c:pt>
                <c:pt idx="2">
                  <c:v>22.515277799029601</c:v>
                </c:pt>
                <c:pt idx="3">
                  <c:v>13.919431161947548</c:v>
                </c:pt>
                <c:pt idx="4">
                  <c:v>43.716502036822959</c:v>
                </c:pt>
                <c:pt idx="5">
                  <c:v>-20.651226320765446</c:v>
                </c:pt>
                <c:pt idx="6">
                  <c:v>37.634512452355118</c:v>
                </c:pt>
                <c:pt idx="7">
                  <c:v>-79.719428516649927</c:v>
                </c:pt>
                <c:pt idx="8">
                  <c:v>130.31475754942511</c:v>
                </c:pt>
                <c:pt idx="9">
                  <c:v>43.520145648116831</c:v>
                </c:pt>
                <c:pt idx="10">
                  <c:v>-23.066513436387059</c:v>
                </c:pt>
                <c:pt idx="11">
                  <c:v>-23.004470340115951</c:v>
                </c:pt>
                <c:pt idx="12">
                  <c:v>-56.633655426969284</c:v>
                </c:pt>
                <c:pt idx="13">
                  <c:v>111.44696437798906</c:v>
                </c:pt>
                <c:pt idx="14">
                  <c:v>-5.2626821816910523</c:v>
                </c:pt>
                <c:pt idx="15">
                  <c:v>-50.770293312967986</c:v>
                </c:pt>
                <c:pt idx="16">
                  <c:v>-8.1938126772538968</c:v>
                </c:pt>
                <c:pt idx="17">
                  <c:v>4.9544718618339978</c:v>
                </c:pt>
                <c:pt idx="18">
                  <c:v>-15.491967752603347</c:v>
                </c:pt>
                <c:pt idx="19">
                  <c:v>31.30118442805874</c:v>
                </c:pt>
                <c:pt idx="20">
                  <c:v>51.008180498869621</c:v>
                </c:pt>
                <c:pt idx="21">
                  <c:v>13.614533269033972</c:v>
                </c:pt>
                <c:pt idx="22">
                  <c:v>-7.7604369909542434</c:v>
                </c:pt>
                <c:pt idx="23">
                  <c:v>-0.54481820988934482</c:v>
                </c:pt>
                <c:pt idx="24">
                  <c:v>-6.2626107254442829</c:v>
                </c:pt>
              </c:numCache>
            </c:numRef>
          </c:val>
          <c:extLst>
            <c:ext xmlns:c16="http://schemas.microsoft.com/office/drawing/2014/chart" uri="{C3380CC4-5D6E-409C-BE32-E72D297353CC}">
              <c16:uniqueId val="{00000005-4ACE-47D4-AF98-8064F019B3D8}"/>
            </c:ext>
          </c:extLst>
        </c:ser>
        <c:ser>
          <c:idx val="6"/>
          <c:order val="6"/>
          <c:tx>
            <c:strRef>
              <c:f>'---Compare options---'!$H$13</c:f>
              <c:strCache>
                <c:ptCount val="1"/>
                <c:pt idx="0">
                  <c:v>USE+DSP</c:v>
                </c:pt>
              </c:strCache>
            </c:strRef>
          </c:tx>
          <c:spPr>
            <a:solidFill>
              <a:srgbClr val="27ACAA"/>
            </a:solidFill>
            <a:ln>
              <a:noFill/>
              <a:prstDash val="solid"/>
            </a:ln>
            <a:effectLst/>
            <a:extLst>
              <a:ext uri="{91240B29-F687-4F45-9708-019B960494DF}">
                <a14:hiddenLine xmlns:a14="http://schemas.microsoft.com/office/drawing/2010/main">
                  <a:solidFill>
                    <a:srgbClr val="27ACAA"/>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options---'!$I$13:$AG$13</c:f>
              <c:numCache>
                <c:formatCode>"$"#,##0</c:formatCode>
                <c:ptCount val="25"/>
                <c:pt idx="0">
                  <c:v>2.4930068848310003</c:v>
                </c:pt>
                <c:pt idx="1">
                  <c:v>0.89871886508002352</c:v>
                </c:pt>
                <c:pt idx="2">
                  <c:v>-0.83321509416101613</c:v>
                </c:pt>
                <c:pt idx="3">
                  <c:v>0.33069602867501818</c:v>
                </c:pt>
                <c:pt idx="4">
                  <c:v>-0.79432830629899764</c:v>
                </c:pt>
                <c:pt idx="5">
                  <c:v>-1.7847157540590124</c:v>
                </c:pt>
                <c:pt idx="6">
                  <c:v>-14.070065150334987</c:v>
                </c:pt>
                <c:pt idx="7">
                  <c:v>12.627518862074002</c:v>
                </c:pt>
                <c:pt idx="8">
                  <c:v>0.12112419745900013</c:v>
                </c:pt>
                <c:pt idx="9">
                  <c:v>-0.14652099941800065</c:v>
                </c:pt>
                <c:pt idx="10">
                  <c:v>7.2055171466000031E-2</c:v>
                </c:pt>
                <c:pt idx="11">
                  <c:v>0.79649736758599987</c:v>
                </c:pt>
                <c:pt idx="12">
                  <c:v>1.9605245029789995</c:v>
                </c:pt>
                <c:pt idx="13">
                  <c:v>-3.1597049735999992E-2</c:v>
                </c:pt>
                <c:pt idx="14">
                  <c:v>-3.02631389879989E-2</c:v>
                </c:pt>
                <c:pt idx="15">
                  <c:v>-4.2536792469999992E-3</c:v>
                </c:pt>
                <c:pt idx="16">
                  <c:v>3.0085214854050006</c:v>
                </c:pt>
                <c:pt idx="17">
                  <c:v>-0.18710485640499996</c:v>
                </c:pt>
                <c:pt idx="18">
                  <c:v>3.5125372947430002</c:v>
                </c:pt>
                <c:pt idx="19">
                  <c:v>-4.1031101689999955E-3</c:v>
                </c:pt>
                <c:pt idx="20">
                  <c:v>2.8853812151670004</c:v>
                </c:pt>
                <c:pt idx="21">
                  <c:v>0.44402365945900008</c:v>
                </c:pt>
                <c:pt idx="22">
                  <c:v>-3.8299996802999996E-2</c:v>
                </c:pt>
                <c:pt idx="23">
                  <c:v>-4.2044841790000011E-3</c:v>
                </c:pt>
                <c:pt idx="24">
                  <c:v>5.2713794329999966E-3</c:v>
                </c:pt>
              </c:numCache>
            </c:numRef>
          </c:val>
          <c:extLst>
            <c:ext xmlns:c16="http://schemas.microsoft.com/office/drawing/2014/chart" uri="{C3380CC4-5D6E-409C-BE32-E72D297353CC}">
              <c16:uniqueId val="{00000006-4ACE-47D4-AF98-8064F019B3D8}"/>
            </c:ext>
          </c:extLst>
        </c:ser>
        <c:dLbls>
          <c:showLegendKey val="0"/>
          <c:showVal val="0"/>
          <c:showCatName val="0"/>
          <c:showSerName val="0"/>
          <c:showPercent val="0"/>
          <c:showBubbleSize val="0"/>
        </c:dLbls>
        <c:gapWidth val="150"/>
        <c:overlap val="100"/>
        <c:axId val="1837395552"/>
        <c:axId val="1837396096"/>
      </c:barChart>
      <c:catAx>
        <c:axId val="1837395552"/>
        <c:scaling>
          <c:orientation val="minMax"/>
        </c:scaling>
        <c:delete val="0"/>
        <c:axPos val="b"/>
        <c:numFmt formatCode="General" sourceLinked="1"/>
        <c:majorTickMark val="out"/>
        <c:minorTickMark val="none"/>
        <c:tickLblPos val="low"/>
        <c:spPr>
          <a:noFill/>
          <a:ln w="9525" cap="flat" cmpd="sng" algn="ctr">
            <a:solidFill>
              <a:srgbClr val="868686"/>
            </a:solidFill>
            <a:round/>
          </a:ln>
          <a:effectLst/>
        </c:spPr>
        <c:txPr>
          <a:bodyPr rot="-2700000" spcFirstLastPara="1" vertOverflow="ellipsis"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837396096"/>
        <c:crosses val="autoZero"/>
        <c:auto val="1"/>
        <c:lblAlgn val="ctr"/>
        <c:lblOffset val="100"/>
        <c:noMultiLvlLbl val="0"/>
      </c:catAx>
      <c:valAx>
        <c:axId val="1837396096"/>
        <c:scaling>
          <c:orientation val="minMax"/>
        </c:scaling>
        <c:delete val="0"/>
        <c:axPos val="l"/>
        <c:majorGridlines>
          <c:spPr>
            <a:ln w="3175" cap="flat" cmpd="sng" algn="ctr">
              <a:solidFill>
                <a:srgbClr val="A5A5A5"/>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r>
                  <a:rPr lang="en-AU"/>
                  <a:t>Annual market benefits
($m, discounted to 1 July 2021)</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endParaRPr lang="en-US"/>
            </a:p>
          </c:txPr>
        </c:title>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83739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1200" b="0">
          <a:latin typeface="Arial Narrow"/>
          <a:ea typeface="Arial Narrow"/>
          <a:cs typeface="Arial Narrow"/>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'---Compare options---'!$H$48</c:f>
              <c:strCache>
                <c:ptCount val="1"/>
                <c:pt idx="0">
                  <c:v>Black Coal</c:v>
                </c:pt>
              </c:strCache>
            </c:strRef>
          </c:tx>
          <c:spPr>
            <a:solidFill>
              <a:srgbClr val="2E2E38"/>
            </a:solidFill>
            <a:ln w="25400">
              <a:noFill/>
              <a:prstDash val="solid"/>
            </a:ln>
            <a:effectLst/>
            <a:extLst>
              <a:ext uri="{91240B29-F687-4F45-9708-019B960494DF}">
                <a14:hiddenLine xmlns:a14="http://schemas.microsoft.com/office/drawing/2010/main" w="25400">
                  <a:solidFill>
                    <a:srgbClr val="2E2E38"/>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options---'!$I$48:$AG$48</c:f>
              <c:numCache>
                <c:formatCode>#,##0</c:formatCode>
                <c:ptCount val="25"/>
                <c:pt idx="0">
                  <c:v>97.358420000018668</c:v>
                </c:pt>
                <c:pt idx="1">
                  <c:v>92.368279999995138</c:v>
                </c:pt>
                <c:pt idx="2">
                  <c:v>170.73217380799178</c:v>
                </c:pt>
                <c:pt idx="3">
                  <c:v>72.847340368985897</c:v>
                </c:pt>
                <c:pt idx="4">
                  <c:v>119.88249309599632</c:v>
                </c:pt>
                <c:pt idx="5">
                  <c:v>16.374765947999549</c:v>
                </c:pt>
                <c:pt idx="6">
                  <c:v>-303.76746262099914</c:v>
                </c:pt>
                <c:pt idx="7">
                  <c:v>-1276.8221606860006</c:v>
                </c:pt>
                <c:pt idx="8">
                  <c:v>-26.061814070999617</c:v>
                </c:pt>
                <c:pt idx="9">
                  <c:v>0.11179492949999992</c:v>
                </c:pt>
                <c:pt idx="10">
                  <c:v>9.0397505499999975E-2</c:v>
                </c:pt>
                <c:pt idx="11">
                  <c:v>9.9226928000000048E-2</c:v>
                </c:pt>
                <c:pt idx="12">
                  <c:v>7.8276069000000115E-2</c:v>
                </c:pt>
                <c:pt idx="13">
                  <c:v>6.7853624000000029E-2</c:v>
                </c:pt>
                <c:pt idx="14">
                  <c:v>6.4305190000000012E-2</c:v>
                </c:pt>
                <c:pt idx="15">
                  <c:v>6.2144847000000003E-2</c:v>
                </c:pt>
                <c:pt idx="16">
                  <c:v>6.139672399999993E-2</c:v>
                </c:pt>
                <c:pt idx="17">
                  <c:v>6.7622296999999887E-2</c:v>
                </c:pt>
                <c:pt idx="18">
                  <c:v>6.9195281000000025E-2</c:v>
                </c:pt>
                <c:pt idx="19">
                  <c:v>6.0979315000000006E-2</c:v>
                </c:pt>
                <c:pt idx="20">
                  <c:v>5.6522971000000005E-2</c:v>
                </c:pt>
                <c:pt idx="21">
                  <c:v>4.8877450999999988E-2</c:v>
                </c:pt>
                <c:pt idx="22">
                  <c:v>3.8951314999999986E-2</c:v>
                </c:pt>
                <c:pt idx="23">
                  <c:v>3.7224910999999999E-2</c:v>
                </c:pt>
                <c:pt idx="24">
                  <c:v>3.6318711000000004E-2</c:v>
                </c:pt>
              </c:numCache>
            </c:numRef>
          </c:val>
          <c:extLst>
            <c:ext xmlns:c16="http://schemas.microsoft.com/office/drawing/2014/chart" uri="{C3380CC4-5D6E-409C-BE32-E72D297353CC}">
              <c16:uniqueId val="{00000000-D7FB-4356-8F1C-D99DB3821A2C}"/>
            </c:ext>
          </c:extLst>
        </c:ser>
        <c:ser>
          <c:idx val="1"/>
          <c:order val="1"/>
          <c:tx>
            <c:strRef>
              <c:f>'---Compare options---'!$H$49</c:f>
              <c:strCache>
                <c:ptCount val="1"/>
                <c:pt idx="0">
                  <c:v>Brown Coal</c:v>
                </c:pt>
              </c:strCache>
            </c:strRef>
          </c:tx>
          <c:spPr>
            <a:solidFill>
              <a:srgbClr val="BC2F00"/>
            </a:solidFill>
            <a:ln w="25400">
              <a:noFill/>
              <a:prstDash val="solid"/>
            </a:ln>
            <a:effectLst/>
            <a:extLst>
              <a:ext uri="{91240B29-F687-4F45-9708-019B960494DF}">
                <a14:hiddenLine xmlns:a14="http://schemas.microsoft.com/office/drawing/2010/main" w="25400">
                  <a:solidFill>
                    <a:srgbClr val="BC2F00"/>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options---'!$I$49:$AG$49</c:f>
              <c:numCache>
                <c:formatCode>#,##0</c:formatCode>
                <c:ptCount val="25"/>
                <c:pt idx="0">
                  <c:v>90.207900000001246</c:v>
                </c:pt>
                <c:pt idx="1">
                  <c:v>52.646100000001752</c:v>
                </c:pt>
                <c:pt idx="2">
                  <c:v>-200.01394832200458</c:v>
                </c:pt>
                <c:pt idx="3">
                  <c:v>786.56531751800048</c:v>
                </c:pt>
                <c:pt idx="4">
                  <c:v>705.87512727599915</c:v>
                </c:pt>
                <c:pt idx="5">
                  <c:v>905.70122748700032</c:v>
                </c:pt>
                <c:pt idx="6">
                  <c:v>1541.2924805020002</c:v>
                </c:pt>
                <c:pt idx="7">
                  <c:v>-5.6102487000000006E-2</c:v>
                </c:pt>
                <c:pt idx="8">
                  <c:v>6.2692690000000079E-3</c:v>
                </c:pt>
                <c:pt idx="9">
                  <c:v>5.9157245000000108E-3</c:v>
                </c:pt>
                <c:pt idx="10">
                  <c:v>6.6085365000000118E-3</c:v>
                </c:pt>
                <c:pt idx="11">
                  <c:v>7.429535000000001E-3</c:v>
                </c:pt>
                <c:pt idx="12">
                  <c:v>8.3323190000000047E-3</c:v>
                </c:pt>
                <c:pt idx="13">
                  <c:v>8.6942420000000187E-3</c:v>
                </c:pt>
                <c:pt idx="14">
                  <c:v>8.0360879999999968E-3</c:v>
                </c:pt>
                <c:pt idx="15">
                  <c:v>9.1098765000000026E-3</c:v>
                </c:pt>
                <c:pt idx="16">
                  <c:v>8.7452550000000073E-3</c:v>
                </c:pt>
                <c:pt idx="17">
                  <c:v>8.5435090000000047E-3</c:v>
                </c:pt>
                <c:pt idx="18">
                  <c:v>8.0175905000000047E-3</c:v>
                </c:pt>
                <c:pt idx="19">
                  <c:v>7.9766370000000086E-3</c:v>
                </c:pt>
                <c:pt idx="20">
                  <c:v>7.689573000000019E-3</c:v>
                </c:pt>
                <c:pt idx="21">
                  <c:v>7.3689555000000101E-3</c:v>
                </c:pt>
                <c:pt idx="22">
                  <c:v>2.3515040000000043E-3</c:v>
                </c:pt>
                <c:pt idx="23">
                  <c:v>3.1269449999999921E-3</c:v>
                </c:pt>
                <c:pt idx="24">
                  <c:v>0</c:v>
                </c:pt>
              </c:numCache>
            </c:numRef>
          </c:val>
          <c:extLst>
            <c:ext xmlns:c16="http://schemas.microsoft.com/office/drawing/2014/chart" uri="{C3380CC4-5D6E-409C-BE32-E72D297353CC}">
              <c16:uniqueId val="{00000001-D7FB-4356-8F1C-D99DB3821A2C}"/>
            </c:ext>
          </c:extLst>
        </c:ser>
        <c:ser>
          <c:idx val="2"/>
          <c:order val="2"/>
          <c:tx>
            <c:strRef>
              <c:f>'---Compare options---'!$H$50</c:f>
              <c:strCache>
                <c:ptCount val="1"/>
                <c:pt idx="0">
                  <c:v>CCGT</c:v>
                </c:pt>
              </c:strCache>
            </c:strRef>
          </c:tx>
          <c:spPr>
            <a:solidFill>
              <a:srgbClr val="747480"/>
            </a:solidFill>
            <a:ln w="25400">
              <a:noFill/>
              <a:prstDash val="solid"/>
            </a:ln>
            <a:effectLst/>
            <a:extLst>
              <a:ext uri="{91240B29-F687-4F45-9708-019B960494DF}">
                <a14:hiddenLine xmlns:a14="http://schemas.microsoft.com/office/drawing/2010/main" w="25400">
                  <a:solidFill>
                    <a:srgbClr val="747480"/>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options---'!$I$50:$AG$50</c:f>
              <c:numCache>
                <c:formatCode>#,##0</c:formatCode>
                <c:ptCount val="25"/>
                <c:pt idx="0">
                  <c:v>15.711918940000032</c:v>
                </c:pt>
                <c:pt idx="1">
                  <c:v>-29.085740595100106</c:v>
                </c:pt>
                <c:pt idx="2">
                  <c:v>25.759119507099058</c:v>
                </c:pt>
                <c:pt idx="3">
                  <c:v>28.372533824000129</c:v>
                </c:pt>
                <c:pt idx="4">
                  <c:v>51.007940709399008</c:v>
                </c:pt>
                <c:pt idx="5">
                  <c:v>-15.537805973300237</c:v>
                </c:pt>
                <c:pt idx="6">
                  <c:v>-90.102123652200135</c:v>
                </c:pt>
                <c:pt idx="7">
                  <c:v>-61.749580703499305</c:v>
                </c:pt>
                <c:pt idx="8">
                  <c:v>-265.90887561880118</c:v>
                </c:pt>
                <c:pt idx="9">
                  <c:v>-744.0341562124986</c:v>
                </c:pt>
                <c:pt idx="10">
                  <c:v>-1117.8517765149991</c:v>
                </c:pt>
                <c:pt idx="11">
                  <c:v>-650.79248004100009</c:v>
                </c:pt>
                <c:pt idx="12">
                  <c:v>32.690043709999372</c:v>
                </c:pt>
                <c:pt idx="13">
                  <c:v>-792.38499375000129</c:v>
                </c:pt>
                <c:pt idx="14">
                  <c:v>22.99873395600207</c:v>
                </c:pt>
                <c:pt idx="15">
                  <c:v>-531.63200525700086</c:v>
                </c:pt>
                <c:pt idx="16">
                  <c:v>130.11978167000007</c:v>
                </c:pt>
                <c:pt idx="17">
                  <c:v>36.300461705000089</c:v>
                </c:pt>
                <c:pt idx="18">
                  <c:v>-48.592818017999889</c:v>
                </c:pt>
                <c:pt idx="19">
                  <c:v>50.950902239998868</c:v>
                </c:pt>
                <c:pt idx="20">
                  <c:v>-18.723286394500064</c:v>
                </c:pt>
                <c:pt idx="21">
                  <c:v>5.1901553720008451</c:v>
                </c:pt>
                <c:pt idx="22">
                  <c:v>-10.704109588000165</c:v>
                </c:pt>
                <c:pt idx="23">
                  <c:v>0.86543877299982341</c:v>
                </c:pt>
                <c:pt idx="24">
                  <c:v>60.3504173609997</c:v>
                </c:pt>
              </c:numCache>
            </c:numRef>
          </c:val>
          <c:extLst>
            <c:ext xmlns:c16="http://schemas.microsoft.com/office/drawing/2014/chart" uri="{C3380CC4-5D6E-409C-BE32-E72D297353CC}">
              <c16:uniqueId val="{00000002-D7FB-4356-8F1C-D99DB3821A2C}"/>
            </c:ext>
          </c:extLst>
        </c:ser>
        <c:ser>
          <c:idx val="3"/>
          <c:order val="3"/>
          <c:tx>
            <c:strRef>
              <c:f>'---Compare options---'!$H$51</c:f>
              <c:strCache>
                <c:ptCount val="1"/>
                <c:pt idx="0">
                  <c:v>Gas - Steam</c:v>
                </c:pt>
              </c:strCache>
            </c:strRef>
          </c:tx>
          <c:spPr>
            <a:solidFill>
              <a:srgbClr val="C981B2"/>
            </a:solidFill>
            <a:ln w="25400">
              <a:noFill/>
              <a:prstDash val="solid"/>
            </a:ln>
            <a:effectLst/>
            <a:extLst>
              <a:ext uri="{91240B29-F687-4F45-9708-019B960494DF}">
                <a14:hiddenLine xmlns:a14="http://schemas.microsoft.com/office/drawing/2010/main" w="25400">
                  <a:solidFill>
                    <a:srgbClr val="C981B2"/>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options---'!$I$51:$AG$51</c:f>
              <c:numCache>
                <c:formatCode>#,##0</c:formatCode>
                <c:ptCount val="25"/>
                <c:pt idx="0">
                  <c:v>9.0978000000006887E-2</c:v>
                </c:pt>
                <c:pt idx="1">
                  <c:v>-4.2960720000000094</c:v>
                </c:pt>
                <c:pt idx="2">
                  <c:v>102.00088000000005</c:v>
                </c:pt>
                <c:pt idx="3">
                  <c:v>-3.493129999999951</c:v>
                </c:pt>
                <c:pt idx="4">
                  <c:v>37.139179999999897</c:v>
                </c:pt>
                <c:pt idx="5">
                  <c:v>-33.916240000000244</c:v>
                </c:pt>
                <c:pt idx="6">
                  <c:v>199.53981999999996</c:v>
                </c:pt>
                <c:pt idx="7">
                  <c:v>-816.26369599999987</c:v>
                </c:pt>
                <c:pt idx="8">
                  <c:v>-280.99071699999996</c:v>
                </c:pt>
                <c:pt idx="9">
                  <c:v>-302.47690299999999</c:v>
                </c:pt>
                <c:pt idx="10">
                  <c:v>-143.05014823650001</c:v>
                </c:pt>
                <c:pt idx="11">
                  <c:v>-101.635289</c:v>
                </c:pt>
                <c:pt idx="12">
                  <c:v>-19.006770000000003</c:v>
                </c:pt>
                <c:pt idx="13">
                  <c:v>5.535899999999998</c:v>
                </c:pt>
                <c:pt idx="14">
                  <c:v>-52.136719999999997</c:v>
                </c:pt>
                <c:pt idx="15">
                  <c:v>-5.3960700000000088</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D7FB-4356-8F1C-D99DB3821A2C}"/>
            </c:ext>
          </c:extLst>
        </c:ser>
        <c:ser>
          <c:idx val="4"/>
          <c:order val="4"/>
          <c:tx>
            <c:strRef>
              <c:f>'---Compare options---'!$H$52</c:f>
              <c:strCache>
                <c:ptCount val="1"/>
                <c:pt idx="0">
                  <c:v>OCGT / Diesel</c:v>
                </c:pt>
              </c:strCache>
            </c:strRef>
          </c:tx>
          <c:spPr>
            <a:solidFill>
              <a:srgbClr val="C4C4CD"/>
            </a:solidFill>
            <a:ln w="25400">
              <a:noFill/>
              <a:prstDash val="solid"/>
            </a:ln>
            <a:effectLst/>
            <a:extLst>
              <a:ext uri="{91240B29-F687-4F45-9708-019B960494DF}">
                <a14:hiddenLine xmlns:a14="http://schemas.microsoft.com/office/drawing/2010/main" w="25400">
                  <a:solidFill>
                    <a:srgbClr val="C4C4CD"/>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options---'!$I$52:$AG$52</c:f>
              <c:numCache>
                <c:formatCode>#,##0</c:formatCode>
                <c:ptCount val="25"/>
                <c:pt idx="0">
                  <c:v>1.3966285014499533</c:v>
                </c:pt>
                <c:pt idx="1">
                  <c:v>-1.180460712880091</c:v>
                </c:pt>
                <c:pt idx="2">
                  <c:v>-17.758327370750294</c:v>
                </c:pt>
                <c:pt idx="3">
                  <c:v>-87.560289540900044</c:v>
                </c:pt>
                <c:pt idx="4">
                  <c:v>-39.480087999029934</c:v>
                </c:pt>
                <c:pt idx="5">
                  <c:v>-212.12324973615932</c:v>
                </c:pt>
                <c:pt idx="6">
                  <c:v>-15.395620597379775</c:v>
                </c:pt>
                <c:pt idx="7">
                  <c:v>-961.52532445313977</c:v>
                </c:pt>
                <c:pt idx="8">
                  <c:v>-512.15723655463989</c:v>
                </c:pt>
                <c:pt idx="9">
                  <c:v>-260.38763623138999</c:v>
                </c:pt>
                <c:pt idx="10">
                  <c:v>-138.01480366907998</c:v>
                </c:pt>
                <c:pt idx="11">
                  <c:v>-240.22566140402</c:v>
                </c:pt>
                <c:pt idx="12">
                  <c:v>22.58350119678002</c:v>
                </c:pt>
                <c:pt idx="13">
                  <c:v>23.301690250450022</c:v>
                </c:pt>
                <c:pt idx="14">
                  <c:v>-8.5753048096000271</c:v>
                </c:pt>
                <c:pt idx="15">
                  <c:v>-22.046802820289983</c:v>
                </c:pt>
                <c:pt idx="16">
                  <c:v>104.24048425213996</c:v>
                </c:pt>
                <c:pt idx="17">
                  <c:v>492.31185293139981</c:v>
                </c:pt>
                <c:pt idx="18">
                  <c:v>-61.644736645619986</c:v>
                </c:pt>
                <c:pt idx="19">
                  <c:v>101.64210042547018</c:v>
                </c:pt>
                <c:pt idx="20">
                  <c:v>-515.67780655300066</c:v>
                </c:pt>
                <c:pt idx="21">
                  <c:v>-10.34383998605999</c:v>
                </c:pt>
                <c:pt idx="22">
                  <c:v>5.5299478423900155</c:v>
                </c:pt>
                <c:pt idx="23">
                  <c:v>-71.43043015900048</c:v>
                </c:pt>
                <c:pt idx="24">
                  <c:v>-11.732465074099991</c:v>
                </c:pt>
              </c:numCache>
            </c:numRef>
          </c:val>
          <c:extLst>
            <c:ext xmlns:c16="http://schemas.microsoft.com/office/drawing/2014/chart" uri="{C3380CC4-5D6E-409C-BE32-E72D297353CC}">
              <c16:uniqueId val="{00000004-D7FB-4356-8F1C-D99DB3821A2C}"/>
            </c:ext>
          </c:extLst>
        </c:ser>
        <c:ser>
          <c:idx val="5"/>
          <c:order val="5"/>
          <c:tx>
            <c:strRef>
              <c:f>'---Compare options---'!$H$53</c:f>
              <c:strCache>
                <c:ptCount val="1"/>
                <c:pt idx="0">
                  <c:v>Hydro</c:v>
                </c:pt>
              </c:strCache>
            </c:strRef>
          </c:tx>
          <c:spPr>
            <a:solidFill>
              <a:srgbClr val="188CE5"/>
            </a:solidFill>
            <a:ln w="25400">
              <a:noFill/>
              <a:prstDash val="solid"/>
            </a:ln>
            <a:effectLst/>
            <a:extLst>
              <a:ext uri="{91240B29-F687-4F45-9708-019B960494DF}">
                <a14:hiddenLine xmlns:a14="http://schemas.microsoft.com/office/drawing/2010/main" w="25400">
                  <a:solidFill>
                    <a:srgbClr val="188CE5"/>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options---'!$I$53:$AG$53</c:f>
              <c:numCache>
                <c:formatCode>#,##0</c:formatCode>
                <c:ptCount val="25"/>
                <c:pt idx="0">
                  <c:v>-41.464405000000625</c:v>
                </c:pt>
                <c:pt idx="1">
                  <c:v>-43.831305999998222</c:v>
                </c:pt>
                <c:pt idx="2">
                  <c:v>-11.059450999997352</c:v>
                </c:pt>
                <c:pt idx="3">
                  <c:v>53.49518100000023</c:v>
                </c:pt>
                <c:pt idx="4">
                  <c:v>-1.5185209999999643</c:v>
                </c:pt>
                <c:pt idx="5">
                  <c:v>65.903095000001485</c:v>
                </c:pt>
                <c:pt idx="6">
                  <c:v>186.11099299999478</c:v>
                </c:pt>
                <c:pt idx="7">
                  <c:v>65.538000000000466</c:v>
                </c:pt>
                <c:pt idx="8">
                  <c:v>50.18465500000093</c:v>
                </c:pt>
                <c:pt idx="9">
                  <c:v>119.64616899999965</c:v>
                </c:pt>
                <c:pt idx="10">
                  <c:v>6.5074999998614658E-2</c:v>
                </c:pt>
                <c:pt idx="11">
                  <c:v>120.0849249999992</c:v>
                </c:pt>
                <c:pt idx="12">
                  <c:v>480.76478500000303</c:v>
                </c:pt>
                <c:pt idx="13">
                  <c:v>-247.39705999999933</c:v>
                </c:pt>
                <c:pt idx="14">
                  <c:v>88.652068999999756</c:v>
                </c:pt>
                <c:pt idx="15">
                  <c:v>133.00902499999938</c:v>
                </c:pt>
                <c:pt idx="16">
                  <c:v>-326.86843099999896</c:v>
                </c:pt>
                <c:pt idx="17">
                  <c:v>300.61978100000124</c:v>
                </c:pt>
                <c:pt idx="18">
                  <c:v>-404.0509009999987</c:v>
                </c:pt>
                <c:pt idx="19">
                  <c:v>419.40922399999909</c:v>
                </c:pt>
                <c:pt idx="20">
                  <c:v>-100.14465200000268</c:v>
                </c:pt>
                <c:pt idx="21">
                  <c:v>115.70241000000169</c:v>
                </c:pt>
                <c:pt idx="22">
                  <c:v>212.69792199999938</c:v>
                </c:pt>
                <c:pt idx="23">
                  <c:v>68.844672999999602</c:v>
                </c:pt>
                <c:pt idx="24">
                  <c:v>-148.77086000000054</c:v>
                </c:pt>
              </c:numCache>
            </c:numRef>
          </c:val>
          <c:extLst>
            <c:ext xmlns:c16="http://schemas.microsoft.com/office/drawing/2014/chart" uri="{C3380CC4-5D6E-409C-BE32-E72D297353CC}">
              <c16:uniqueId val="{00000005-D7FB-4356-8F1C-D99DB3821A2C}"/>
            </c:ext>
          </c:extLst>
        </c:ser>
        <c:ser>
          <c:idx val="6"/>
          <c:order val="6"/>
          <c:tx>
            <c:strRef>
              <c:f>'---Compare options---'!$H$54</c:f>
              <c:strCache>
                <c:ptCount val="1"/>
                <c:pt idx="0">
                  <c:v>Hydrogen Turbine</c:v>
                </c:pt>
              </c:strCache>
            </c:strRef>
          </c:tx>
          <c:spPr>
            <a:solidFill>
              <a:srgbClr val="34C768"/>
            </a:solidFill>
            <a:ln w="25400">
              <a:noFill/>
              <a:prstDash val="solid"/>
            </a:ln>
            <a:effectLst/>
            <a:extLst>
              <a:ext uri="{91240B29-F687-4F45-9708-019B960494DF}">
                <a14:hiddenLine xmlns:a14="http://schemas.microsoft.com/office/drawing/2010/main" w="25400">
                  <a:solidFill>
                    <a:srgbClr val="34C768"/>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options---'!$I$54:$AG$54</c:f>
              <c:numCache>
                <c:formatCode>#,##0</c:formatCode>
                <c:ptCount val="25"/>
                <c:pt idx="0">
                  <c:v>0</c:v>
                </c:pt>
                <c:pt idx="1">
                  <c:v>0</c:v>
                </c:pt>
                <c:pt idx="2">
                  <c:v>0</c:v>
                </c:pt>
                <c:pt idx="3">
                  <c:v>0</c:v>
                </c:pt>
                <c:pt idx="4">
                  <c:v>0</c:v>
                </c:pt>
                <c:pt idx="5">
                  <c:v>0</c:v>
                </c:pt>
                <c:pt idx="6">
                  <c:v>0</c:v>
                </c:pt>
                <c:pt idx="7">
                  <c:v>4.4418392000000022E-3</c:v>
                </c:pt>
                <c:pt idx="8">
                  <c:v>3.6007053000000067E-3</c:v>
                </c:pt>
                <c:pt idx="9">
                  <c:v>3.6613701000000019E-3</c:v>
                </c:pt>
                <c:pt idx="10">
                  <c:v>2.7257373999999938E-3</c:v>
                </c:pt>
                <c:pt idx="11">
                  <c:v>7.2948181000000029E-3</c:v>
                </c:pt>
                <c:pt idx="12">
                  <c:v>-43.634579514399995</c:v>
                </c:pt>
                <c:pt idx="13">
                  <c:v>-259.68871809109999</c:v>
                </c:pt>
                <c:pt idx="14">
                  <c:v>-213.39593908500012</c:v>
                </c:pt>
                <c:pt idx="15">
                  <c:v>-1440.2537717090001</c:v>
                </c:pt>
                <c:pt idx="16">
                  <c:v>-1369.3384387020001</c:v>
                </c:pt>
                <c:pt idx="17">
                  <c:v>-2657.4871541310004</c:v>
                </c:pt>
                <c:pt idx="18">
                  <c:v>-3228.1980996359998</c:v>
                </c:pt>
                <c:pt idx="19">
                  <c:v>-3688.2384638479998</c:v>
                </c:pt>
                <c:pt idx="20">
                  <c:v>-265.3139655620007</c:v>
                </c:pt>
                <c:pt idx="21">
                  <c:v>-1198.3558862179989</c:v>
                </c:pt>
                <c:pt idx="22">
                  <c:v>-2019.8445771140005</c:v>
                </c:pt>
                <c:pt idx="23">
                  <c:v>-701.38017257500087</c:v>
                </c:pt>
                <c:pt idx="24">
                  <c:v>-988.17217040800097</c:v>
                </c:pt>
              </c:numCache>
            </c:numRef>
          </c:val>
          <c:extLst>
            <c:ext xmlns:c16="http://schemas.microsoft.com/office/drawing/2014/chart" uri="{C3380CC4-5D6E-409C-BE32-E72D297353CC}">
              <c16:uniqueId val="{00000006-D7FB-4356-8F1C-D99DB3821A2C}"/>
            </c:ext>
          </c:extLst>
        </c:ser>
        <c:ser>
          <c:idx val="7"/>
          <c:order val="7"/>
          <c:tx>
            <c:strRef>
              <c:f>'---Compare options---'!$H$55</c:f>
              <c:strCache>
                <c:ptCount val="1"/>
                <c:pt idx="0">
                  <c:v>Wind</c:v>
                </c:pt>
              </c:strCache>
            </c:strRef>
          </c:tx>
          <c:spPr>
            <a:solidFill>
              <a:srgbClr val="168736"/>
            </a:solidFill>
            <a:ln w="25400">
              <a:noFill/>
              <a:prstDash val="solid"/>
            </a:ln>
            <a:effectLst/>
            <a:extLst>
              <a:ext uri="{91240B29-F687-4F45-9708-019B960494DF}">
                <a14:hiddenLine xmlns:a14="http://schemas.microsoft.com/office/drawing/2010/main" w="25400">
                  <a:solidFill>
                    <a:srgbClr val="168736"/>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options---'!$I$55:$AG$55</c:f>
              <c:numCache>
                <c:formatCode>#,##0</c:formatCode>
                <c:ptCount val="25"/>
                <c:pt idx="0">
                  <c:v>-190.51260088911658</c:v>
                </c:pt>
                <c:pt idx="1">
                  <c:v>-93.074618549297156</c:v>
                </c:pt>
                <c:pt idx="2">
                  <c:v>-60.634353499597637</c:v>
                </c:pt>
                <c:pt idx="3">
                  <c:v>-784.77042931682081</c:v>
                </c:pt>
                <c:pt idx="4">
                  <c:v>-699.68235469420324</c:v>
                </c:pt>
                <c:pt idx="5">
                  <c:v>-117.25753043682198</c:v>
                </c:pt>
                <c:pt idx="6">
                  <c:v>375.35403641618905</c:v>
                </c:pt>
                <c:pt idx="7">
                  <c:v>3963.1061142430699</c:v>
                </c:pt>
                <c:pt idx="8">
                  <c:v>1920.8430478468072</c:v>
                </c:pt>
                <c:pt idx="9">
                  <c:v>4469.3320469719765</c:v>
                </c:pt>
                <c:pt idx="10">
                  <c:v>6114.4092440810055</c:v>
                </c:pt>
                <c:pt idx="11">
                  <c:v>4873.7604409630876</c:v>
                </c:pt>
                <c:pt idx="12">
                  <c:v>6267.8215090240701</c:v>
                </c:pt>
                <c:pt idx="13">
                  <c:v>7491.020663978532</c:v>
                </c:pt>
                <c:pt idx="14">
                  <c:v>5779.5943047993933</c:v>
                </c:pt>
                <c:pt idx="15">
                  <c:v>6982.9891930975718</c:v>
                </c:pt>
                <c:pt idx="16">
                  <c:v>6691.7089334849734</c:v>
                </c:pt>
                <c:pt idx="17">
                  <c:v>5145.7294853766216</c:v>
                </c:pt>
                <c:pt idx="18">
                  <c:v>6640.6938117684913</c:v>
                </c:pt>
                <c:pt idx="19">
                  <c:v>4513.0779977005441</c:v>
                </c:pt>
                <c:pt idx="20">
                  <c:v>3211.0966355557321</c:v>
                </c:pt>
                <c:pt idx="21">
                  <c:v>4259.0882537228172</c:v>
                </c:pt>
                <c:pt idx="22">
                  <c:v>5389.5750696130563</c:v>
                </c:pt>
                <c:pt idx="23">
                  <c:v>5031.9028451244812</c:v>
                </c:pt>
                <c:pt idx="24">
                  <c:v>6974.642024534638</c:v>
                </c:pt>
              </c:numCache>
            </c:numRef>
          </c:val>
          <c:extLst>
            <c:ext xmlns:c16="http://schemas.microsoft.com/office/drawing/2014/chart" uri="{C3380CC4-5D6E-409C-BE32-E72D297353CC}">
              <c16:uniqueId val="{00000007-D7FB-4356-8F1C-D99DB3821A2C}"/>
            </c:ext>
          </c:extLst>
        </c:ser>
        <c:ser>
          <c:idx val="8"/>
          <c:order val="8"/>
          <c:tx>
            <c:strRef>
              <c:f>'---Compare options---'!$H$56</c:f>
              <c:strCache>
                <c:ptCount val="1"/>
                <c:pt idx="0">
                  <c:v>Solar PV</c:v>
                </c:pt>
              </c:strCache>
            </c:strRef>
          </c:tx>
          <c:spPr>
            <a:solidFill>
              <a:srgbClr val="FFB46A"/>
            </a:solidFill>
            <a:ln w="25400">
              <a:noFill/>
              <a:prstDash val="solid"/>
            </a:ln>
            <a:effectLst/>
            <a:extLst>
              <a:ext uri="{91240B29-F687-4F45-9708-019B960494DF}">
                <a14:hiddenLine xmlns:a14="http://schemas.microsoft.com/office/drawing/2010/main" w="25400">
                  <a:solidFill>
                    <a:srgbClr val="FFB46A"/>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options---'!$I$56:$AG$56</c:f>
              <c:numCache>
                <c:formatCode>#,##0</c:formatCode>
                <c:ptCount val="25"/>
                <c:pt idx="0">
                  <c:v>27.460919253197062</c:v>
                </c:pt>
                <c:pt idx="1">
                  <c:v>34.741177328407503</c:v>
                </c:pt>
                <c:pt idx="2">
                  <c:v>99.553452726009709</c:v>
                </c:pt>
                <c:pt idx="3">
                  <c:v>-85.88605221780017</c:v>
                </c:pt>
                <c:pt idx="4">
                  <c:v>-251.22171214549599</c:v>
                </c:pt>
                <c:pt idx="5">
                  <c:v>-656.86059524459415</c:v>
                </c:pt>
                <c:pt idx="6">
                  <c:v>-2199.4192736409968</c:v>
                </c:pt>
                <c:pt idx="7">
                  <c:v>-648.62932178399933</c:v>
                </c:pt>
                <c:pt idx="8">
                  <c:v>-926.46727376301715</c:v>
                </c:pt>
                <c:pt idx="9">
                  <c:v>-3477.6783755700017</c:v>
                </c:pt>
                <c:pt idx="10">
                  <c:v>-4834.2680019580002</c:v>
                </c:pt>
                <c:pt idx="11">
                  <c:v>-4054.8301311579417</c:v>
                </c:pt>
                <c:pt idx="12">
                  <c:v>-6950.1857338130067</c:v>
                </c:pt>
                <c:pt idx="13">
                  <c:v>-6126.7563726310036</c:v>
                </c:pt>
                <c:pt idx="14">
                  <c:v>-6161.8481275799859</c:v>
                </c:pt>
                <c:pt idx="15">
                  <c:v>-5350.5227741090348</c:v>
                </c:pt>
                <c:pt idx="16">
                  <c:v>-5252.7415475460002</c:v>
                </c:pt>
                <c:pt idx="17">
                  <c:v>-2871.2868572399893</c:v>
                </c:pt>
                <c:pt idx="18">
                  <c:v>-2946.4345278640394</c:v>
                </c:pt>
                <c:pt idx="19">
                  <c:v>-1184.4092435700586</c:v>
                </c:pt>
                <c:pt idx="20">
                  <c:v>-2465.2517495000502</c:v>
                </c:pt>
                <c:pt idx="21">
                  <c:v>-3560.8884723999654</c:v>
                </c:pt>
                <c:pt idx="22">
                  <c:v>-3579.1059505000012</c:v>
                </c:pt>
                <c:pt idx="23">
                  <c:v>-4666.407302000036</c:v>
                </c:pt>
                <c:pt idx="24">
                  <c:v>-6187.7785529000103</c:v>
                </c:pt>
              </c:numCache>
            </c:numRef>
          </c:val>
          <c:extLst>
            <c:ext xmlns:c16="http://schemas.microsoft.com/office/drawing/2014/chart" uri="{C3380CC4-5D6E-409C-BE32-E72D297353CC}">
              <c16:uniqueId val="{00000008-D7FB-4356-8F1C-D99DB3821A2C}"/>
            </c:ext>
          </c:extLst>
        </c:ser>
        <c:dLbls>
          <c:showLegendKey val="0"/>
          <c:showVal val="0"/>
          <c:showCatName val="0"/>
          <c:showSerName val="0"/>
          <c:showPercent val="0"/>
          <c:showBubbleSize val="0"/>
        </c:dLbls>
        <c:gapWidth val="150"/>
        <c:overlap val="100"/>
        <c:axId val="136328976"/>
        <c:axId val="136310256"/>
      </c:barChart>
      <c:lineChart>
        <c:grouping val="standard"/>
        <c:varyColors val="0"/>
        <c:ser>
          <c:idx val="9"/>
          <c:order val="9"/>
          <c:tx>
            <c:strRef>
              <c:f>'---Compare options---'!$H$57</c:f>
              <c:strCache>
                <c:ptCount val="1"/>
                <c:pt idx="0">
                  <c:v>Grid Battery</c:v>
                </c:pt>
              </c:strCache>
            </c:strRef>
          </c:tx>
          <c:spPr>
            <a:ln w="28575" cap="rnd">
              <a:solidFill>
                <a:srgbClr val="724BC3"/>
              </a:solidFill>
              <a:prstDash val="sysDot"/>
              <a:round/>
            </a:ln>
            <a:effectLst/>
          </c:spPr>
          <c:marker>
            <c:symbol val="none"/>
          </c:marker>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options---'!$I$57:$AG$57</c:f>
              <c:numCache>
                <c:formatCode>#,##0</c:formatCode>
                <c:ptCount val="25"/>
                <c:pt idx="0">
                  <c:v>-0.85536454500004311</c:v>
                </c:pt>
                <c:pt idx="1">
                  <c:v>9.8730882075001318</c:v>
                </c:pt>
                <c:pt idx="2">
                  <c:v>-96.527720487000352</c:v>
                </c:pt>
                <c:pt idx="3">
                  <c:v>60.506097974500335</c:v>
                </c:pt>
                <c:pt idx="4">
                  <c:v>-15.585576213999047</c:v>
                </c:pt>
                <c:pt idx="5">
                  <c:v>-55.162399999999252</c:v>
                </c:pt>
                <c:pt idx="6">
                  <c:v>-719.67755208299786</c:v>
                </c:pt>
                <c:pt idx="7">
                  <c:v>-176.18793130300037</c:v>
                </c:pt>
                <c:pt idx="8">
                  <c:v>-46.460414924000361</c:v>
                </c:pt>
                <c:pt idx="9">
                  <c:v>-1167.3556070739978</c:v>
                </c:pt>
                <c:pt idx="10">
                  <c:v>-1533.4317077739906</c:v>
                </c:pt>
                <c:pt idx="11">
                  <c:v>-1166.3064254200071</c:v>
                </c:pt>
                <c:pt idx="12">
                  <c:v>-3553.4495410410091</c:v>
                </c:pt>
                <c:pt idx="13">
                  <c:v>-2327.8007839499987</c:v>
                </c:pt>
                <c:pt idx="14">
                  <c:v>-2579.1787640300026</c:v>
                </c:pt>
                <c:pt idx="15">
                  <c:v>-2389.9001877999981</c:v>
                </c:pt>
                <c:pt idx="16">
                  <c:v>-1942.9939970699998</c:v>
                </c:pt>
                <c:pt idx="17">
                  <c:v>-1266.3347930359814</c:v>
                </c:pt>
                <c:pt idx="18">
                  <c:v>-1405.1733611800155</c:v>
                </c:pt>
                <c:pt idx="19">
                  <c:v>-193.19399232999422</c:v>
                </c:pt>
                <c:pt idx="20">
                  <c:v>-1396.5789891699969</c:v>
                </c:pt>
                <c:pt idx="21">
                  <c:v>-1792.6298069600016</c:v>
                </c:pt>
                <c:pt idx="22">
                  <c:v>-1391.3842446199997</c:v>
                </c:pt>
                <c:pt idx="23">
                  <c:v>-1701.4373066600092</c:v>
                </c:pt>
                <c:pt idx="24">
                  <c:v>-3182.7980088899931</c:v>
                </c:pt>
              </c:numCache>
            </c:numRef>
          </c:val>
          <c:smooth val="0"/>
          <c:extLst>
            <c:ext xmlns:c16="http://schemas.microsoft.com/office/drawing/2014/chart" uri="{C3380CC4-5D6E-409C-BE32-E72D297353CC}">
              <c16:uniqueId val="{00000009-D7FB-4356-8F1C-D99DB3821A2C}"/>
            </c:ext>
          </c:extLst>
        </c:ser>
        <c:ser>
          <c:idx val="10"/>
          <c:order val="10"/>
          <c:tx>
            <c:strRef>
              <c:f>'---Compare options---'!$H$58</c:f>
              <c:strCache>
                <c:ptCount val="1"/>
                <c:pt idx="0">
                  <c:v>Pumped Hydro</c:v>
                </c:pt>
              </c:strCache>
            </c:strRef>
          </c:tx>
          <c:spPr>
            <a:ln w="28575" cap="rnd">
              <a:solidFill>
                <a:srgbClr val="87D3F2"/>
              </a:solidFill>
              <a:prstDash val="sysDot"/>
              <a:round/>
            </a:ln>
            <a:effectLst/>
          </c:spPr>
          <c:marker>
            <c:symbol val="none"/>
          </c:marker>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options---'!$I$58:$AG$58</c:f>
              <c:numCache>
                <c:formatCode>#,##0</c:formatCode>
                <c:ptCount val="25"/>
                <c:pt idx="0">
                  <c:v>-1.1604400000001078</c:v>
                </c:pt>
                <c:pt idx="1">
                  <c:v>-0.67716999999993277</c:v>
                </c:pt>
                <c:pt idx="2">
                  <c:v>182.8804913719996</c:v>
                </c:pt>
                <c:pt idx="3">
                  <c:v>-283.84856341399973</c:v>
                </c:pt>
                <c:pt idx="4">
                  <c:v>-299.64340414300023</c:v>
                </c:pt>
                <c:pt idx="5">
                  <c:v>-282.29119801100023</c:v>
                </c:pt>
                <c:pt idx="6">
                  <c:v>-70.333158583998738</c:v>
                </c:pt>
                <c:pt idx="7">
                  <c:v>-325.52580784899692</c:v>
                </c:pt>
                <c:pt idx="8">
                  <c:v>-32.062158926999473</c:v>
                </c:pt>
                <c:pt idx="9">
                  <c:v>-537.16448194700206</c:v>
                </c:pt>
                <c:pt idx="10">
                  <c:v>-709.4198955469983</c:v>
                </c:pt>
                <c:pt idx="11">
                  <c:v>-595.39258770099877</c:v>
                </c:pt>
                <c:pt idx="12">
                  <c:v>-376.22922166200078</c:v>
                </c:pt>
                <c:pt idx="13">
                  <c:v>154.14623966599902</c:v>
                </c:pt>
                <c:pt idx="14">
                  <c:v>-359.94899333200192</c:v>
                </c:pt>
                <c:pt idx="15">
                  <c:v>22.07927600000221</c:v>
                </c:pt>
                <c:pt idx="16">
                  <c:v>15.754798292999112</c:v>
                </c:pt>
                <c:pt idx="17">
                  <c:v>66.479469240999606</c:v>
                </c:pt>
                <c:pt idx="18">
                  <c:v>67.533558395998625</c:v>
                </c:pt>
                <c:pt idx="19">
                  <c:v>-94.998764254998605</c:v>
                </c:pt>
                <c:pt idx="20">
                  <c:v>-277.98824478100141</c:v>
                </c:pt>
                <c:pt idx="21">
                  <c:v>-335.04052239399789</c:v>
                </c:pt>
                <c:pt idx="22">
                  <c:v>-58.739156810001077</c:v>
                </c:pt>
                <c:pt idx="23">
                  <c:v>-294.28142538099928</c:v>
                </c:pt>
                <c:pt idx="24">
                  <c:v>-211.12476939199769</c:v>
                </c:pt>
              </c:numCache>
            </c:numRef>
          </c:val>
          <c:smooth val="0"/>
          <c:extLst>
            <c:ext xmlns:c16="http://schemas.microsoft.com/office/drawing/2014/chart" uri="{C3380CC4-5D6E-409C-BE32-E72D297353CC}">
              <c16:uniqueId val="{0000000A-D7FB-4356-8F1C-D99DB3821A2C}"/>
            </c:ext>
          </c:extLst>
        </c:ser>
        <c:dLbls>
          <c:showLegendKey val="0"/>
          <c:showVal val="0"/>
          <c:showCatName val="0"/>
          <c:showSerName val="0"/>
          <c:showPercent val="0"/>
          <c:showBubbleSize val="0"/>
        </c:dLbls>
        <c:marker val="1"/>
        <c:smooth val="0"/>
        <c:axId val="136328976"/>
        <c:axId val="136310256"/>
      </c:lineChart>
      <c:catAx>
        <c:axId val="136328976"/>
        <c:scaling>
          <c:orientation val="minMax"/>
        </c:scaling>
        <c:delete val="0"/>
        <c:axPos val="b"/>
        <c:numFmt formatCode="General" sourceLinked="1"/>
        <c:majorTickMark val="out"/>
        <c:minorTickMark val="none"/>
        <c:tickLblPos val="low"/>
        <c:spPr>
          <a:noFill/>
          <a:ln w="9525" cap="flat" cmpd="sng" algn="ctr">
            <a:solidFill>
              <a:srgbClr val="868686"/>
            </a:solidFill>
            <a:round/>
          </a:ln>
          <a:effectLst/>
        </c:spPr>
        <c:txPr>
          <a:bodyPr rot="-2700000" spcFirstLastPara="1" vertOverflow="ellipsis"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10256"/>
        <c:crosses val="autoZero"/>
        <c:auto val="1"/>
        <c:lblAlgn val="ctr"/>
        <c:lblOffset val="100"/>
        <c:noMultiLvlLbl val="0"/>
      </c:catAx>
      <c:valAx>
        <c:axId val="136310256"/>
        <c:scaling>
          <c:orientation val="minMax"/>
        </c:scaling>
        <c:delete val="0"/>
        <c:axPos val="l"/>
        <c:majorGridlines>
          <c:spPr>
            <a:ln w="9525" cap="flat" cmpd="sng" algn="ctr">
              <a:solidFill>
                <a:srgbClr val="A5A5A5"/>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r>
                  <a:rPr lang="en-AU"/>
                  <a:t>Sent-out generation difference (GWh)</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endParaRPr lang="en-US"/>
            </a:p>
          </c:txPr>
        </c:title>
        <c:numFmt formatCode="#,##0" sourceLinked="1"/>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2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1200" b="0">
          <a:latin typeface="Arial Narrow"/>
          <a:ea typeface="Arial Narrow"/>
          <a:cs typeface="Arial Narrow"/>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'---Compare options---'!$H$26</c:f>
              <c:strCache>
                <c:ptCount val="1"/>
                <c:pt idx="0">
                  <c:v>Black Coal</c:v>
                </c:pt>
              </c:strCache>
            </c:strRef>
          </c:tx>
          <c:spPr>
            <a:solidFill>
              <a:srgbClr val="2E2E38"/>
            </a:solidFill>
            <a:ln w="25400">
              <a:noFill/>
              <a:prstDash val="solid"/>
            </a:ln>
            <a:effectLst/>
            <a:extLst>
              <a:ext uri="{91240B29-F687-4F45-9708-019B960494DF}">
                <a14:hiddenLine xmlns:a14="http://schemas.microsoft.com/office/drawing/2010/main" w="25400">
                  <a:solidFill>
                    <a:srgbClr val="2E2E38"/>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options---'!$I$26:$AG$26</c:f>
              <c:numCache>
                <c:formatCode>#,##0</c:formatCode>
                <c:ptCount val="25"/>
                <c:pt idx="0">
                  <c:v>0</c:v>
                </c:pt>
                <c:pt idx="1">
                  <c:v>0</c:v>
                </c:pt>
                <c:pt idx="2">
                  <c:v>47.134263891997762</c:v>
                </c:pt>
                <c:pt idx="3">
                  <c:v>-6.1963525623996247</c:v>
                </c:pt>
                <c:pt idx="4">
                  <c:v>9.7473101351006335</c:v>
                </c:pt>
                <c:pt idx="5">
                  <c:v>7.4864852438004164</c:v>
                </c:pt>
                <c:pt idx="6">
                  <c:v>-20.246814980099771</c:v>
                </c:pt>
                <c:pt idx="7">
                  <c:v>-251.28885972500029</c:v>
                </c:pt>
                <c:pt idx="8">
                  <c:v>1.4628983699992659E-2</c:v>
                </c:pt>
                <c:pt idx="9">
                  <c:v>2.5039437999999983E-2</c:v>
                </c:pt>
                <c:pt idx="10">
                  <c:v>2.1715548700000017E-2</c:v>
                </c:pt>
                <c:pt idx="11">
                  <c:v>2.2337022199999973E-2</c:v>
                </c:pt>
                <c:pt idx="12">
                  <c:v>1.8219114099999996E-2</c:v>
                </c:pt>
                <c:pt idx="13">
                  <c:v>1.6439273800000001E-2</c:v>
                </c:pt>
                <c:pt idx="14">
                  <c:v>1.4301546599999992E-2</c:v>
                </c:pt>
                <c:pt idx="15">
                  <c:v>1.5638218599999996E-2</c:v>
                </c:pt>
                <c:pt idx="16">
                  <c:v>1.562430799999999E-2</c:v>
                </c:pt>
                <c:pt idx="17">
                  <c:v>1.2914895700000012E-2</c:v>
                </c:pt>
                <c:pt idx="18">
                  <c:v>1.2857708100000011E-2</c:v>
                </c:pt>
                <c:pt idx="19">
                  <c:v>1.1681116299999988E-2</c:v>
                </c:pt>
                <c:pt idx="20">
                  <c:v>1.0540689199999995E-2</c:v>
                </c:pt>
                <c:pt idx="21">
                  <c:v>9.3445733000000059E-3</c:v>
                </c:pt>
                <c:pt idx="22">
                  <c:v>8.0279609000000057E-3</c:v>
                </c:pt>
                <c:pt idx="23">
                  <c:v>6.6761730000000005E-3</c:v>
                </c:pt>
                <c:pt idx="24">
                  <c:v>6.6714392999999983E-3</c:v>
                </c:pt>
              </c:numCache>
            </c:numRef>
          </c:val>
          <c:extLst>
            <c:ext xmlns:c16="http://schemas.microsoft.com/office/drawing/2014/chart" uri="{C3380CC4-5D6E-409C-BE32-E72D297353CC}">
              <c16:uniqueId val="{00000000-0E72-4887-A2B7-A5919BE9A033}"/>
            </c:ext>
          </c:extLst>
        </c:ser>
        <c:ser>
          <c:idx val="1"/>
          <c:order val="1"/>
          <c:tx>
            <c:strRef>
              <c:f>'---Compare options---'!$H$27</c:f>
              <c:strCache>
                <c:ptCount val="1"/>
                <c:pt idx="0">
                  <c:v>Brown Coal</c:v>
                </c:pt>
              </c:strCache>
            </c:strRef>
          </c:tx>
          <c:spPr>
            <a:solidFill>
              <a:srgbClr val="BC2F00"/>
            </a:solidFill>
            <a:ln w="25400">
              <a:noFill/>
              <a:prstDash val="solid"/>
            </a:ln>
            <a:effectLst/>
            <a:extLst>
              <a:ext uri="{91240B29-F687-4F45-9708-019B960494DF}">
                <a14:hiddenLine xmlns:a14="http://schemas.microsoft.com/office/drawing/2010/main" w="25400">
                  <a:solidFill>
                    <a:srgbClr val="BC2F00"/>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options---'!$I$27:$AG$27</c:f>
              <c:numCache>
                <c:formatCode>#,##0</c:formatCode>
                <c:ptCount val="25"/>
                <c:pt idx="0">
                  <c:v>0</c:v>
                </c:pt>
                <c:pt idx="1">
                  <c:v>0</c:v>
                </c:pt>
                <c:pt idx="2">
                  <c:v>-46.048485690200096</c:v>
                </c:pt>
                <c:pt idx="3">
                  <c:v>146.34661772000027</c:v>
                </c:pt>
                <c:pt idx="4">
                  <c:v>146.39609349889997</c:v>
                </c:pt>
                <c:pt idx="5">
                  <c:v>169.78434275860013</c:v>
                </c:pt>
                <c:pt idx="6">
                  <c:v>268.18975949669993</c:v>
                </c:pt>
                <c:pt idx="7">
                  <c:v>-1.0138434500000001E-2</c:v>
                </c:pt>
                <c:pt idx="8">
                  <c:v>1.4508241000000012E-3</c:v>
                </c:pt>
                <c:pt idx="9">
                  <c:v>1.4422735000000006E-3</c:v>
                </c:pt>
                <c:pt idx="10">
                  <c:v>1.4478085000000016E-3</c:v>
                </c:pt>
                <c:pt idx="11">
                  <c:v>1.4467025000000008E-3</c:v>
                </c:pt>
                <c:pt idx="12">
                  <c:v>1.3884764999999993E-3</c:v>
                </c:pt>
                <c:pt idx="13">
                  <c:v>1.5137770000000009E-3</c:v>
                </c:pt>
                <c:pt idx="14">
                  <c:v>1.5136283999999979E-3</c:v>
                </c:pt>
                <c:pt idx="15">
                  <c:v>1.5309206000000027E-3</c:v>
                </c:pt>
                <c:pt idx="16">
                  <c:v>1.5102583000000044E-3</c:v>
                </c:pt>
                <c:pt idx="17">
                  <c:v>1.5012445999999999E-3</c:v>
                </c:pt>
                <c:pt idx="18">
                  <c:v>1.4917820000000005E-3</c:v>
                </c:pt>
                <c:pt idx="19">
                  <c:v>1.4904116999999995E-3</c:v>
                </c:pt>
                <c:pt idx="20">
                  <c:v>1.4891583999999992E-3</c:v>
                </c:pt>
                <c:pt idx="21">
                  <c:v>1.4677594000000009E-3</c:v>
                </c:pt>
                <c:pt idx="22">
                  <c:v>5.6675879999999994E-4</c:v>
                </c:pt>
                <c:pt idx="23">
                  <c:v>5.665449999999999E-4</c:v>
                </c:pt>
                <c:pt idx="24">
                  <c:v>0</c:v>
                </c:pt>
              </c:numCache>
            </c:numRef>
          </c:val>
          <c:extLst>
            <c:ext xmlns:c16="http://schemas.microsoft.com/office/drawing/2014/chart" uri="{C3380CC4-5D6E-409C-BE32-E72D297353CC}">
              <c16:uniqueId val="{00000001-0E72-4887-A2B7-A5919BE9A033}"/>
            </c:ext>
          </c:extLst>
        </c:ser>
        <c:ser>
          <c:idx val="2"/>
          <c:order val="2"/>
          <c:tx>
            <c:strRef>
              <c:f>'---Compare options---'!$H$28</c:f>
              <c:strCache>
                <c:ptCount val="1"/>
                <c:pt idx="0">
                  <c:v>CCGT</c:v>
                </c:pt>
              </c:strCache>
            </c:strRef>
          </c:tx>
          <c:spPr>
            <a:solidFill>
              <a:srgbClr val="747480"/>
            </a:solidFill>
            <a:ln w="25400">
              <a:noFill/>
              <a:prstDash val="solid"/>
            </a:ln>
            <a:effectLst/>
            <a:extLst>
              <a:ext uri="{91240B29-F687-4F45-9708-019B960494DF}">
                <a14:hiddenLine xmlns:a14="http://schemas.microsoft.com/office/drawing/2010/main" w="25400">
                  <a:solidFill>
                    <a:srgbClr val="747480"/>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options---'!$I$28:$AG$28</c:f>
              <c:numCache>
                <c:formatCode>#,##0</c:formatCode>
                <c:ptCount val="25"/>
                <c:pt idx="0">
                  <c:v>0</c:v>
                </c:pt>
                <c:pt idx="1">
                  <c:v>2.175278700178751E-3</c:v>
                </c:pt>
                <c:pt idx="2">
                  <c:v>2.6032013997792092E-3</c:v>
                </c:pt>
                <c:pt idx="3">
                  <c:v>2.608280599815771E-3</c:v>
                </c:pt>
                <c:pt idx="4">
                  <c:v>2.6246574398101075E-3</c:v>
                </c:pt>
                <c:pt idx="5">
                  <c:v>2.6647499998944113E-3</c:v>
                </c:pt>
                <c:pt idx="6">
                  <c:v>2.6961379999193014E-3</c:v>
                </c:pt>
                <c:pt idx="7">
                  <c:v>2.6896132003457751E-3</c:v>
                </c:pt>
                <c:pt idx="8">
                  <c:v>2.6940662000924931E-3</c:v>
                </c:pt>
                <c:pt idx="9">
                  <c:v>2.6931228999274026E-3</c:v>
                </c:pt>
                <c:pt idx="10">
                  <c:v>2.7695846997630724E-3</c:v>
                </c:pt>
                <c:pt idx="11">
                  <c:v>2.7887379997082462E-3</c:v>
                </c:pt>
                <c:pt idx="12">
                  <c:v>2.7962479998677736E-3</c:v>
                </c:pt>
                <c:pt idx="13">
                  <c:v>2.8347136994852917E-3</c:v>
                </c:pt>
                <c:pt idx="14">
                  <c:v>2.9710271996918891E-3</c:v>
                </c:pt>
                <c:pt idx="15">
                  <c:v>3.0192546000762377E-3</c:v>
                </c:pt>
                <c:pt idx="16">
                  <c:v>2.8017566003200045E-3</c:v>
                </c:pt>
                <c:pt idx="17">
                  <c:v>5.9102644997892639E-3</c:v>
                </c:pt>
                <c:pt idx="18">
                  <c:v>4.4267381003919581E-3</c:v>
                </c:pt>
                <c:pt idx="19">
                  <c:v>4.5358213001236436E-3</c:v>
                </c:pt>
                <c:pt idx="20">
                  <c:v>3.9986782001051324E-3</c:v>
                </c:pt>
                <c:pt idx="21">
                  <c:v>4.0026982999279426E-3</c:v>
                </c:pt>
                <c:pt idx="22">
                  <c:v>4.0053704000229118E-3</c:v>
                </c:pt>
                <c:pt idx="23">
                  <c:v>9.1619904999902246E-3</c:v>
                </c:pt>
                <c:pt idx="24">
                  <c:v>8.8409802000342097E-3</c:v>
                </c:pt>
              </c:numCache>
            </c:numRef>
          </c:val>
          <c:extLst>
            <c:ext xmlns:c16="http://schemas.microsoft.com/office/drawing/2014/chart" uri="{C3380CC4-5D6E-409C-BE32-E72D297353CC}">
              <c16:uniqueId val="{00000002-0E72-4887-A2B7-A5919BE9A033}"/>
            </c:ext>
          </c:extLst>
        </c:ser>
        <c:ser>
          <c:idx val="3"/>
          <c:order val="3"/>
          <c:tx>
            <c:strRef>
              <c:f>'---Compare options---'!$H$29</c:f>
              <c:strCache>
                <c:ptCount val="1"/>
                <c:pt idx="0">
                  <c:v>Gas - Steam</c:v>
                </c:pt>
              </c:strCache>
            </c:strRef>
          </c:tx>
          <c:spPr>
            <a:solidFill>
              <a:srgbClr val="C981B2"/>
            </a:solidFill>
            <a:ln w="25400">
              <a:noFill/>
              <a:prstDash val="solid"/>
            </a:ln>
            <a:effectLst/>
            <a:extLst>
              <a:ext uri="{91240B29-F687-4F45-9708-019B960494DF}">
                <a14:hiddenLine xmlns:a14="http://schemas.microsoft.com/office/drawing/2010/main" w="25400">
                  <a:solidFill>
                    <a:srgbClr val="C981B2"/>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options---'!$I$29:$AG$29</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0E72-4887-A2B7-A5919BE9A033}"/>
            </c:ext>
          </c:extLst>
        </c:ser>
        <c:ser>
          <c:idx val="4"/>
          <c:order val="4"/>
          <c:tx>
            <c:strRef>
              <c:f>'---Compare options---'!$H$30</c:f>
              <c:strCache>
                <c:ptCount val="1"/>
                <c:pt idx="0">
                  <c:v>OCGT / Diesel</c:v>
                </c:pt>
              </c:strCache>
            </c:strRef>
          </c:tx>
          <c:spPr>
            <a:solidFill>
              <a:srgbClr val="C4C4CD"/>
            </a:solidFill>
            <a:ln w="25400">
              <a:noFill/>
              <a:prstDash val="solid"/>
            </a:ln>
            <a:effectLst/>
            <a:extLst>
              <a:ext uri="{91240B29-F687-4F45-9708-019B960494DF}">
                <a14:hiddenLine xmlns:a14="http://schemas.microsoft.com/office/drawing/2010/main" w="25400">
                  <a:solidFill>
                    <a:srgbClr val="C4C4CD"/>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options---'!$I$30:$AG$30</c:f>
              <c:numCache>
                <c:formatCode>#,##0</c:formatCode>
                <c:ptCount val="25"/>
                <c:pt idx="0">
                  <c:v>-4.7120136996454676E-3</c:v>
                </c:pt>
                <c:pt idx="1">
                  <c:v>-2.7551043995117652E-3</c:v>
                </c:pt>
                <c:pt idx="2">
                  <c:v>-1.7557699720782693E-5</c:v>
                </c:pt>
                <c:pt idx="3">
                  <c:v>-3.1798799682292156E-5</c:v>
                </c:pt>
                <c:pt idx="4">
                  <c:v>1.468797991037718E-4</c:v>
                </c:pt>
                <c:pt idx="5">
                  <c:v>3.1234129983204184E-4</c:v>
                </c:pt>
                <c:pt idx="6">
                  <c:v>4.7196470040944405E-4</c:v>
                </c:pt>
                <c:pt idx="7">
                  <c:v>6.0281650075921789E-4</c:v>
                </c:pt>
                <c:pt idx="8">
                  <c:v>7.803686003171606E-4</c:v>
                </c:pt>
                <c:pt idx="9">
                  <c:v>1.129123300415813E-3</c:v>
                </c:pt>
                <c:pt idx="10">
                  <c:v>1.2446413993529859E-3</c:v>
                </c:pt>
                <c:pt idx="11">
                  <c:v>1.4205946008587489E-3</c:v>
                </c:pt>
                <c:pt idx="12">
                  <c:v>-2.1793086199977552E-2</c:v>
                </c:pt>
                <c:pt idx="13">
                  <c:v>-2.150773339872103E-2</c:v>
                </c:pt>
                <c:pt idx="14">
                  <c:v>-2.7424815099038824E-2</c:v>
                </c:pt>
                <c:pt idx="15">
                  <c:v>-2.7211489600631467E-2</c:v>
                </c:pt>
                <c:pt idx="16">
                  <c:v>-2.6794654699187959E-2</c:v>
                </c:pt>
                <c:pt idx="17">
                  <c:v>-2.5980806800362188E-2</c:v>
                </c:pt>
                <c:pt idx="18">
                  <c:v>-2.5548663899826352E-2</c:v>
                </c:pt>
                <c:pt idx="19">
                  <c:v>-2.5017673199727142E-2</c:v>
                </c:pt>
                <c:pt idx="20">
                  <c:v>-0.18518044700067549</c:v>
                </c:pt>
                <c:pt idx="21">
                  <c:v>-406.35966076449949</c:v>
                </c:pt>
                <c:pt idx="22">
                  <c:v>-406.35911901970121</c:v>
                </c:pt>
                <c:pt idx="23">
                  <c:v>-406.35683691380018</c:v>
                </c:pt>
                <c:pt idx="24">
                  <c:v>-406.35637322220009</c:v>
                </c:pt>
              </c:numCache>
            </c:numRef>
          </c:val>
          <c:extLst>
            <c:ext xmlns:c16="http://schemas.microsoft.com/office/drawing/2014/chart" uri="{C3380CC4-5D6E-409C-BE32-E72D297353CC}">
              <c16:uniqueId val="{00000004-0E72-4887-A2B7-A5919BE9A033}"/>
            </c:ext>
          </c:extLst>
        </c:ser>
        <c:ser>
          <c:idx val="5"/>
          <c:order val="5"/>
          <c:tx>
            <c:strRef>
              <c:f>'---Compare options---'!$H$31</c:f>
              <c:strCache>
                <c:ptCount val="1"/>
                <c:pt idx="0">
                  <c:v>Hydro</c:v>
                </c:pt>
              </c:strCache>
            </c:strRef>
          </c:tx>
          <c:spPr>
            <a:solidFill>
              <a:srgbClr val="188CE5"/>
            </a:solidFill>
            <a:ln w="25400">
              <a:noFill/>
              <a:prstDash val="solid"/>
            </a:ln>
            <a:effectLst/>
            <a:extLst>
              <a:ext uri="{91240B29-F687-4F45-9708-019B960494DF}">
                <a14:hiddenLine xmlns:a14="http://schemas.microsoft.com/office/drawing/2010/main" w="25400">
                  <a:solidFill>
                    <a:srgbClr val="188CE5"/>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options---'!$I$31:$AG$31</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0E72-4887-A2B7-A5919BE9A033}"/>
            </c:ext>
          </c:extLst>
        </c:ser>
        <c:ser>
          <c:idx val="6"/>
          <c:order val="6"/>
          <c:tx>
            <c:strRef>
              <c:f>'---Compare options---'!$H$32</c:f>
              <c:strCache>
                <c:ptCount val="1"/>
                <c:pt idx="0">
                  <c:v>Hydrogen Turbine</c:v>
                </c:pt>
              </c:strCache>
            </c:strRef>
          </c:tx>
          <c:spPr>
            <a:solidFill>
              <a:srgbClr val="34C768"/>
            </a:solidFill>
            <a:ln w="25400">
              <a:noFill/>
              <a:prstDash val="solid"/>
            </a:ln>
            <a:effectLst/>
            <a:extLst>
              <a:ext uri="{91240B29-F687-4F45-9708-019B960494DF}">
                <a14:hiddenLine xmlns:a14="http://schemas.microsoft.com/office/drawing/2010/main" w="25400">
                  <a:solidFill>
                    <a:srgbClr val="34C768"/>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options---'!$I$32:$AG$32</c:f>
              <c:numCache>
                <c:formatCode>#,##0</c:formatCode>
                <c:ptCount val="25"/>
                <c:pt idx="0">
                  <c:v>0</c:v>
                </c:pt>
                <c:pt idx="1">
                  <c:v>0</c:v>
                </c:pt>
                <c:pt idx="2">
                  <c:v>0</c:v>
                </c:pt>
                <c:pt idx="3">
                  <c:v>0</c:v>
                </c:pt>
                <c:pt idx="4">
                  <c:v>0</c:v>
                </c:pt>
                <c:pt idx="5">
                  <c:v>0</c:v>
                </c:pt>
                <c:pt idx="6">
                  <c:v>0</c:v>
                </c:pt>
                <c:pt idx="7">
                  <c:v>3.3694296999999991E-3</c:v>
                </c:pt>
                <c:pt idx="8">
                  <c:v>3.469780300000001E-3</c:v>
                </c:pt>
                <c:pt idx="9">
                  <c:v>3.6931238000000016E-3</c:v>
                </c:pt>
                <c:pt idx="10">
                  <c:v>3.7049358000000015E-3</c:v>
                </c:pt>
                <c:pt idx="11">
                  <c:v>4.2354117999999948E-3</c:v>
                </c:pt>
                <c:pt idx="12">
                  <c:v>-534.22964909019993</c:v>
                </c:pt>
                <c:pt idx="13">
                  <c:v>-534.22842024440001</c:v>
                </c:pt>
                <c:pt idx="14">
                  <c:v>-475.74478538039995</c:v>
                </c:pt>
                <c:pt idx="15">
                  <c:v>-475.74505900410009</c:v>
                </c:pt>
                <c:pt idx="16">
                  <c:v>-927.52219925519989</c:v>
                </c:pt>
                <c:pt idx="17">
                  <c:v>-927.52210760670016</c:v>
                </c:pt>
                <c:pt idx="18">
                  <c:v>-1068.5830758533</c:v>
                </c:pt>
                <c:pt idx="19">
                  <c:v>-1068.5818635235</c:v>
                </c:pt>
                <c:pt idx="20">
                  <c:v>-434.93019865550013</c:v>
                </c:pt>
                <c:pt idx="21">
                  <c:v>-747.97541508170002</c:v>
                </c:pt>
                <c:pt idx="22">
                  <c:v>-747.97523457049988</c:v>
                </c:pt>
                <c:pt idx="23">
                  <c:v>-698.44133882999972</c:v>
                </c:pt>
                <c:pt idx="24">
                  <c:v>-698.44036855299987</c:v>
                </c:pt>
              </c:numCache>
            </c:numRef>
          </c:val>
          <c:extLst>
            <c:ext xmlns:c16="http://schemas.microsoft.com/office/drawing/2014/chart" uri="{C3380CC4-5D6E-409C-BE32-E72D297353CC}">
              <c16:uniqueId val="{00000006-0E72-4887-A2B7-A5919BE9A033}"/>
            </c:ext>
          </c:extLst>
        </c:ser>
        <c:ser>
          <c:idx val="7"/>
          <c:order val="7"/>
          <c:tx>
            <c:strRef>
              <c:f>'---Compare options---'!$H$33</c:f>
              <c:strCache>
                <c:ptCount val="1"/>
                <c:pt idx="0">
                  <c:v>Wind</c:v>
                </c:pt>
              </c:strCache>
            </c:strRef>
          </c:tx>
          <c:spPr>
            <a:solidFill>
              <a:srgbClr val="168736"/>
            </a:solidFill>
            <a:ln w="25400">
              <a:noFill/>
              <a:prstDash val="solid"/>
            </a:ln>
            <a:effectLst/>
            <a:extLst>
              <a:ext uri="{91240B29-F687-4F45-9708-019B960494DF}">
                <a14:hiddenLine xmlns:a14="http://schemas.microsoft.com/office/drawing/2010/main" w="25400">
                  <a:solidFill>
                    <a:srgbClr val="168736"/>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options---'!$I$33:$AG$33</c:f>
              <c:numCache>
                <c:formatCode>#,##0</c:formatCode>
                <c:ptCount val="25"/>
                <c:pt idx="0">
                  <c:v>-71.982249400294677</c:v>
                </c:pt>
                <c:pt idx="1">
                  <c:v>-39.9538450067339</c:v>
                </c:pt>
                <c:pt idx="2">
                  <c:v>-49.404856794106308</c:v>
                </c:pt>
                <c:pt idx="3">
                  <c:v>-237.58795208397714</c:v>
                </c:pt>
                <c:pt idx="4">
                  <c:v>-169.75249347413774</c:v>
                </c:pt>
                <c:pt idx="5">
                  <c:v>57.207810017716838</c:v>
                </c:pt>
                <c:pt idx="6">
                  <c:v>231.29497127105424</c:v>
                </c:pt>
                <c:pt idx="7">
                  <c:v>1311.3373185306991</c:v>
                </c:pt>
                <c:pt idx="8">
                  <c:v>67.767313235897745</c:v>
                </c:pt>
                <c:pt idx="9">
                  <c:v>1163.7836237458032</c:v>
                </c:pt>
                <c:pt idx="10">
                  <c:v>1712.5916262035171</c:v>
                </c:pt>
                <c:pt idx="11">
                  <c:v>1252.7044384736073</c:v>
                </c:pt>
                <c:pt idx="12">
                  <c:v>1659.02533907631</c:v>
                </c:pt>
                <c:pt idx="13">
                  <c:v>1978.9156803186197</c:v>
                </c:pt>
                <c:pt idx="14">
                  <c:v>1440.5636553929071</c:v>
                </c:pt>
                <c:pt idx="15">
                  <c:v>1986.8786884198053</c:v>
                </c:pt>
                <c:pt idx="16">
                  <c:v>1747.2661762812932</c:v>
                </c:pt>
                <c:pt idx="17">
                  <c:v>1393.0889766365872</c:v>
                </c:pt>
                <c:pt idx="18">
                  <c:v>2297.4484152559889</c:v>
                </c:pt>
                <c:pt idx="19">
                  <c:v>1178.600999864866</c:v>
                </c:pt>
                <c:pt idx="20">
                  <c:v>771.8449399464007</c:v>
                </c:pt>
                <c:pt idx="21">
                  <c:v>1161.5956147362303</c:v>
                </c:pt>
                <c:pt idx="22">
                  <c:v>1340.6177227663866</c:v>
                </c:pt>
                <c:pt idx="23">
                  <c:v>1121.8080292767845</c:v>
                </c:pt>
                <c:pt idx="24">
                  <c:v>2044.0517003554851</c:v>
                </c:pt>
              </c:numCache>
            </c:numRef>
          </c:val>
          <c:extLst>
            <c:ext xmlns:c16="http://schemas.microsoft.com/office/drawing/2014/chart" uri="{C3380CC4-5D6E-409C-BE32-E72D297353CC}">
              <c16:uniqueId val="{00000007-0E72-4887-A2B7-A5919BE9A033}"/>
            </c:ext>
          </c:extLst>
        </c:ser>
        <c:ser>
          <c:idx val="8"/>
          <c:order val="8"/>
          <c:tx>
            <c:strRef>
              <c:f>'---Compare options---'!$H$34</c:f>
              <c:strCache>
                <c:ptCount val="1"/>
                <c:pt idx="0">
                  <c:v>Solar PV</c:v>
                </c:pt>
              </c:strCache>
            </c:strRef>
          </c:tx>
          <c:spPr>
            <a:solidFill>
              <a:srgbClr val="FFB46A"/>
            </a:solidFill>
            <a:ln w="25400">
              <a:noFill/>
              <a:prstDash val="solid"/>
            </a:ln>
            <a:effectLst/>
            <a:extLst>
              <a:ext uri="{91240B29-F687-4F45-9708-019B960494DF}">
                <a14:hiddenLine xmlns:a14="http://schemas.microsoft.com/office/drawing/2010/main" w="25400">
                  <a:solidFill>
                    <a:srgbClr val="FFB46A"/>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options---'!$I$34:$AG$34</c:f>
              <c:numCache>
                <c:formatCode>#,##0</c:formatCode>
                <c:ptCount val="25"/>
                <c:pt idx="0">
                  <c:v>1.4507375150060398E-2</c:v>
                </c:pt>
                <c:pt idx="1">
                  <c:v>2.8710709702863824E-2</c:v>
                </c:pt>
                <c:pt idx="2">
                  <c:v>-17.253080546901401</c:v>
                </c:pt>
                <c:pt idx="3">
                  <c:v>-21.268697683599385</c:v>
                </c:pt>
                <c:pt idx="4">
                  <c:v>-141.7375047239002</c:v>
                </c:pt>
                <c:pt idx="5">
                  <c:v>-429.75695978690055</c:v>
                </c:pt>
                <c:pt idx="6">
                  <c:v>-1371.3050450617047</c:v>
                </c:pt>
                <c:pt idx="7">
                  <c:v>-606.94960832299694</c:v>
                </c:pt>
                <c:pt idx="8">
                  <c:v>-1257.3148895305058</c:v>
                </c:pt>
                <c:pt idx="9">
                  <c:v>-2488.4363848280118</c:v>
                </c:pt>
                <c:pt idx="10">
                  <c:v>-3454.2013252159959</c:v>
                </c:pt>
                <c:pt idx="11">
                  <c:v>-3228.383608588003</c:v>
                </c:pt>
                <c:pt idx="12">
                  <c:v>-4835.5150035270053</c:v>
                </c:pt>
                <c:pt idx="13">
                  <c:v>-4512.1451656949939</c:v>
                </c:pt>
                <c:pt idx="14">
                  <c:v>-5074.7447338299971</c:v>
                </c:pt>
                <c:pt idx="15">
                  <c:v>-4293.1048680500098</c:v>
                </c:pt>
                <c:pt idx="16">
                  <c:v>-4070.4974755099829</c:v>
                </c:pt>
                <c:pt idx="17">
                  <c:v>-2752.6398169399909</c:v>
                </c:pt>
                <c:pt idx="18">
                  <c:v>-1631.4007233900484</c:v>
                </c:pt>
                <c:pt idx="19">
                  <c:v>-1500.4529425950022</c:v>
                </c:pt>
                <c:pt idx="20">
                  <c:v>-2395.7272280000325</c:v>
                </c:pt>
                <c:pt idx="21">
                  <c:v>-3068.7178580000182</c:v>
                </c:pt>
                <c:pt idx="22">
                  <c:v>-2998.1096630000102</c:v>
                </c:pt>
                <c:pt idx="23">
                  <c:v>-4104.4790419999626</c:v>
                </c:pt>
                <c:pt idx="24">
                  <c:v>-4165.4252039999992</c:v>
                </c:pt>
              </c:numCache>
            </c:numRef>
          </c:val>
          <c:extLst>
            <c:ext xmlns:c16="http://schemas.microsoft.com/office/drawing/2014/chart" uri="{C3380CC4-5D6E-409C-BE32-E72D297353CC}">
              <c16:uniqueId val="{00000008-0E72-4887-A2B7-A5919BE9A033}"/>
            </c:ext>
          </c:extLst>
        </c:ser>
        <c:dLbls>
          <c:showLegendKey val="0"/>
          <c:showVal val="0"/>
          <c:showCatName val="0"/>
          <c:showSerName val="0"/>
          <c:showPercent val="0"/>
          <c:showBubbleSize val="0"/>
        </c:dLbls>
        <c:gapWidth val="150"/>
        <c:overlap val="100"/>
        <c:axId val="136362672"/>
        <c:axId val="136358928"/>
      </c:barChart>
      <c:lineChart>
        <c:grouping val="standard"/>
        <c:varyColors val="0"/>
        <c:ser>
          <c:idx val="9"/>
          <c:order val="9"/>
          <c:tx>
            <c:strRef>
              <c:f>'---Compare options---'!$H$35</c:f>
              <c:strCache>
                <c:ptCount val="1"/>
                <c:pt idx="0">
                  <c:v>Grid Battery</c:v>
                </c:pt>
              </c:strCache>
            </c:strRef>
          </c:tx>
          <c:spPr>
            <a:ln w="28575" cap="rnd">
              <a:solidFill>
                <a:srgbClr val="724BC3"/>
              </a:solidFill>
              <a:prstDash val="sysDot"/>
              <a:round/>
            </a:ln>
            <a:effectLst/>
          </c:spPr>
          <c:marker>
            <c:symbol val="none"/>
          </c:marker>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options---'!$I$35:$AG$35</c:f>
              <c:numCache>
                <c:formatCode>#,##0</c:formatCode>
                <c:ptCount val="25"/>
                <c:pt idx="0">
                  <c:v>1.9599351699980616E-2</c:v>
                </c:pt>
                <c:pt idx="1">
                  <c:v>9.4092205574997934</c:v>
                </c:pt>
                <c:pt idx="2">
                  <c:v>-105.11918515790012</c:v>
                </c:pt>
                <c:pt idx="3">
                  <c:v>-32.777198138000131</c:v>
                </c:pt>
                <c:pt idx="4">
                  <c:v>-58.783914851299414</c:v>
                </c:pt>
                <c:pt idx="5">
                  <c:v>-66.804879897499632</c:v>
                </c:pt>
                <c:pt idx="6">
                  <c:v>-440.54004618500039</c:v>
                </c:pt>
                <c:pt idx="7">
                  <c:v>-225.68680225099888</c:v>
                </c:pt>
                <c:pt idx="8">
                  <c:v>-310.67154349599878</c:v>
                </c:pt>
                <c:pt idx="9">
                  <c:v>-796.6702650640018</c:v>
                </c:pt>
                <c:pt idx="10">
                  <c:v>-970.47651817899896</c:v>
                </c:pt>
                <c:pt idx="11">
                  <c:v>-933.11715449499752</c:v>
                </c:pt>
                <c:pt idx="12">
                  <c:v>-2451.0602046860004</c:v>
                </c:pt>
                <c:pt idx="13">
                  <c:v>-1739.146857699001</c:v>
                </c:pt>
                <c:pt idx="14">
                  <c:v>-1884.9136768509961</c:v>
                </c:pt>
                <c:pt idx="15">
                  <c:v>-1520.7499225000029</c:v>
                </c:pt>
                <c:pt idx="16">
                  <c:v>-1364.8369612300048</c:v>
                </c:pt>
                <c:pt idx="17">
                  <c:v>-1263.139712471002</c:v>
                </c:pt>
                <c:pt idx="18">
                  <c:v>-1494.8188029349985</c:v>
                </c:pt>
                <c:pt idx="19">
                  <c:v>-712.28926848799892</c:v>
                </c:pt>
                <c:pt idx="20">
                  <c:v>-1827.653967505008</c:v>
                </c:pt>
                <c:pt idx="21">
                  <c:v>-1772.2416786600079</c:v>
                </c:pt>
                <c:pt idx="22">
                  <c:v>-1677.2981417699993</c:v>
                </c:pt>
                <c:pt idx="23">
                  <c:v>-1302.7610147999949</c:v>
                </c:pt>
                <c:pt idx="24">
                  <c:v>-2839.9687390600084</c:v>
                </c:pt>
              </c:numCache>
            </c:numRef>
          </c:val>
          <c:smooth val="0"/>
          <c:extLst>
            <c:ext xmlns:c16="http://schemas.microsoft.com/office/drawing/2014/chart" uri="{C3380CC4-5D6E-409C-BE32-E72D297353CC}">
              <c16:uniqueId val="{00000009-0E72-4887-A2B7-A5919BE9A033}"/>
            </c:ext>
          </c:extLst>
        </c:ser>
        <c:ser>
          <c:idx val="10"/>
          <c:order val="10"/>
          <c:tx>
            <c:strRef>
              <c:f>'---Compare options---'!$H$36</c:f>
              <c:strCache>
                <c:ptCount val="1"/>
                <c:pt idx="0">
                  <c:v>Pumped Hydro</c:v>
                </c:pt>
              </c:strCache>
            </c:strRef>
          </c:tx>
          <c:spPr>
            <a:ln w="28575" cap="rnd">
              <a:solidFill>
                <a:srgbClr val="87D3F2"/>
              </a:solidFill>
              <a:prstDash val="sysDot"/>
              <a:round/>
            </a:ln>
            <a:effectLst/>
          </c:spPr>
          <c:marker>
            <c:symbol val="none"/>
          </c:marker>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options---'!$I$36:$AG$36</c:f>
              <c:numCache>
                <c:formatCode>#,##0</c:formatCode>
                <c:ptCount val="25"/>
                <c:pt idx="0">
                  <c:v>0</c:v>
                </c:pt>
                <c:pt idx="1">
                  <c:v>0</c:v>
                </c:pt>
                <c:pt idx="2">
                  <c:v>86.291290153199952</c:v>
                </c:pt>
                <c:pt idx="3">
                  <c:v>-118.11260983300008</c:v>
                </c:pt>
                <c:pt idx="4">
                  <c:v>-118.90297707750142</c:v>
                </c:pt>
                <c:pt idx="5">
                  <c:v>-121.72613305519917</c:v>
                </c:pt>
                <c:pt idx="6">
                  <c:v>-131.43592601850105</c:v>
                </c:pt>
                <c:pt idx="7">
                  <c:v>-282.33198391399856</c:v>
                </c:pt>
                <c:pt idx="8">
                  <c:v>-188.09652020959948</c:v>
                </c:pt>
                <c:pt idx="9">
                  <c:v>-429.69151798730036</c:v>
                </c:pt>
                <c:pt idx="10">
                  <c:v>-576.76289170799828</c:v>
                </c:pt>
                <c:pt idx="11">
                  <c:v>-421.40951781849981</c:v>
                </c:pt>
                <c:pt idx="12">
                  <c:v>-118.91759514399928</c:v>
                </c:pt>
                <c:pt idx="13">
                  <c:v>-118.88176006000049</c:v>
                </c:pt>
                <c:pt idx="14">
                  <c:v>-118.89909439900111</c:v>
                </c:pt>
                <c:pt idx="15">
                  <c:v>-118.8659290150008</c:v>
                </c:pt>
                <c:pt idx="16">
                  <c:v>-118.86469465399932</c:v>
                </c:pt>
                <c:pt idx="17">
                  <c:v>-118.86373780599934</c:v>
                </c:pt>
                <c:pt idx="18">
                  <c:v>-118.86130826299814</c:v>
                </c:pt>
                <c:pt idx="19">
                  <c:v>-118.8597855629996</c:v>
                </c:pt>
                <c:pt idx="20">
                  <c:v>-118.8576985714999</c:v>
                </c:pt>
                <c:pt idx="21">
                  <c:v>-118.857166503999</c:v>
                </c:pt>
                <c:pt idx="22">
                  <c:v>-118.8570932929988</c:v>
                </c:pt>
                <c:pt idx="23">
                  <c:v>-118.8554042270016</c:v>
                </c:pt>
                <c:pt idx="24">
                  <c:v>-118.8542072579985</c:v>
                </c:pt>
              </c:numCache>
            </c:numRef>
          </c:val>
          <c:smooth val="0"/>
          <c:extLst>
            <c:ext xmlns:c16="http://schemas.microsoft.com/office/drawing/2014/chart" uri="{C3380CC4-5D6E-409C-BE32-E72D297353CC}">
              <c16:uniqueId val="{0000000A-0E72-4887-A2B7-A5919BE9A033}"/>
            </c:ext>
          </c:extLst>
        </c:ser>
        <c:dLbls>
          <c:showLegendKey val="0"/>
          <c:showVal val="0"/>
          <c:showCatName val="0"/>
          <c:showSerName val="0"/>
          <c:showPercent val="0"/>
          <c:showBubbleSize val="0"/>
        </c:dLbls>
        <c:marker val="1"/>
        <c:smooth val="0"/>
        <c:axId val="136362672"/>
        <c:axId val="136358928"/>
      </c:lineChart>
      <c:catAx>
        <c:axId val="136362672"/>
        <c:scaling>
          <c:orientation val="minMax"/>
        </c:scaling>
        <c:delete val="0"/>
        <c:axPos val="b"/>
        <c:numFmt formatCode="General" sourceLinked="1"/>
        <c:majorTickMark val="out"/>
        <c:minorTickMark val="none"/>
        <c:tickLblPos val="low"/>
        <c:spPr>
          <a:noFill/>
          <a:ln w="9525" cap="flat" cmpd="sng" algn="ctr">
            <a:solidFill>
              <a:srgbClr val="868686"/>
            </a:solidFill>
            <a:round/>
          </a:ln>
          <a:effectLst/>
        </c:spPr>
        <c:txPr>
          <a:bodyPr rot="-2700000" spcFirstLastPara="1" vertOverflow="ellipsis"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58928"/>
        <c:crosses val="autoZero"/>
        <c:auto val="1"/>
        <c:lblAlgn val="ctr"/>
        <c:lblOffset val="100"/>
        <c:noMultiLvlLbl val="0"/>
      </c:catAx>
      <c:valAx>
        <c:axId val="136358928"/>
        <c:scaling>
          <c:orientation val="minMax"/>
        </c:scaling>
        <c:delete val="0"/>
        <c:axPos val="l"/>
        <c:majorGridlines>
          <c:spPr>
            <a:ln w="9525" cap="flat" cmpd="sng" algn="ctr">
              <a:solidFill>
                <a:srgbClr val="A5A5A5"/>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r>
                  <a:rPr lang="en-AU"/>
                  <a:t>Capacity difference (MW)</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endParaRPr lang="en-US"/>
            </a:p>
          </c:txPr>
        </c:title>
        <c:numFmt formatCode="#,##0" sourceLinked="1"/>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6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1200" b="0">
          <a:latin typeface="Arial Narrow"/>
          <a:ea typeface="Arial Narrow"/>
          <a:cs typeface="Arial Narrow"/>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4</xdr:col>
      <xdr:colOff>543116</xdr:colOff>
      <xdr:row>5</xdr:row>
      <xdr:rowOff>1119</xdr:rowOff>
    </xdr:from>
    <xdr:to>
      <xdr:col>14</xdr:col>
      <xdr:colOff>1226571</xdr:colOff>
      <xdr:row>30</xdr:row>
      <xdr:rowOff>78442</xdr:rowOff>
    </xdr:to>
    <xdr:sp macro="" textlink="">
      <xdr:nvSpPr>
        <xdr:cNvPr id="2" name="Rectangle 1">
          <a:extLst>
            <a:ext uri="{FF2B5EF4-FFF2-40B4-BE49-F238E27FC236}">
              <a16:creationId xmlns:a16="http://schemas.microsoft.com/office/drawing/2014/main" id="{00000000-0008-0000-0000-000002000000}"/>
            </a:ext>
          </a:extLst>
        </xdr:cNvPr>
        <xdr:cNvSpPr>
          <a:spLocks noChangeAspect="1"/>
        </xdr:cNvSpPr>
      </xdr:nvSpPr>
      <xdr:spPr>
        <a:xfrm>
          <a:off x="2867216" y="810744"/>
          <a:ext cx="6493705" cy="4125448"/>
        </a:xfrm>
        <a:custGeom>
          <a:avLst/>
          <a:gdLst>
            <a:gd name="connsiteX0" fmla="*/ 0 w 6753225"/>
            <a:gd name="connsiteY0" fmla="*/ 0 h 3400425"/>
            <a:gd name="connsiteX1" fmla="*/ 6753225 w 6753225"/>
            <a:gd name="connsiteY1" fmla="*/ 0 h 3400425"/>
            <a:gd name="connsiteX2" fmla="*/ 6753225 w 6753225"/>
            <a:gd name="connsiteY2" fmla="*/ 3400425 h 3400425"/>
            <a:gd name="connsiteX3" fmla="*/ 0 w 6753225"/>
            <a:gd name="connsiteY3" fmla="*/ 3400425 h 3400425"/>
            <a:gd name="connsiteX4" fmla="*/ 0 w 6753225"/>
            <a:gd name="connsiteY4" fmla="*/ 0 h 3400425"/>
            <a:gd name="connsiteX0" fmla="*/ 0 w 6755607"/>
            <a:gd name="connsiteY0" fmla="*/ 1197768 h 3400425"/>
            <a:gd name="connsiteX1" fmla="*/ 6755607 w 6755607"/>
            <a:gd name="connsiteY1" fmla="*/ 0 h 3400425"/>
            <a:gd name="connsiteX2" fmla="*/ 6755607 w 6755607"/>
            <a:gd name="connsiteY2" fmla="*/ 3400425 h 3400425"/>
            <a:gd name="connsiteX3" fmla="*/ 2382 w 6755607"/>
            <a:gd name="connsiteY3" fmla="*/ 3400425 h 3400425"/>
            <a:gd name="connsiteX4" fmla="*/ 0 w 6755607"/>
            <a:gd name="connsiteY4" fmla="*/ 1197768 h 34004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755607" h="3400425">
              <a:moveTo>
                <a:pt x="0" y="1197768"/>
              </a:moveTo>
              <a:lnTo>
                <a:pt x="6755607" y="0"/>
              </a:lnTo>
              <a:lnTo>
                <a:pt x="6755607" y="3400425"/>
              </a:lnTo>
              <a:lnTo>
                <a:pt x="2382" y="3400425"/>
              </a:lnTo>
              <a:lnTo>
                <a:pt x="0" y="1197768"/>
              </a:lnTo>
              <a:close/>
            </a:path>
          </a:pathLst>
        </a:custGeom>
        <a:solidFill>
          <a:srgbClr val="FFE60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solidFill>
              <a:schemeClr val="tx1"/>
            </a:solidFill>
          </a:endParaRPr>
        </a:p>
      </xdr:txBody>
    </xdr:sp>
    <xdr:clientData/>
  </xdr:twoCellAnchor>
  <xdr:twoCellAnchor editAs="absolute">
    <xdr:from>
      <xdr:col>5</xdr:col>
      <xdr:colOff>227966</xdr:colOff>
      <xdr:row>15</xdr:row>
      <xdr:rowOff>35014</xdr:rowOff>
    </xdr:from>
    <xdr:to>
      <xdr:col>14</xdr:col>
      <xdr:colOff>989741</xdr:colOff>
      <xdr:row>21</xdr:row>
      <xdr:rowOff>29463</xdr:rowOff>
    </xdr:to>
    <xdr:sp macro="" textlink="">
      <xdr:nvSpPr>
        <xdr:cNvPr id="3" name="Title 1">
          <a:extLst>
            <a:ext uri="{FF2B5EF4-FFF2-40B4-BE49-F238E27FC236}">
              <a16:creationId xmlns:a16="http://schemas.microsoft.com/office/drawing/2014/main" id="{00000000-0008-0000-0000-000003000000}"/>
            </a:ext>
          </a:extLst>
        </xdr:cNvPr>
        <xdr:cNvSpPr>
          <a:spLocks noGrp="1"/>
        </xdr:cNvSpPr>
      </xdr:nvSpPr>
      <xdr:spPr>
        <a:xfrm>
          <a:off x="3133091" y="2463889"/>
          <a:ext cx="5991000" cy="965999"/>
        </a:xfrm>
        <a:prstGeom prst="rect">
          <a:avLst/>
        </a:prstGeom>
      </xdr:spPr>
      <xdr:txBody>
        <a:bodyPr vert="horz" wrap="square" lIns="0" tIns="0" rIns="0" bIns="0" rtlCol="0" anchor="t" anchorCtr="0">
          <a:noAutofit/>
        </a:bodyPr>
        <a:lstStyle>
          <a:lvl1pPr algn="l" defTabSz="914400" rtl="0" eaLnBrk="1" latinLnBrk="0" hangingPunct="1">
            <a:lnSpc>
              <a:spcPct val="85000"/>
            </a:lnSpc>
            <a:spcBef>
              <a:spcPct val="0"/>
            </a:spcBef>
            <a:buNone/>
            <a:defRPr sz="3000" b="1" kern="1200">
              <a:solidFill>
                <a:schemeClr val="bg1"/>
              </a:solidFill>
              <a:latin typeface="+mn-lt"/>
              <a:ea typeface="+mj-ea"/>
              <a:cs typeface="Arial" pitchFamily="34" charset="0"/>
            </a:defRPr>
          </a:lvl1pPr>
        </a:lstStyle>
        <a:p>
          <a:pPr algn="l"/>
          <a:r>
            <a:rPr lang="en-US">
              <a:solidFill>
                <a:schemeClr val="tx1"/>
              </a:solidFill>
              <a:latin typeface="EYInterstate Light" panose="02000506000000020004" pitchFamily="2" charset="0"/>
            </a:rPr>
            <a:t>Victoria to NSW Interconnector West PADR</a:t>
          </a:r>
          <a:endParaRPr lang="en-GB">
            <a:solidFill>
              <a:schemeClr val="tx1"/>
            </a:solidFill>
            <a:latin typeface="EYInterstate Light" panose="02000506000000020004" pitchFamily="2" charset="0"/>
          </a:endParaRPr>
        </a:p>
      </xdr:txBody>
    </xdr:sp>
    <xdr:clientData/>
  </xdr:twoCellAnchor>
  <xdr:twoCellAnchor editAs="absolute">
    <xdr:from>
      <xdr:col>5</xdr:col>
      <xdr:colOff>227966</xdr:colOff>
      <xdr:row>21</xdr:row>
      <xdr:rowOff>87709</xdr:rowOff>
    </xdr:from>
    <xdr:to>
      <xdr:col>14</xdr:col>
      <xdr:colOff>989741</xdr:colOff>
      <xdr:row>26</xdr:row>
      <xdr:rowOff>7691</xdr:rowOff>
    </xdr:to>
    <xdr:sp macro="" textlink="">
      <xdr:nvSpPr>
        <xdr:cNvPr id="4" name="Subtitle 2">
          <a:extLst>
            <a:ext uri="{FF2B5EF4-FFF2-40B4-BE49-F238E27FC236}">
              <a16:creationId xmlns:a16="http://schemas.microsoft.com/office/drawing/2014/main" id="{00000000-0008-0000-0000-000004000000}"/>
            </a:ext>
          </a:extLst>
        </xdr:cNvPr>
        <xdr:cNvSpPr>
          <a:spLocks noGrp="1"/>
        </xdr:cNvSpPr>
      </xdr:nvSpPr>
      <xdr:spPr>
        <a:xfrm>
          <a:off x="3133091" y="3488134"/>
          <a:ext cx="5991000" cy="729607"/>
        </a:xfrm>
        <a:prstGeom prst="rect">
          <a:avLst/>
        </a:prstGeom>
      </xdr:spPr>
      <xdr:txBody>
        <a:bodyPr vert="horz" wrap="square" lIns="0" tIns="0" rIns="0" bIns="0" rtlCol="0" anchor="t" anchorCtr="0">
          <a:noAutofit/>
        </a:bodyPr>
        <a:lstStyle>
          <a:lvl1pPr marL="356616" indent="-356616" algn="l" defTabSz="914400" rtl="0" eaLnBrk="1" latinLnBrk="0" hangingPunct="1">
            <a:spcBef>
              <a:spcPct val="20000"/>
            </a:spcBef>
            <a:buClr>
              <a:schemeClr val="accent2"/>
            </a:buClr>
            <a:buSzPct val="70000"/>
            <a:buFont typeface="Arial" pitchFamily="34" charset="0"/>
            <a:buChar char="►"/>
            <a:defRPr sz="2400" kern="1200">
              <a:solidFill>
                <a:schemeClr val="bg1"/>
              </a:solidFill>
              <a:latin typeface="+mn-lt"/>
              <a:ea typeface="+mn-ea"/>
              <a:cs typeface="Arial" pitchFamily="34" charset="0"/>
            </a:defRPr>
          </a:lvl1pPr>
          <a:lvl2pPr marL="713232" indent="-356616" algn="l" defTabSz="914400" rtl="0" eaLnBrk="1" latinLnBrk="0" hangingPunct="1">
            <a:spcBef>
              <a:spcPct val="20000"/>
            </a:spcBef>
            <a:buClr>
              <a:schemeClr val="accent2"/>
            </a:buClr>
            <a:buSzPct val="70000"/>
            <a:buFont typeface="Arial" pitchFamily="34" charset="0"/>
            <a:buChar char="►"/>
            <a:defRPr sz="2000" kern="1200">
              <a:solidFill>
                <a:schemeClr val="bg1"/>
              </a:solidFill>
              <a:latin typeface="+mn-lt"/>
              <a:ea typeface="+mn-ea"/>
              <a:cs typeface="Arial" pitchFamily="34" charset="0"/>
            </a:defRPr>
          </a:lvl2pPr>
          <a:lvl3pPr marL="1069848" indent="-356616" algn="l" defTabSz="914400" rtl="0" eaLnBrk="1" latinLnBrk="0" hangingPunct="1">
            <a:spcBef>
              <a:spcPct val="20000"/>
            </a:spcBef>
            <a:buClr>
              <a:schemeClr val="accent2"/>
            </a:buClr>
            <a:buSzPct val="70000"/>
            <a:buFont typeface="Arial" pitchFamily="34" charset="0"/>
            <a:buChar char="►"/>
            <a:defRPr sz="1800" kern="1200">
              <a:solidFill>
                <a:schemeClr val="bg1"/>
              </a:solidFill>
              <a:latin typeface="+mn-lt"/>
              <a:ea typeface="+mn-ea"/>
              <a:cs typeface="Arial" pitchFamily="34" charset="0"/>
            </a:defRPr>
          </a:lvl3pPr>
          <a:lvl4pPr marL="1426464" indent="-356616" algn="l" defTabSz="914400" rtl="0" eaLnBrk="1" latinLnBrk="0" hangingPunct="1">
            <a:spcBef>
              <a:spcPct val="20000"/>
            </a:spcBef>
            <a:buClr>
              <a:schemeClr val="accent2"/>
            </a:buClr>
            <a:buSzPct val="70000"/>
            <a:buFont typeface="Arial" pitchFamily="34" charset="0"/>
            <a:buChar char="►"/>
            <a:defRPr sz="1600" kern="1200">
              <a:solidFill>
                <a:schemeClr val="bg1"/>
              </a:solidFill>
              <a:latin typeface="+mn-lt"/>
              <a:ea typeface="+mn-ea"/>
              <a:cs typeface="Arial" pitchFamily="34" charset="0"/>
            </a:defRPr>
          </a:lvl4pPr>
          <a:lvl5pPr marL="1783080" indent="-356616" algn="l" defTabSz="914400" rtl="0" eaLnBrk="1" latinLnBrk="0" hangingPunct="1">
            <a:spcBef>
              <a:spcPct val="20000"/>
            </a:spcBef>
            <a:buClr>
              <a:schemeClr val="accent2"/>
            </a:buClr>
            <a:buSzPct val="70000"/>
            <a:buFont typeface="Arial" pitchFamily="34" charset="0"/>
            <a:buChar char="►"/>
            <a:defRPr sz="1600" kern="1200">
              <a:solidFill>
                <a:schemeClr val="bg1"/>
              </a:solidFill>
              <a:latin typeface="+mn-lt"/>
              <a:ea typeface="+mn-ea"/>
              <a:cs typeface="Arial" pitchFamily="34" charset="0"/>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pPr marL="0" lvl="0" indent="0" algn="l" defTabSz="914400" rtl="0" eaLnBrk="1" latinLnBrk="0" hangingPunct="1">
            <a:lnSpc>
              <a:spcPct val="85000"/>
            </a:lnSpc>
            <a:spcBef>
              <a:spcPct val="0"/>
            </a:spcBef>
            <a:buNone/>
          </a:pPr>
          <a:r>
            <a:rPr lang="en-US" sz="2000" b="0" kern="1200">
              <a:solidFill>
                <a:schemeClr val="tx1"/>
              </a:solidFill>
              <a:latin typeface="EYInterstate" panose="02000503020000020004" pitchFamily="2" charset="0"/>
              <a:ea typeface="+mj-ea"/>
              <a:cs typeface="Arial" pitchFamily="34" charset="0"/>
            </a:rPr>
            <a:t>Market Modelling Results - Hydrogen</a:t>
          </a:r>
          <a:r>
            <a:rPr lang="en-US" sz="2000" b="0" kern="1200" baseline="0">
              <a:solidFill>
                <a:schemeClr val="tx1"/>
              </a:solidFill>
              <a:latin typeface="EYInterstate" panose="02000503020000020004" pitchFamily="2" charset="0"/>
              <a:ea typeface="+mj-ea"/>
              <a:cs typeface="Arial" pitchFamily="34" charset="0"/>
            </a:rPr>
            <a:t> Superpower</a:t>
          </a:r>
          <a:r>
            <a:rPr lang="en-US" sz="2000" b="0" kern="1200">
              <a:solidFill>
                <a:schemeClr val="tx1"/>
              </a:solidFill>
              <a:latin typeface="EYInterstate" panose="02000503020000020004" pitchFamily="2" charset="0"/>
              <a:ea typeface="+mj-ea"/>
              <a:cs typeface="Arial" pitchFamily="34" charset="0"/>
            </a:rPr>
            <a:t> Scenario</a:t>
          </a:r>
          <a:endParaRPr lang="en-US" sz="2000" b="0" kern="1200" baseline="0">
            <a:solidFill>
              <a:schemeClr val="tx1"/>
            </a:solidFill>
            <a:latin typeface="EYInterstate" panose="02000503020000020004" pitchFamily="2" charset="0"/>
            <a:ea typeface="+mj-ea"/>
            <a:cs typeface="Arial" pitchFamily="34" charset="0"/>
          </a:endParaRPr>
        </a:p>
        <a:p>
          <a:pPr marL="0" lvl="0" indent="0" algn="l" defTabSz="914400" rtl="0" eaLnBrk="1" latinLnBrk="0" hangingPunct="1">
            <a:lnSpc>
              <a:spcPct val="85000"/>
            </a:lnSpc>
            <a:spcBef>
              <a:spcPct val="0"/>
            </a:spcBef>
            <a:buNone/>
          </a:pPr>
          <a:endParaRPr lang="en-US" sz="1800" b="0" kern="1200" baseline="0">
            <a:solidFill>
              <a:schemeClr val="tx1"/>
            </a:solidFill>
            <a:latin typeface="EYInterstate" panose="02000503020000020004" pitchFamily="2" charset="0"/>
            <a:ea typeface="+mj-ea"/>
            <a:cs typeface="Arial" pitchFamily="34" charset="0"/>
          </a:endParaRPr>
        </a:p>
        <a:p>
          <a:pPr marL="0" lvl="0" indent="0" algn="l" defTabSz="914400" rtl="0" eaLnBrk="1" latinLnBrk="0" hangingPunct="1">
            <a:lnSpc>
              <a:spcPct val="85000"/>
            </a:lnSpc>
            <a:spcBef>
              <a:spcPct val="0"/>
            </a:spcBef>
            <a:buNone/>
          </a:pPr>
          <a:r>
            <a:rPr lang="en-US" sz="1800" b="1" kern="1200" baseline="0">
              <a:solidFill>
                <a:sysClr val="windowText" lastClr="000000"/>
              </a:solidFill>
              <a:latin typeface="EYInterstate" panose="02000503020000020004" pitchFamily="2" charset="0"/>
              <a:ea typeface="+mj-ea"/>
              <a:cs typeface="Arial" pitchFamily="34" charset="0"/>
            </a:rPr>
            <a:t>Transrid</a:t>
          </a:r>
          <a:r>
            <a:rPr lang="en-US" sz="1800" b="0" kern="1200" baseline="0">
              <a:solidFill>
                <a:sysClr val="windowText" lastClr="000000"/>
              </a:solidFill>
              <a:latin typeface="EYInterstate" panose="02000503020000020004" pitchFamily="2" charset="0"/>
              <a:ea typeface="+mj-ea"/>
              <a:cs typeface="Arial" pitchFamily="34" charset="0"/>
            </a:rPr>
            <a:t> | 26 July 2022</a:t>
          </a:r>
          <a:endParaRPr lang="en-GB" sz="1800" b="0" kern="1200">
            <a:solidFill>
              <a:sysClr val="windowText" lastClr="000000"/>
            </a:solidFill>
            <a:latin typeface="EYInterstate" panose="02000503020000020004" pitchFamily="2" charset="0"/>
            <a:ea typeface="+mj-ea"/>
            <a:cs typeface="Arial" pitchFamily="34" charset="0"/>
          </a:endParaRPr>
        </a:p>
      </xdr:txBody>
    </xdr:sp>
    <xdr:clientData/>
  </xdr:twoCellAnchor>
  <xdr:twoCellAnchor editAs="oneCell">
    <xdr:from>
      <xdr:col>14</xdr:col>
      <xdr:colOff>236225</xdr:colOff>
      <xdr:row>37</xdr:row>
      <xdr:rowOff>5428</xdr:rowOff>
    </xdr:from>
    <xdr:to>
      <xdr:col>14</xdr:col>
      <xdr:colOff>1236096</xdr:colOff>
      <xdr:row>44</xdr:row>
      <xdr:rowOff>129888</xdr:rowOff>
    </xdr:to>
    <xdr:pic>
      <xdr:nvPicPr>
        <xdr:cNvPr id="5" name="Picture 4">
          <a:extLst>
            <a:ext uri="{FF2B5EF4-FFF2-40B4-BE49-F238E27FC236}">
              <a16:creationId xmlns:a16="http://schemas.microsoft.com/office/drawing/2014/main" id="{00000000-0008-0000-0000-000005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575" y="5996653"/>
          <a:ext cx="999871" cy="125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5</xdr:col>
      <xdr:colOff>555100</xdr:colOff>
      <xdr:row>20</xdr:row>
      <xdr:rowOff>78150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99483</xdr:rowOff>
    </xdr:from>
    <xdr:to>
      <xdr:col>5</xdr:col>
      <xdr:colOff>564272</xdr:colOff>
      <xdr:row>61</xdr:row>
      <xdr:rowOff>176928</xdr:rowOff>
    </xdr:to>
    <xdr:graphicFrame macro="">
      <xdr:nvGraphicFramePr>
        <xdr:cNvPr id="9" name="Chart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127706</xdr:rowOff>
    </xdr:from>
    <xdr:to>
      <xdr:col>5</xdr:col>
      <xdr:colOff>552984</xdr:colOff>
      <xdr:row>39</xdr:row>
      <xdr:rowOff>26645</xdr:rowOff>
    </xdr:to>
    <xdr:graphicFrame macro="">
      <xdr:nvGraphicFramePr>
        <xdr:cNvPr id="10" name="Chart 9">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australia-my.sharepoint.com/TasNetworks/7.%20Marinus%20PACR%202021/Annual%20outcome%20workbooks/EY%20results%20workbook%20(FY27-30)%20-%20Main%202020_11_06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yaustralia-my.sharepoint.com/personal/damien_slinger_au_ey_com/Documents/Desktop/Marinus/Regional%20yearly%20NPV%20comparison%202020_10_28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yaustralia-my.sharepoint.com/personal/damien_slinger_au_ey_com/Documents/Desktop/Marinus/EY%20results%20workbook%20(FY31-34)%20-%20Main%202020_11_06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notes"/>
      <sheetName val="Abbreviations and notes"/>
      <sheetName val="Main"/>
      <sheetName val="!!DELETE ME!! - Data checks"/>
      <sheetName val="!! DELETE ME!! - Workbook Check"/>
      <sheetName val="---Compare options---"/>
      <sheetName val="BaseCase_Generation"/>
      <sheetName val="BaseCase_Capacity"/>
      <sheetName val="BaseCase_VOM Cost"/>
      <sheetName val="BaseCase_FOM Cost"/>
      <sheetName val="BaseCase_Fuel Cost"/>
      <sheetName val="BaseCase_Build Cost"/>
      <sheetName val="BaseCase_REHAB Cost"/>
      <sheetName val="BaseCase_REZ Tx Cost"/>
      <sheetName val="BaseCase_USE+DSP Cost"/>
      <sheetName val="BaseCase_SyncCon Cost"/>
      <sheetName val="M27_30_Generation"/>
      <sheetName val="M27_30_Capacity"/>
      <sheetName val="M27_30_VOM Cost"/>
      <sheetName val="M27_30_FOM Cost"/>
      <sheetName val="M27_30_Fuel Cost"/>
      <sheetName val="M27_30_Build Cost"/>
      <sheetName val="M27_30_REHAB Cost"/>
      <sheetName val="M27_30_REZ Tx Cost"/>
      <sheetName val="M27_30_USE+DSP Cost"/>
      <sheetName val="M27_30_SyncCon Cost"/>
      <sheetName val="1_NPVall"/>
      <sheetName val="1_GenSO"/>
      <sheetName val="1_Cap"/>
      <sheetName val="1_NSCap"/>
      <sheetName val="1_DemandSum"/>
      <sheetName val="2_NPVall"/>
      <sheetName val="2_GenSO"/>
      <sheetName val="2_Cap"/>
      <sheetName val="2_NSCap"/>
      <sheetName val="2_DemandSum"/>
      <sheetName val="ESS_Charge_GWh"/>
      <sheetName val="ESS_Discharge_GWh"/>
      <sheetName val="NPVall_Slow"/>
      <sheetName val="GenSO_Slow"/>
      <sheetName val="Cap_Slow"/>
      <sheetName val="NSCap_Slow"/>
      <sheetName val="DemandSum_Slow"/>
      <sheetName val="NPVall_Slow FY27-30"/>
      <sheetName val="GenSO_Slow FY27-30"/>
      <sheetName val="Cap_Slow FY27-30"/>
      <sheetName val="NSCap_Slow FY27-30"/>
      <sheetName val="DemandSum_Slow FY27-30"/>
      <sheetName val="NPVall_Slow FY31-34"/>
      <sheetName val="GenSO_Slow FY31-34"/>
      <sheetName val="Cap_Slow FY31-34"/>
      <sheetName val="NSCap_Slow FY31-34"/>
      <sheetName val="DemandSum_Slow FY31-34"/>
      <sheetName val="NPVall_Central"/>
      <sheetName val="GenSO_Central"/>
      <sheetName val="Cap_Central"/>
      <sheetName val="NSCap_Central"/>
      <sheetName val="DemandSum_Central"/>
      <sheetName val="NPVall_Central FY27-30"/>
      <sheetName val="GenSO_Central FY27-30"/>
      <sheetName val="Cap_Central FY27-30"/>
      <sheetName val="NSCap_Central FY27-30"/>
      <sheetName val="DemandSum_Central FY27-30"/>
      <sheetName val="NPVall_Central FY31-34"/>
      <sheetName val="GenSO_Central FY31-34"/>
      <sheetName val="Cap_Central FY31-34"/>
      <sheetName val="NSCap_Central FY31-34"/>
      <sheetName val="DemandSum_Central FY31-34"/>
      <sheetName val="NPVall_Fast"/>
      <sheetName val="GenSO_Fast"/>
      <sheetName val="Cap_Fast"/>
      <sheetName val="NSCap_Fast"/>
      <sheetName val="DemandSum_Fast"/>
      <sheetName val="NPVall_Fast FY27-30"/>
      <sheetName val="GenSO_Fast FY27-30"/>
      <sheetName val="Cap_Fast FY27-30"/>
      <sheetName val="NSCap_Fast FY27-30"/>
      <sheetName val="DemandSum_Fast FY27-30"/>
      <sheetName val="NPVall_Fast FY31-34"/>
      <sheetName val="GenSO_Fast FY31-34"/>
      <sheetName val="Cap_Fast FY31-34"/>
      <sheetName val="NSCap_Fast FY31-34"/>
      <sheetName val="DemandSum_Fast FY31-34"/>
      <sheetName val="NPVall_High DER"/>
      <sheetName val="GenSO_High DER"/>
      <sheetName val="Cap_High DER"/>
      <sheetName val="NSCap_High DER"/>
      <sheetName val="DemandSum_High DER"/>
      <sheetName val="NPVall_High DER FY27-30"/>
      <sheetName val="GenSO_High DER FY27-30"/>
      <sheetName val="Cap_High DER FY27-30"/>
      <sheetName val="NSCap_High DER FY27-30"/>
      <sheetName val="DemandSum_High DER FY27-30"/>
      <sheetName val="NPVall_High DER FY31-34"/>
      <sheetName val="GenSO_High DER FY31-34"/>
      <sheetName val="Cap_High DER FY31-34"/>
      <sheetName val="NSCap_High DER FY31-34"/>
      <sheetName val="DemandSum_High DER FY31-34"/>
      <sheetName val="NPVall_Step"/>
      <sheetName val="GenSO_Step"/>
      <sheetName val="Cap_Step"/>
      <sheetName val="NSCap_Step"/>
      <sheetName val="DemandSum_Step"/>
      <sheetName val="NPVall_Step FY27-30"/>
      <sheetName val="GenSO_Step FY27-30"/>
      <sheetName val="Cap_Step FY27-30"/>
      <sheetName val="NSCap_Step FY27-30"/>
      <sheetName val="DemandSum_Step FY27-30"/>
      <sheetName val="NPVall_Step FY31-34"/>
      <sheetName val="GenSO_Step FY31-34"/>
      <sheetName val="Cap_Step FY31-34"/>
      <sheetName val="NSCap_Step FY31-34"/>
      <sheetName val="DemandSum_Step FY31-34"/>
    </sheetNames>
    <sheetDataSet>
      <sheetData sheetId="0"/>
      <sheetData sheetId="1"/>
      <sheetData sheetId="2"/>
      <sheetData sheetId="3"/>
      <sheetData sheetId="4">
        <row r="5">
          <cell r="A5" t="str">
            <v>2021-22</v>
          </cell>
        </row>
      </sheetData>
      <sheetData sheetId="5"/>
      <sheetData sheetId="6"/>
      <sheetData sheetId="7"/>
      <sheetData sheetId="8"/>
      <sheetData sheetId="9"/>
      <sheetData sheetId="10"/>
      <sheetData sheetId="11"/>
      <sheetData sheetId="12"/>
      <sheetData sheetId="13"/>
      <sheetData sheetId="14">
        <row r="9">
          <cell r="C9">
            <v>1.5838750654978144E-3</v>
          </cell>
          <cell r="D9">
            <v>1.734430042596451E-3</v>
          </cell>
          <cell r="E9">
            <v>1.7971371992661204E-3</v>
          </cell>
          <cell r="F9">
            <v>2.0652093234714529E-3</v>
          </cell>
          <cell r="G9">
            <v>2.888863633320402E-3</v>
          </cell>
          <cell r="H9">
            <v>6.5242592912347474E-3</v>
          </cell>
          <cell r="I9">
            <v>6.3069704879774044E-3</v>
          </cell>
          <cell r="J9">
            <v>40410.324613368059</v>
          </cell>
          <cell r="K9">
            <v>38158.946973417849</v>
          </cell>
          <cell r="L9">
            <v>37619.543646780337</v>
          </cell>
          <cell r="M9">
            <v>45808.907919399942</v>
          </cell>
          <cell r="N9">
            <v>76963.010302480252</v>
          </cell>
          <cell r="O9">
            <v>80153.51838443325</v>
          </cell>
          <cell r="P9">
            <v>76827.152073867692</v>
          </cell>
          <cell r="Q9">
            <v>87474.755626818791</v>
          </cell>
          <cell r="R9">
            <v>91069.842730946781</v>
          </cell>
          <cell r="S9">
            <v>128846.22936806329</v>
          </cell>
          <cell r="T9">
            <v>125220.58944249987</v>
          </cell>
          <cell r="U9">
            <v>129273.46595985502</v>
          </cell>
          <cell r="V9">
            <v>135237.62705461518</v>
          </cell>
          <cell r="W9">
            <v>153396.83038803071</v>
          </cell>
        </row>
      </sheetData>
      <sheetData sheetId="15">
        <row r="9">
          <cell r="C9">
            <v>4.9225452599999994E-3</v>
          </cell>
          <cell r="D9">
            <v>4.9119135199999992E-3</v>
          </cell>
          <cell r="E9">
            <v>34.259585666429999</v>
          </cell>
          <cell r="F9">
            <v>202.490346619626</v>
          </cell>
          <cell r="G9">
            <v>3.3102710121799999</v>
          </cell>
          <cell r="H9">
            <v>1.6283453937999999</v>
          </cell>
          <cell r="I9">
            <v>5.0652539999999999E-3</v>
          </cell>
          <cell r="J9">
            <v>31859.166606874074</v>
          </cell>
          <cell r="K9">
            <v>399.31519456642002</v>
          </cell>
          <cell r="L9">
            <v>3.7412001020600001</v>
          </cell>
          <cell r="M9">
            <v>5.0866619399999998E-3</v>
          </cell>
          <cell r="N9">
            <v>1286.5756141475599</v>
          </cell>
          <cell r="O9">
            <v>16455.244189173241</v>
          </cell>
          <cell r="P9">
            <v>325.91855643662001</v>
          </cell>
          <cell r="Q9">
            <v>2040.3816423662599</v>
          </cell>
          <cell r="R9">
            <v>8885.5388511935707</v>
          </cell>
          <cell r="S9">
            <v>12112.85392333717</v>
          </cell>
          <cell r="T9">
            <v>5.1222101899999987E-3</v>
          </cell>
          <cell r="U9">
            <v>9287.8414240571692</v>
          </cell>
          <cell r="V9">
            <v>109.0579590595799</v>
          </cell>
          <cell r="W9">
            <v>7997.2542846307606</v>
          </cell>
        </row>
      </sheetData>
      <sheetData sheetId="16">
        <row r="5">
          <cell r="C5">
            <v>1204.8681408698501</v>
          </cell>
          <cell r="D5">
            <v>1108.8751908962402</v>
          </cell>
          <cell r="E5">
            <v>1305.1724713738399</v>
          </cell>
          <cell r="F5">
            <v>930.79623559999993</v>
          </cell>
          <cell r="G5">
            <v>457.55107300000003</v>
          </cell>
          <cell r="H5">
            <v>653.04653399999995</v>
          </cell>
          <cell r="I5">
            <v>620.02247900000009</v>
          </cell>
          <cell r="J5">
            <v>716.00648000000001</v>
          </cell>
          <cell r="K5">
            <v>794.22271999999998</v>
          </cell>
          <cell r="L5">
            <v>1056.71569</v>
          </cell>
          <cell r="M5">
            <v>1333.7173699999998</v>
          </cell>
          <cell r="N5">
            <v>1349.9251299999999</v>
          </cell>
          <cell r="O5">
            <v>1369.4847749999999</v>
          </cell>
          <cell r="P5">
            <v>1563.109616</v>
          </cell>
          <cell r="Q5">
            <v>1655.368234</v>
          </cell>
          <cell r="R5">
            <v>1671.7901899999999</v>
          </cell>
          <cell r="S5">
            <v>1540.8167900000001</v>
          </cell>
          <cell r="T5">
            <v>1525.8792900000001</v>
          </cell>
          <cell r="U5">
            <v>1455.2609959999997</v>
          </cell>
          <cell r="V5">
            <v>1549.0751299999999</v>
          </cell>
          <cell r="W5">
            <v>1349.0279100000002</v>
          </cell>
        </row>
      </sheetData>
      <sheetData sheetId="17"/>
      <sheetData sheetId="18"/>
      <sheetData sheetId="19"/>
      <sheetData sheetId="20"/>
      <sheetData sheetId="21"/>
      <sheetData sheetId="22"/>
      <sheetData sheetId="23"/>
      <sheetData sheetId="24">
        <row r="9">
          <cell r="C9">
            <v>9.7816777102889422E-4</v>
          </cell>
          <cell r="D9">
            <v>1.0688623492945647E-3</v>
          </cell>
          <cell r="E9">
            <v>1.1081104599354394E-3</v>
          </cell>
          <cell r="F9">
            <v>1.2696678419595469E-3</v>
          </cell>
          <cell r="G9">
            <v>1.7676949215797817E-3</v>
          </cell>
          <cell r="H9">
            <v>2.7065237696208217E-3</v>
          </cell>
          <cell r="I9">
            <v>2.641973520965857E-3</v>
          </cell>
          <cell r="J9">
            <v>35994.894120366072</v>
          </cell>
          <cell r="K9">
            <v>33989.513004522858</v>
          </cell>
          <cell r="L9">
            <v>32698.256494258647</v>
          </cell>
          <cell r="M9">
            <v>41208.352689381587</v>
          </cell>
          <cell r="N9">
            <v>64388.61993507111</v>
          </cell>
          <cell r="O9">
            <v>69485.979282190427</v>
          </cell>
          <cell r="P9">
            <v>65614.711382637819</v>
          </cell>
          <cell r="Q9">
            <v>71592.258899236767</v>
          </cell>
          <cell r="R9">
            <v>74653.352172212952</v>
          </cell>
          <cell r="S9">
            <v>112753.58873245893</v>
          </cell>
          <cell r="T9">
            <v>108997.8589293074</v>
          </cell>
          <cell r="U9">
            <v>111641.08435549994</v>
          </cell>
          <cell r="V9">
            <v>112722.2571110508</v>
          </cell>
          <cell r="W9">
            <v>131672.06652004065</v>
          </cell>
        </row>
      </sheetData>
      <sheetData sheetId="25">
        <row r="9">
          <cell r="C9">
            <v>3.0174366789999991E-3</v>
          </cell>
          <cell r="D9">
            <v>3.0110325209999995E-3</v>
          </cell>
          <cell r="E9">
            <v>34.257661736801005</v>
          </cell>
          <cell r="F9">
            <v>207.994241940156</v>
          </cell>
          <cell r="G9">
            <v>4.2760118288149993</v>
          </cell>
          <cell r="H9">
            <v>3.0854676199999981E-3</v>
          </cell>
          <cell r="I9">
            <v>3.1050171789999978E-3</v>
          </cell>
          <cell r="J9">
            <v>32185.485755644368</v>
          </cell>
          <cell r="K9">
            <v>436.16353232415196</v>
          </cell>
          <cell r="L9">
            <v>3.7392361675010002</v>
          </cell>
          <cell r="M9">
            <v>195.82826125222002</v>
          </cell>
          <cell r="N9">
            <v>1286.5736690561162</v>
          </cell>
          <cell r="O9">
            <v>21486.827113631163</v>
          </cell>
          <cell r="P9">
            <v>197.25640570617298</v>
          </cell>
          <cell r="Q9">
            <v>3164.3993309542357</v>
          </cell>
          <cell r="R9">
            <v>10207.769825416424</v>
          </cell>
          <cell r="S9">
            <v>11525.752435625696</v>
          </cell>
          <cell r="T9">
            <v>9.3296549431100022</v>
          </cell>
          <cell r="U9">
            <v>22332.904082719982</v>
          </cell>
          <cell r="V9">
            <v>80.697803431978997</v>
          </cell>
          <cell r="W9">
            <v>8052.0042854523736</v>
          </cell>
        </row>
      </sheetData>
      <sheetData sheetId="26">
        <row r="5">
          <cell r="C5">
            <v>1202.47692963043</v>
          </cell>
          <cell r="D5">
            <v>1091.0377197374598</v>
          </cell>
          <cell r="E5">
            <v>1302.1242198888599</v>
          </cell>
          <cell r="F5">
            <v>933.12676329999999</v>
          </cell>
          <cell r="G5">
            <v>498.59118799999999</v>
          </cell>
          <cell r="H5">
            <v>712.21125399999994</v>
          </cell>
          <cell r="I5">
            <v>703.04521</v>
          </cell>
          <cell r="J5">
            <v>870.98815000000002</v>
          </cell>
          <cell r="K5">
            <v>1005.3009939999999</v>
          </cell>
          <cell r="L5">
            <v>1250.8458400000002</v>
          </cell>
          <cell r="M5">
            <v>1554.4141400000001</v>
          </cell>
          <cell r="N5">
            <v>1701.6508399999998</v>
          </cell>
          <cell r="O5">
            <v>1693.827</v>
          </cell>
          <cell r="P5">
            <v>1748.6726400000002</v>
          </cell>
          <cell r="Q5">
            <v>1668.9315299999998</v>
          </cell>
          <cell r="R5">
            <v>1827.01404</v>
          </cell>
          <cell r="S5">
            <v>1478.05756</v>
          </cell>
          <cell r="T5">
            <v>1585.952</v>
          </cell>
          <cell r="U5">
            <v>1424.98489</v>
          </cell>
          <cell r="V5">
            <v>1249.6846560000001</v>
          </cell>
          <cell r="W5">
            <v>1202.3411299999998</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Macro"/>
      <sheetName val="Case assumptions"/>
      <sheetName val="Scenario effects"/>
      <sheetName val="Annual CF Case 1"/>
      <sheetName val="Annual CF Case 2"/>
      <sheetName val="Annual GWh Case 1"/>
      <sheetName val="Annual GWh Case 2"/>
      <sheetName val="Annual GWh Spill Case 1"/>
      <sheetName val="Annual GWh Spill Case 2"/>
      <sheetName val="NPV Case 1"/>
      <sheetName val="NPV Case 2"/>
      <sheetName val="NPV compare #1#"/>
      <sheetName val="Annual region NPV Case 1"/>
      <sheetName val="Annual region NPV Case 2"/>
      <sheetName val="Annual region NPV compare #1#"/>
      <sheetName val="Region NPV yearly Case 1"/>
      <sheetName val="Region NPV yearly Case 2"/>
      <sheetName val="Region NPV yearly compare #1#"/>
      <sheetName val="Annual tech NPV Case 1"/>
      <sheetName val="Annual tech NPV Case 2"/>
      <sheetName val="Annual tech NPV compare #1#"/>
      <sheetName val="Tech NPV yearly Case 1"/>
      <sheetName val="Tech NPV yearly Case 2"/>
      <sheetName val="Tech NPV yearly compare #1#"/>
      <sheetName val="Generation Case 1"/>
      <sheetName val="Generation Case 2"/>
      <sheetName val="Generation compare #1#"/>
      <sheetName val="Gen - Node-REZ Case 1"/>
      <sheetName val="Gen - Node-REZ Case 2"/>
      <sheetName val="Gen - Node-REZ compare #1#"/>
      <sheetName val="NEM capacity Case 1"/>
      <sheetName val="NEM capacity Case 2"/>
      <sheetName val="NEM capacity compare #1#"/>
      <sheetName val="Node-REZ capacity Case 1"/>
      <sheetName val="Node-REZ capacity Case 2"/>
      <sheetName val="Node-REZ capacity compare #1#"/>
      <sheetName val="Auto capacity Case 1"/>
      <sheetName val="Auto capacity Case 2"/>
      <sheetName val="Auto capacity compare #1#"/>
      <sheetName val="Auto REZ overview Case 1"/>
      <sheetName val="Auto REZ overview Case 2"/>
      <sheetName val="Auto REZ overview compare #1#"/>
      <sheetName val="Proxy price Case 1"/>
      <sheetName val="Proxy price Case 2"/>
      <sheetName val="Proxy price compare #1#"/>
      <sheetName val="Proxy price hourly Case 1"/>
      <sheetName val="Proxy price hourly Case 2"/>
      <sheetName val="Proxy price hourly compare #1#"/>
      <sheetName val="Energy flow Case 1"/>
      <sheetName val="Energy flow Case 2"/>
      <sheetName val="Energy flow compare #1#"/>
      <sheetName val="USE Case 1"/>
      <sheetName val="USE Case 2"/>
      <sheetName val="USE compare #1#"/>
      <sheetName val="Emissions Case 1"/>
      <sheetName val="Emissions Case 2"/>
      <sheetName val="Emissions compare #1#"/>
      <sheetName val="NSW to QLD Case 1"/>
      <sheetName val="NSW to QLD Case 2"/>
      <sheetName val="VIC to NSW Case 1"/>
      <sheetName val="VIC to NSW Case 2"/>
      <sheetName val="VIC to SA Case 1"/>
      <sheetName val="VIC to SA Case 2"/>
      <sheetName val="NSW to SA Case 1"/>
      <sheetName val="NSW to SA Case 2"/>
      <sheetName val="TAS to VIC Case 1"/>
      <sheetName val="TAS to VIC Case 2"/>
      <sheetName val="1_AnnualGenerationAG"/>
      <sheetName val="1_AnnualGenerationSO"/>
      <sheetName val="1_AnnualGeneration"/>
      <sheetName val="1_AnnualSpill"/>
      <sheetName val="1_AnnualCapacity"/>
      <sheetName val="1_DurationData"/>
      <sheetName val="1_TODLink"/>
      <sheetName val="1_AnnualLink"/>
      <sheetName val="1_AnnualNodeSummary"/>
      <sheetName val="1_TODNodeSummary"/>
      <sheetName val="1_DemandSummary"/>
      <sheetName val="1_AnnualDemandMax"/>
      <sheetName val="1_NPVall"/>
      <sheetName val="1_Emissions"/>
      <sheetName val="1_BuildLimits"/>
      <sheetName val="1_CF"/>
      <sheetName val="1_REZTransmissionLimits"/>
      <sheetName val="1_AssumedCapacity"/>
      <sheetName val="2_AnnualGenerationAG"/>
      <sheetName val="2_AnnualGenerationSO"/>
      <sheetName val="2_AnnualGeneration"/>
      <sheetName val="2_AnnualSpill"/>
      <sheetName val="2_AnnualCapacity"/>
      <sheetName val="2_DurationData"/>
      <sheetName val="2_TODLink"/>
      <sheetName val="2_AnnualLink"/>
      <sheetName val="2_AnnualNodeSummary"/>
      <sheetName val="2_TODNodeSummary"/>
      <sheetName val="2_DemandSummary"/>
      <sheetName val="2_AnnualDemandMax"/>
      <sheetName val="2_NPVall"/>
      <sheetName val="2_Emissions"/>
      <sheetName val="2_BuildLimits"/>
      <sheetName val="2_CF"/>
      <sheetName val="2_REZTransmissionLimits"/>
      <sheetName val="2_AssumedCapacity"/>
    </sheetNames>
    <sheetDataSet>
      <sheetData sheetId="0"/>
      <sheetData sheetId="1">
        <row r="3">
          <cell r="B3" t="str">
            <v>\\rc-sql7.rc.lan\tsirp\TasNetworks\PACR\2020_06_16_RST_TEST\Results\Marinus_2020-06-16a_AlternativeRST_Central\EC70\TS-IRP_summary_code\Files_for_excel</v>
          </cell>
          <cell r="D3" t="str">
            <v>Central</v>
          </cell>
          <cell r="K3" t="str">
            <v>TAS1</v>
          </cell>
          <cell r="L3" t="str">
            <v>TAS1 - Tasmania Midlands</v>
          </cell>
        </row>
        <row r="4">
          <cell r="B4" t="str">
            <v>\\rc-sql7.rc.lan\tsirp\TasNetworks\PACR\2020_06_16_RST_TEST\Results\Marinus_2020-06-16a_AlternativeRST_Slow Change\EC70\TS-IRP_summary_code\Files_for_excel</v>
          </cell>
          <cell r="D4" t="str">
            <v>Slow</v>
          </cell>
          <cell r="W4" t="str">
            <v>rooftopPV</v>
          </cell>
        </row>
        <row r="5">
          <cell r="B5">
            <v>0</v>
          </cell>
          <cell r="D5">
            <v>0</v>
          </cell>
          <cell r="G5" t="str">
            <v>N-Q-MNSP1</v>
          </cell>
          <cell r="J5" t="str">
            <v>NSW1</v>
          </cell>
          <cell r="K5" t="str">
            <v>NSW1</v>
          </cell>
          <cell r="L5" t="str">
            <v>NSW1 - Broken Hill</v>
          </cell>
        </row>
        <row r="6">
          <cell r="B6">
            <v>0</v>
          </cell>
          <cell r="D6">
            <v>0</v>
          </cell>
          <cell r="G6" t="str">
            <v>QNI</v>
          </cell>
          <cell r="J6" t="str">
            <v>QLD1</v>
          </cell>
          <cell r="K6" t="str">
            <v>QLD1</v>
          </cell>
          <cell r="L6" t="str">
            <v>NSW1 - Central West NSW</v>
          </cell>
          <cell r="U6" t="str">
            <v>As-Generated</v>
          </cell>
        </row>
        <row r="7">
          <cell r="B7">
            <v>0</v>
          </cell>
          <cell r="D7">
            <v>0</v>
          </cell>
          <cell r="G7" t="str">
            <v>SWNSW-SA1</v>
          </cell>
          <cell r="J7" t="str">
            <v>VIC1</v>
          </cell>
          <cell r="K7" t="str">
            <v>VIC1</v>
          </cell>
          <cell r="L7" t="str">
            <v>NSW1 - Cooma-Monaro</v>
          </cell>
          <cell r="U7" t="str">
            <v>Sent-Out</v>
          </cell>
        </row>
        <row r="8">
          <cell r="B8">
            <v>0</v>
          </cell>
          <cell r="D8">
            <v>0</v>
          </cell>
          <cell r="G8" t="str">
            <v>T-V-MNSP1</v>
          </cell>
          <cell r="J8" t="str">
            <v>SA1</v>
          </cell>
          <cell r="K8" t="str">
            <v>SA1</v>
          </cell>
          <cell r="L8" t="str">
            <v>NSW1 - New England</v>
          </cell>
        </row>
        <row r="9">
          <cell r="B9">
            <v>0</v>
          </cell>
          <cell r="D9">
            <v>0</v>
          </cell>
          <cell r="G9" t="str">
            <v>V-S-MNSP1</v>
          </cell>
          <cell r="J9" t="str">
            <v>TAS1</v>
          </cell>
          <cell r="K9" t="str">
            <v>TAS1</v>
          </cell>
          <cell r="L9" t="str">
            <v>NSW1 - North West NSW</v>
          </cell>
          <cell r="Z9" t="str">
            <v>Existing</v>
          </cell>
          <cell r="AA9" t="str">
            <v>NE</v>
          </cell>
        </row>
        <row r="10">
          <cell r="B10">
            <v>0</v>
          </cell>
          <cell r="D10">
            <v>0</v>
          </cell>
          <cell r="G10" t="str">
            <v>V-SA</v>
          </cell>
          <cell r="J10">
            <v>0</v>
          </cell>
          <cell r="K10">
            <v>0</v>
          </cell>
          <cell r="L10" t="str">
            <v>NSW1 - South West NSW</v>
          </cell>
        </row>
        <row r="11">
          <cell r="B11">
            <v>0</v>
          </cell>
          <cell r="D11">
            <v>0</v>
          </cell>
          <cell r="G11" t="str">
            <v>VIC1-CAN</v>
          </cell>
          <cell r="L11" t="str">
            <v>NSW1 - Southern NSW Tablelands</v>
          </cell>
        </row>
        <row r="12">
          <cell r="B12">
            <v>0</v>
          </cell>
          <cell r="D12">
            <v>0</v>
          </cell>
          <cell r="G12" t="str">
            <v>VIC1-SWNSW</v>
          </cell>
          <cell r="L12" t="str">
            <v>NSW1 - Tumut</v>
          </cell>
        </row>
        <row r="13">
          <cell r="B13">
            <v>0</v>
          </cell>
          <cell r="D13">
            <v>0</v>
          </cell>
          <cell r="G13" t="str">
            <v>VIC1-SWNSW_SL</v>
          </cell>
          <cell r="L13" t="str">
            <v>NSW1 - Wagga Wagga</v>
          </cell>
        </row>
        <row r="14">
          <cell r="B14">
            <v>0</v>
          </cell>
          <cell r="D14">
            <v>0</v>
          </cell>
          <cell r="G14">
            <v>0</v>
          </cell>
          <cell r="L14" t="str">
            <v>QLD1 - Barcaldine</v>
          </cell>
        </row>
        <row r="15">
          <cell r="B15">
            <v>0</v>
          </cell>
          <cell r="D15">
            <v>0</v>
          </cell>
          <cell r="L15" t="str">
            <v>QLD1 - Darling Downs</v>
          </cell>
        </row>
        <row r="16">
          <cell r="B16">
            <v>0</v>
          </cell>
          <cell r="D16">
            <v>0</v>
          </cell>
          <cell r="L16" t="str">
            <v>QLD1 - Far North QLD</v>
          </cell>
        </row>
        <row r="17">
          <cell r="L17" t="str">
            <v>QLD1 - Fitzroy</v>
          </cell>
        </row>
        <row r="18">
          <cell r="B18" t="str">
            <v>Case 2</v>
          </cell>
          <cell r="L18" t="str">
            <v>QLD1 - Isaac</v>
          </cell>
        </row>
        <row r="19">
          <cell r="B19">
            <v>0</v>
          </cell>
          <cell r="L19" t="str">
            <v>QLD1 - North Qld Clean Energy Hub</v>
          </cell>
        </row>
        <row r="20">
          <cell r="B20">
            <v>0</v>
          </cell>
          <cell r="L20" t="str">
            <v>QLD1 - Northern Qld</v>
          </cell>
        </row>
        <row r="21">
          <cell r="B21">
            <v>0</v>
          </cell>
          <cell r="L21" t="str">
            <v>QLD1 - Wide Bay</v>
          </cell>
        </row>
        <row r="22">
          <cell r="B22">
            <v>0</v>
          </cell>
          <cell r="L22" t="str">
            <v>SA1 - Eastern Eyre Peninsula</v>
          </cell>
        </row>
        <row r="23">
          <cell r="B23">
            <v>0</v>
          </cell>
          <cell r="L23" t="str">
            <v>SA1 - Leigh Creek</v>
          </cell>
        </row>
        <row r="24">
          <cell r="B24">
            <v>0</v>
          </cell>
          <cell r="L24" t="str">
            <v>SA1 - Mid-North SA</v>
          </cell>
        </row>
        <row r="25">
          <cell r="B25">
            <v>0</v>
          </cell>
          <cell r="L25" t="str">
            <v>SA1 - Mid-North South Australia_MN</v>
          </cell>
        </row>
        <row r="26">
          <cell r="L26" t="str">
            <v>SA1 - Northern SA</v>
          </cell>
        </row>
        <row r="27">
          <cell r="L27" t="str">
            <v>SA1 - Riverland</v>
          </cell>
        </row>
        <row r="28">
          <cell r="B28">
            <v>2050</v>
          </cell>
          <cell r="L28" t="str">
            <v>SA1 - South East SA</v>
          </cell>
        </row>
        <row r="29">
          <cell r="B29">
            <v>5.8999999999999997E-2</v>
          </cell>
          <cell r="L29" t="str">
            <v>SA1 - Western Eyre Peninsula</v>
          </cell>
        </row>
        <row r="30">
          <cell r="B30">
            <v>1</v>
          </cell>
          <cell r="L30" t="str">
            <v>SA1 - Yorke Peninsula</v>
          </cell>
        </row>
        <row r="31">
          <cell r="B31" t="str">
            <v>NEM</v>
          </cell>
          <cell r="L31" t="str">
            <v>TAS1 - North East Tasmania</v>
          </cell>
        </row>
        <row r="32">
          <cell r="B32">
            <v>0.1</v>
          </cell>
          <cell r="L32" t="str">
            <v>TAS1 - North West Tasmania</v>
          </cell>
        </row>
        <row r="33">
          <cell r="B33">
            <v>43647</v>
          </cell>
          <cell r="L33" t="str">
            <v>TAS1 - Tasmania Midlands</v>
          </cell>
        </row>
        <row r="34">
          <cell r="B34">
            <v>87</v>
          </cell>
          <cell r="L34" t="str">
            <v>VIC1 - Central North Vic</v>
          </cell>
        </row>
        <row r="35">
          <cell r="L35" t="str">
            <v>VIC1 - Gippsland</v>
          </cell>
        </row>
        <row r="36">
          <cell r="B36">
            <v>100</v>
          </cell>
          <cell r="L36" t="str">
            <v>VIC1 - Murray River</v>
          </cell>
        </row>
        <row r="37">
          <cell r="L37" t="str">
            <v>VIC1 - Ovens Murray</v>
          </cell>
        </row>
        <row r="38">
          <cell r="L38" t="str">
            <v>VIC1 - South West Victoria</v>
          </cell>
        </row>
        <row r="39">
          <cell r="L39" t="str">
            <v>VIC1 - Western Victoria</v>
          </cell>
        </row>
        <row r="47">
          <cell r="B47" t="str">
            <v>Annual_Capacity</v>
          </cell>
        </row>
        <row r="48">
          <cell r="B48" t="str">
            <v>Annual_GenerationAG</v>
          </cell>
        </row>
        <row r="49">
          <cell r="B49" t="str">
            <v>Annual_GenerationSO</v>
          </cell>
        </row>
        <row r="50">
          <cell r="B50" t="str">
            <v>Duration_Link</v>
          </cell>
        </row>
        <row r="51">
          <cell r="B51" t="str">
            <v>TOD_Link</v>
          </cell>
        </row>
        <row r="52">
          <cell r="B52" t="str">
            <v>Annual_Link</v>
          </cell>
        </row>
        <row r="53">
          <cell r="B53" t="str">
            <v>Annual_Node details</v>
          </cell>
        </row>
        <row r="54">
          <cell r="B54" t="str">
            <v>TOD_NodePoolPrice</v>
          </cell>
        </row>
        <row r="55">
          <cell r="B55" t="str">
            <v>Annual_NPV_agg</v>
          </cell>
        </row>
        <row r="56">
          <cell r="B56" t="str">
            <v>EnergyConstraints</v>
          </cell>
        </row>
        <row r="57">
          <cell r="B57" t="str">
            <v>AnnualMax_Node demand</v>
          </cell>
        </row>
        <row r="58">
          <cell r="B58" t="str">
            <v>DemandSummary</v>
          </cell>
        </row>
        <row r="59">
          <cell r="B59" t="str">
            <v>Annual_Spill_Wind_Solar_Hydro</v>
          </cell>
        </row>
        <row r="60">
          <cell r="B60" t="str">
            <v>AssumedCapacity</v>
          </cell>
        </row>
        <row r="61">
          <cell r="B61" t="str">
            <v>CF</v>
          </cell>
        </row>
        <row r="62">
          <cell r="B62" t="str">
            <v>REZTransmissionLimits</v>
          </cell>
        </row>
        <row r="63">
          <cell r="B63" t="str">
            <v>BuildLimits</v>
          </cell>
        </row>
        <row r="64">
          <cell r="B64">
            <v>0</v>
          </cell>
        </row>
        <row r="65">
          <cell r="B65">
            <v>0</v>
          </cell>
        </row>
        <row r="66">
          <cell r="B66">
            <v>0</v>
          </cell>
        </row>
        <row r="67">
          <cell r="B67">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AL7">
            <v>0</v>
          </cell>
        </row>
      </sheetData>
      <sheetData sheetId="17">
        <row r="7">
          <cell r="AL7">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1">
          <cell r="AN1">
            <v>9.4436709627165102E-4</v>
          </cell>
        </row>
      </sheetData>
      <sheetData sheetId="99"/>
      <sheetData sheetId="100"/>
      <sheetData sheetId="101"/>
      <sheetData sheetId="102"/>
      <sheetData sheetId="10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notes"/>
      <sheetName val="Abbreviations and notes"/>
      <sheetName val="Main"/>
      <sheetName val="!!DELETE ME!! - Data checks"/>
      <sheetName val="!! DELETE ME!! - Workbook Check"/>
      <sheetName val="---Compare options---"/>
      <sheetName val="BaseCase_Generation"/>
      <sheetName val="BaseCase_Capacity"/>
      <sheetName val="BaseCase_VOM Cost"/>
      <sheetName val="BaseCase_FOM Cost"/>
      <sheetName val="BaseCase_Fuel Cost"/>
      <sheetName val="BaseCase_Build Cost"/>
      <sheetName val="BaseCase_REHAB Cost"/>
      <sheetName val="BaseCase_REZ Tx Cost"/>
      <sheetName val="BaseCase_USE+DSP Cost"/>
      <sheetName val="BaseCase_SyncCon Cost"/>
      <sheetName val="M31_34_Generation"/>
      <sheetName val="M31_34_Capacity"/>
      <sheetName val="M31_34_VOM Cost"/>
      <sheetName val="M31_34_FOM Cost"/>
      <sheetName val="M31_34_Fuel Cost"/>
      <sheetName val="M31_34_Build Cost"/>
      <sheetName val="M31_34_REHAB Cost"/>
      <sheetName val="M31_34_REZ Tx Cost"/>
      <sheetName val="M31_34_USE+DSP Cost"/>
      <sheetName val="M31_34_SyncCon Cost"/>
      <sheetName val="1_NPVall"/>
      <sheetName val="1_GenSO"/>
      <sheetName val="1_Cap"/>
      <sheetName val="1_NSCap"/>
      <sheetName val="1_DemandSum"/>
      <sheetName val="2_NPVall"/>
      <sheetName val="2_GenSO"/>
      <sheetName val="2_Cap"/>
      <sheetName val="2_NSCap"/>
      <sheetName val="2_DemandSum"/>
      <sheetName val="ESS_Charge_GWh"/>
      <sheetName val="ESS_Discharge_GWh"/>
      <sheetName val="NPVall_Slow"/>
      <sheetName val="GenSO_Slow"/>
      <sheetName val="Cap_Slow"/>
      <sheetName val="NSCap_Slow"/>
      <sheetName val="DemandSum_Slow"/>
      <sheetName val="NPVall_Slow FY27-30"/>
      <sheetName val="GenSO_Slow FY27-30"/>
      <sheetName val="Cap_Slow FY27-30"/>
      <sheetName val="NSCap_Slow FY27-30"/>
      <sheetName val="DemandSum_Slow FY27-30"/>
      <sheetName val="NPVall_Slow FY31-34"/>
      <sheetName val="GenSO_Slow FY31-34"/>
      <sheetName val="Cap_Slow FY31-34"/>
      <sheetName val="NSCap_Slow FY31-34"/>
      <sheetName val="DemandSum_Slow FY31-34"/>
      <sheetName val="NPVall_Central"/>
      <sheetName val="GenSO_Central"/>
      <sheetName val="Cap_Central"/>
      <sheetName val="NSCap_Central"/>
      <sheetName val="DemandSum_Central"/>
      <sheetName val="NPVall_Central FY27-30"/>
      <sheetName val="GenSO_Central FY27-30"/>
      <sheetName val="Cap_Central FY27-30"/>
      <sheetName val="NSCap_Central FY27-30"/>
      <sheetName val="DemandSum_Central FY27-30"/>
      <sheetName val="NPVall_Central FY31-34"/>
      <sheetName val="GenSO_Central FY31-34"/>
      <sheetName val="Cap_Central FY31-34"/>
      <sheetName val="NSCap_Central FY31-34"/>
      <sheetName val="DemandSum_Central FY31-34"/>
      <sheetName val="NPVall_Fast"/>
      <sheetName val="GenSO_Fast"/>
      <sheetName val="Cap_Fast"/>
      <sheetName val="NSCap_Fast"/>
      <sheetName val="DemandSum_Fast"/>
      <sheetName val="NPVall_Fast FY27-30"/>
      <sheetName val="GenSO_Fast FY27-30"/>
      <sheetName val="Cap_Fast FY27-30"/>
      <sheetName val="NSCap_Fast FY27-30"/>
      <sheetName val="DemandSum_Fast FY27-30"/>
      <sheetName val="NPVall_Fast FY31-34"/>
      <sheetName val="GenSO_Fast FY31-34"/>
      <sheetName val="Cap_Fast FY31-34"/>
      <sheetName val="NSCap_Fast FY31-34"/>
      <sheetName val="DemandSum_Fast FY31-34"/>
      <sheetName val="NPVall_High DER"/>
      <sheetName val="GenSO_High DER"/>
      <sheetName val="Cap_High DER"/>
      <sheetName val="NSCap_High DER"/>
      <sheetName val="DemandSum_High DER"/>
      <sheetName val="NPVall_High DER FY27-30"/>
      <sheetName val="GenSO_High DER FY27-30"/>
      <sheetName val="Cap_High DER FY27-30"/>
      <sheetName val="NSCap_High DER FY27-30"/>
      <sheetName val="DemandSum_High DER FY27-30"/>
      <sheetName val="NPVall_High DER FY31-34"/>
      <sheetName val="GenSO_High DER FY31-34"/>
      <sheetName val="Cap_High DER FY31-34"/>
      <sheetName val="NSCap_High DER FY31-34"/>
      <sheetName val="DemandSum_High DER FY31-34"/>
      <sheetName val="NPVall_Step"/>
      <sheetName val="GenSO_Step"/>
      <sheetName val="Cap_Step"/>
      <sheetName val="NSCap_Step"/>
      <sheetName val="DemandSum_Step"/>
      <sheetName val="NPVall_Step FY27-30"/>
      <sheetName val="GenSO_Step FY27-30"/>
      <sheetName val="Cap_Step FY27-30"/>
      <sheetName val="NSCap_Step FY27-30"/>
      <sheetName val="DemandSum_Step FY27-30"/>
      <sheetName val="NPVall_Step FY31-34"/>
      <sheetName val="GenSO_Step FY31-34"/>
      <sheetName val="Cap_Step FY31-34"/>
      <sheetName val="NSCap_Step FY31-34"/>
      <sheetName val="DemandSum_Step FY31-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9">
          <cell r="C9">
            <v>19443.503163702309</v>
          </cell>
          <cell r="D9">
            <v>1.6188610579999995E-2</v>
          </cell>
          <cell r="E9">
            <v>1303.06253422848</v>
          </cell>
          <cell r="F9">
            <v>131.75840715466998</v>
          </cell>
          <cell r="G9">
            <v>480.33184858532996</v>
          </cell>
          <cell r="H9">
            <v>160.42665978168003</v>
          </cell>
          <cell r="I9">
            <v>1.6434329279999996E-2</v>
          </cell>
          <cell r="J9">
            <v>16854.367859732338</v>
          </cell>
          <cell r="K9">
            <v>1131.9067209852501</v>
          </cell>
          <cell r="L9">
            <v>0.93255257713999984</v>
          </cell>
          <cell r="M9">
            <v>77.311465243909993</v>
          </cell>
          <cell r="N9">
            <v>19086.576599640091</v>
          </cell>
          <cell r="O9">
            <v>16297.076294599099</v>
          </cell>
          <cell r="P9">
            <v>8215.6215566523297</v>
          </cell>
          <cell r="Q9">
            <v>1998.4054276709403</v>
          </cell>
          <cell r="R9">
            <v>15038.50459981042</v>
          </cell>
          <cell r="S9">
            <v>25784.245970678348</v>
          </cell>
          <cell r="T9">
            <v>10.72097737226</v>
          </cell>
          <cell r="U9">
            <v>17547.35110233082</v>
          </cell>
          <cell r="V9">
            <v>1004.2765516034701</v>
          </cell>
          <cell r="W9">
            <v>9317.8541945206707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6">
    <tabColor rgb="FFFFE600"/>
    <pageSetUpPr fitToPage="1"/>
  </sheetPr>
  <dimension ref="A1:O44"/>
  <sheetViews>
    <sheetView showGridLines="0" tabSelected="1" zoomScale="70" zoomScaleNormal="70" zoomScaleSheetLayoutView="70" workbookViewId="0"/>
  </sheetViews>
  <sheetFormatPr defaultColWidth="8.7109375" defaultRowHeight="12.75" x14ac:dyDescent="0.2"/>
  <cols>
    <col min="1" max="14" width="8.7109375" style="1"/>
    <col min="15" max="15" width="18.85546875" style="1" customWidth="1"/>
    <col min="16" max="16" width="9.28515625" style="1" customWidth="1"/>
    <col min="17" max="16384" width="8.7109375" style="1"/>
  </cols>
  <sheetData>
    <row r="1" spans="1:1" x14ac:dyDescent="0.2">
      <c r="A1" s="1" t="s">
        <v>0</v>
      </c>
    </row>
    <row r="43" spans="15:15" x14ac:dyDescent="0.2">
      <c r="O43" s="1" t="s">
        <v>0</v>
      </c>
    </row>
    <row r="44" spans="15:15" x14ac:dyDescent="0.2">
      <c r="O44" s="1" t="s">
        <v>0</v>
      </c>
    </row>
  </sheetData>
  <sheetProtection algorithmName="SHA-512" hashValue="GQHSxOxAo7ByutQ2howS+53Vpku8Z29dUeWS0+nVfPxg9cJz67R5me2XiBBr+R8LBb/6PG61YkxYC31Pww58Vg==" saltValue="HlAoRM1BBdJwgoG1yuunjw==" spinCount="100000" sheet="1" objects="1" scenarios="1"/>
  <pageMargins left="0.45" right="0.45" top="0.45" bottom="0.45" header="0.25" footer="0.25"/>
  <pageSetup paperSize="9"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57E188"/>
  </sheetPr>
  <dimension ref="A1:AA93"/>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128</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22</v>
      </c>
      <c r="B2" s="7" t="s">
        <v>115</v>
      </c>
    </row>
    <row r="3" spans="1:27" x14ac:dyDescent="0.25">
      <c r="B3" s="7"/>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1324839.2880000002</v>
      </c>
      <c r="D6" s="12">
        <v>1217624.0160000001</v>
      </c>
      <c r="E6" s="12">
        <v>820291.23689744994</v>
      </c>
      <c r="F6" s="12">
        <v>616487.12462482997</v>
      </c>
      <c r="G6" s="12">
        <v>338308.92106428999</v>
      </c>
      <c r="H6" s="12">
        <v>349059.07075900002</v>
      </c>
      <c r="I6" s="12">
        <v>145213.17537781</v>
      </c>
      <c r="J6" s="12">
        <v>91745.475677089998</v>
      </c>
      <c r="K6" s="12">
        <v>17617.458026939999</v>
      </c>
      <c r="L6" s="12">
        <v>4.7293427699999997</v>
      </c>
      <c r="M6" s="12">
        <v>3.5335825399999998</v>
      </c>
      <c r="N6" s="12">
        <v>3.249260746</v>
      </c>
      <c r="O6" s="12">
        <v>2.2562980759999993</v>
      </c>
      <c r="P6" s="12">
        <v>1.8553763600000004</v>
      </c>
      <c r="Q6" s="12">
        <v>1.59555369</v>
      </c>
      <c r="R6" s="12">
        <v>1.2773117159999998</v>
      </c>
      <c r="S6" s="12">
        <v>1.1251815859999998</v>
      </c>
      <c r="T6" s="12">
        <v>1.2424464100000001</v>
      </c>
      <c r="U6" s="12">
        <v>1.1949870440000001</v>
      </c>
      <c r="V6" s="12">
        <v>1.0223949750000001</v>
      </c>
      <c r="W6" s="12">
        <v>0.88832023000000004</v>
      </c>
      <c r="X6" s="12">
        <v>0.70790116400000014</v>
      </c>
      <c r="Y6" s="12">
        <v>0.53258642400000011</v>
      </c>
      <c r="Z6" s="12">
        <v>0.45222751</v>
      </c>
      <c r="AA6" s="12">
        <v>0.41549570499999999</v>
      </c>
    </row>
    <row r="7" spans="1:27" x14ac:dyDescent="0.25">
      <c r="A7" s="11" t="s">
        <v>18</v>
      </c>
      <c r="B7" s="11" t="s">
        <v>11</v>
      </c>
      <c r="C7" s="12">
        <v>178523.109</v>
      </c>
      <c r="D7" s="12">
        <v>155503.3695</v>
      </c>
      <c r="E7" s="12">
        <v>60450.479435950008</v>
      </c>
      <c r="F7" s="12">
        <v>38261.146024990005</v>
      </c>
      <c r="G7" s="12">
        <v>37503.668469750002</v>
      </c>
      <c r="H7" s="12">
        <v>31990.347628160001</v>
      </c>
      <c r="I7" s="12">
        <v>1.00373618</v>
      </c>
      <c r="J7" s="12">
        <v>0.76071750599999999</v>
      </c>
      <c r="K7" s="12">
        <v>0.38184595599999999</v>
      </c>
      <c r="L7" s="12">
        <v>0.36802470899999995</v>
      </c>
      <c r="M7" s="12">
        <v>0.349493795</v>
      </c>
      <c r="N7" s="12">
        <v>0.33549543999999998</v>
      </c>
      <c r="O7" s="12">
        <v>0.29316220699999995</v>
      </c>
      <c r="P7" s="12">
        <v>0.27458587800000006</v>
      </c>
      <c r="Q7" s="12">
        <v>0.27910828500000001</v>
      </c>
      <c r="R7" s="12">
        <v>0.25653378099999996</v>
      </c>
      <c r="S7" s="12">
        <v>0.23589973899999997</v>
      </c>
      <c r="T7" s="12">
        <v>0.259193267</v>
      </c>
      <c r="U7" s="12">
        <v>0.24735865699999998</v>
      </c>
      <c r="V7" s="12">
        <v>0.22759019799999999</v>
      </c>
      <c r="W7" s="12">
        <v>0.21658274299999999</v>
      </c>
      <c r="X7" s="12">
        <v>0.175918765</v>
      </c>
      <c r="Y7" s="12">
        <v>4.9996519000000003E-2</v>
      </c>
      <c r="Z7" s="12">
        <v>7.0534178000000003E-2</v>
      </c>
      <c r="AA7" s="12">
        <v>0</v>
      </c>
    </row>
    <row r="8" spans="1:27" x14ac:dyDescent="0.25">
      <c r="A8" s="11" t="s">
        <v>18</v>
      </c>
      <c r="B8" s="11" t="s">
        <v>8</v>
      </c>
      <c r="C8" s="12">
        <v>165609.95518399999</v>
      </c>
      <c r="D8" s="12">
        <v>173291.97942143001</v>
      </c>
      <c r="E8" s="12">
        <v>332626.88987546001</v>
      </c>
      <c r="F8" s="12">
        <v>300418.81509862002</v>
      </c>
      <c r="G8" s="12">
        <v>258737.23531324996</v>
      </c>
      <c r="H8" s="12">
        <v>284913.59439269995</v>
      </c>
      <c r="I8" s="12">
        <v>339279.12139983004</v>
      </c>
      <c r="J8" s="12">
        <v>322292.7126111</v>
      </c>
      <c r="K8" s="12">
        <v>353310.09662675002</v>
      </c>
      <c r="L8" s="12">
        <v>254747.95650917004</v>
      </c>
      <c r="M8" s="12">
        <v>300945.35533606005</v>
      </c>
      <c r="N8" s="12">
        <v>285643.31920274004</v>
      </c>
      <c r="O8" s="12">
        <v>130360.03355138999</v>
      </c>
      <c r="P8" s="12">
        <v>105938.26126750001</v>
      </c>
      <c r="Q8" s="12">
        <v>140067.88790552001</v>
      </c>
      <c r="R8" s="12">
        <v>76449.698933209991</v>
      </c>
      <c r="S8" s="12">
        <v>49619.167359010004</v>
      </c>
      <c r="T8" s="12">
        <v>170683.19962825999</v>
      </c>
      <c r="U8" s="12">
        <v>141011.4290949</v>
      </c>
      <c r="V8" s="12">
        <v>131064.50749060001</v>
      </c>
      <c r="W8" s="12">
        <v>88908.834311129991</v>
      </c>
      <c r="X8" s="12">
        <v>81782.079785370006</v>
      </c>
      <c r="Y8" s="12">
        <v>32347.386807820003</v>
      </c>
      <c r="Z8" s="12">
        <v>24666.455809880001</v>
      </c>
      <c r="AA8" s="12">
        <v>21368.525997369998</v>
      </c>
    </row>
    <row r="9" spans="1:27" x14ac:dyDescent="0.25">
      <c r="A9" s="11" t="s">
        <v>18</v>
      </c>
      <c r="B9" s="11" t="s">
        <v>12</v>
      </c>
      <c r="C9" s="12">
        <v>10572.7232</v>
      </c>
      <c r="D9" s="12">
        <v>14085.7809</v>
      </c>
      <c r="E9" s="12">
        <v>116400.052</v>
      </c>
      <c r="F9" s="12">
        <v>60920.224000000002</v>
      </c>
      <c r="G9" s="12">
        <v>64158.745999999999</v>
      </c>
      <c r="H9" s="12">
        <v>102269.993</v>
      </c>
      <c r="I9" s="12">
        <v>68000.873999999996</v>
      </c>
      <c r="J9" s="12">
        <v>108238.849</v>
      </c>
      <c r="K9" s="12">
        <v>45006.070500000002</v>
      </c>
      <c r="L9" s="12">
        <v>34003.415000000001</v>
      </c>
      <c r="M9" s="12">
        <v>13912.088637299999</v>
      </c>
      <c r="N9" s="12">
        <v>16923.890800000001</v>
      </c>
      <c r="O9" s="12">
        <v>7983.0010000000002</v>
      </c>
      <c r="P9" s="12">
        <v>4833.5309999999999</v>
      </c>
      <c r="Q9" s="12">
        <v>14415.755999999999</v>
      </c>
      <c r="R9" s="12">
        <v>7051.6149999999998</v>
      </c>
      <c r="S9" s="12">
        <v>0</v>
      </c>
      <c r="T9" s="12">
        <v>0</v>
      </c>
      <c r="U9" s="12">
        <v>0</v>
      </c>
      <c r="V9" s="12">
        <v>0</v>
      </c>
      <c r="W9" s="12">
        <v>0</v>
      </c>
      <c r="X9" s="12">
        <v>0</v>
      </c>
      <c r="Y9" s="12">
        <v>0</v>
      </c>
      <c r="Z9" s="12">
        <v>0</v>
      </c>
      <c r="AA9" s="12">
        <v>0</v>
      </c>
    </row>
    <row r="10" spans="1:27" x14ac:dyDescent="0.25">
      <c r="A10" s="11" t="s">
        <v>18</v>
      </c>
      <c r="B10" s="11" t="s">
        <v>5</v>
      </c>
      <c r="C10" s="12">
        <v>16423.075067765003</v>
      </c>
      <c r="D10" s="12">
        <v>18246.876491742998</v>
      </c>
      <c r="E10" s="12">
        <v>105202.49978207701</v>
      </c>
      <c r="F10" s="12">
        <v>78631.124081850008</v>
      </c>
      <c r="G10" s="12">
        <v>67630.836566869999</v>
      </c>
      <c r="H10" s="12">
        <v>124982.976428986</v>
      </c>
      <c r="I10" s="12">
        <v>97214.875689865003</v>
      </c>
      <c r="J10" s="12">
        <v>173465.84066547002</v>
      </c>
      <c r="K10" s="12">
        <v>83043.902123298991</v>
      </c>
      <c r="L10" s="12">
        <v>50438.841517376</v>
      </c>
      <c r="M10" s="12">
        <v>13690.741156250004</v>
      </c>
      <c r="N10" s="12">
        <v>36357.815674036996</v>
      </c>
      <c r="O10" s="12">
        <v>11477.716892434999</v>
      </c>
      <c r="P10" s="12">
        <v>6141.8593021180013</v>
      </c>
      <c r="Q10" s="12">
        <v>13053.275000337002</v>
      </c>
      <c r="R10" s="12">
        <v>5938.897501767</v>
      </c>
      <c r="S10" s="12">
        <v>11227.149717729999</v>
      </c>
      <c r="T10" s="12">
        <v>32831.779155149998</v>
      </c>
      <c r="U10" s="12">
        <v>11797.884096231001</v>
      </c>
      <c r="V10" s="12">
        <v>15716.743745164</v>
      </c>
      <c r="W10" s="12">
        <v>92869.81342411002</v>
      </c>
      <c r="X10" s="12">
        <v>5487.5210540860007</v>
      </c>
      <c r="Y10" s="12">
        <v>2871.7955030409998</v>
      </c>
      <c r="Z10" s="12">
        <v>61343.364673944998</v>
      </c>
      <c r="AA10" s="12">
        <v>1593.6672269200001</v>
      </c>
    </row>
    <row r="11" spans="1:27"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x14ac:dyDescent="0.25">
      <c r="A12" s="11" t="s">
        <v>18</v>
      </c>
      <c r="B12" s="11" t="s">
        <v>118</v>
      </c>
      <c r="C12" s="12">
        <v>0</v>
      </c>
      <c r="D12" s="12">
        <v>0</v>
      </c>
      <c r="E12" s="12">
        <v>0</v>
      </c>
      <c r="F12" s="12">
        <v>0</v>
      </c>
      <c r="G12" s="12">
        <v>0</v>
      </c>
      <c r="H12" s="12">
        <v>0</v>
      </c>
      <c r="I12" s="12">
        <v>0</v>
      </c>
      <c r="J12" s="12">
        <v>1.80611487</v>
      </c>
      <c r="K12" s="12">
        <v>2.1194789300000001</v>
      </c>
      <c r="L12" s="12">
        <v>1.7461360399999997</v>
      </c>
      <c r="M12" s="12">
        <v>2.1599915000000003</v>
      </c>
      <c r="N12" s="12">
        <v>2.3155396599999998</v>
      </c>
      <c r="O12" s="12">
        <v>2719.2237523899998</v>
      </c>
      <c r="P12" s="12">
        <v>15186.7502771</v>
      </c>
      <c r="Q12" s="12">
        <v>38166.9394885</v>
      </c>
      <c r="R12" s="12">
        <v>97731.438480340003</v>
      </c>
      <c r="S12" s="12">
        <v>108978.23968589</v>
      </c>
      <c r="T12" s="12">
        <v>154980.79471819999</v>
      </c>
      <c r="U12" s="12">
        <v>167608.1441456</v>
      </c>
      <c r="V12" s="12">
        <v>176003.91865717</v>
      </c>
      <c r="W12" s="12">
        <v>185269.63341296001</v>
      </c>
      <c r="X12" s="12">
        <v>180488.53130069998</v>
      </c>
      <c r="Y12" s="12">
        <v>209463.3688047</v>
      </c>
      <c r="Z12" s="12">
        <v>228679.2469772</v>
      </c>
      <c r="AA12" s="12">
        <v>232917.12654709996</v>
      </c>
    </row>
    <row r="13" spans="1:27" x14ac:dyDescent="0.25">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x14ac:dyDescent="0.25">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x14ac:dyDescent="0.25">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x14ac:dyDescent="0.25">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x14ac:dyDescent="0.25">
      <c r="A18" s="37" t="s">
        <v>98</v>
      </c>
      <c r="B18" s="37"/>
      <c r="C18" s="29">
        <v>1695968.1504517652</v>
      </c>
      <c r="D18" s="29">
        <v>1578752.0223131729</v>
      </c>
      <c r="E18" s="29">
        <v>1434971.1579909369</v>
      </c>
      <c r="F18" s="29">
        <v>1094718.4338302901</v>
      </c>
      <c r="G18" s="29">
        <v>766339.40741415997</v>
      </c>
      <c r="H18" s="29">
        <v>893215.98220884614</v>
      </c>
      <c r="I18" s="29">
        <v>649709.05020368495</v>
      </c>
      <c r="J18" s="29">
        <v>695745.44478603604</v>
      </c>
      <c r="K18" s="29">
        <v>498980.02860187495</v>
      </c>
      <c r="L18" s="29">
        <v>339197.05653006508</v>
      </c>
      <c r="M18" s="29">
        <v>328554.2281974451</v>
      </c>
      <c r="N18" s="29">
        <v>338930.92597262299</v>
      </c>
      <c r="O18" s="29">
        <v>152542.52465649802</v>
      </c>
      <c r="P18" s="29">
        <v>132102.531808956</v>
      </c>
      <c r="Q18" s="29">
        <v>205705.73305633198</v>
      </c>
      <c r="R18" s="29">
        <v>187173.18376081402</v>
      </c>
      <c r="S18" s="29">
        <v>169825.91784395499</v>
      </c>
      <c r="T18" s="29">
        <v>358497.27514128701</v>
      </c>
      <c r="U18" s="29">
        <v>320418.89968243201</v>
      </c>
      <c r="V18" s="29">
        <v>322786.41987810703</v>
      </c>
      <c r="W18" s="29">
        <v>367049.38605117303</v>
      </c>
      <c r="X18" s="29">
        <v>267759.01596008497</v>
      </c>
      <c r="Y18" s="29">
        <v>244683.13369850401</v>
      </c>
      <c r="Z18" s="29">
        <v>314689.59022271301</v>
      </c>
      <c r="AA18" s="29">
        <v>255879.73526709498</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745464.74800000002</v>
      </c>
      <c r="D21" s="12">
        <v>670731.19400000002</v>
      </c>
      <c r="E21" s="12">
        <v>483115.94436989998</v>
      </c>
      <c r="F21" s="12">
        <v>324556.7844</v>
      </c>
      <c r="G21" s="12">
        <v>152771.36828390002</v>
      </c>
      <c r="H21" s="12">
        <v>189577.4114593</v>
      </c>
      <c r="I21" s="12">
        <v>90720.216437999989</v>
      </c>
      <c r="J21" s="12">
        <v>53282.040775100009</v>
      </c>
      <c r="K21" s="12">
        <v>17613.368756100001</v>
      </c>
      <c r="L21" s="12">
        <v>1.4072411600000001</v>
      </c>
      <c r="M21" s="12">
        <v>0.50960609999999995</v>
      </c>
      <c r="N21" s="12">
        <v>0.48314337999999996</v>
      </c>
      <c r="O21" s="12">
        <v>0.41566258</v>
      </c>
      <c r="P21" s="12">
        <v>0.34173618</v>
      </c>
      <c r="Q21" s="12">
        <v>0.36308141999999999</v>
      </c>
      <c r="R21" s="12">
        <v>0.20873912999999999</v>
      </c>
      <c r="S21" s="12">
        <v>0.17227363500000001</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1405.2511000000002</v>
      </c>
      <c r="D23" s="12">
        <v>3169.4481736299999</v>
      </c>
      <c r="E23" s="12">
        <v>62096.382898000003</v>
      </c>
      <c r="F23" s="12">
        <v>56894.997095399995</v>
      </c>
      <c r="G23" s="12">
        <v>51349.557542199997</v>
      </c>
      <c r="H23" s="12">
        <v>53682.276789800002</v>
      </c>
      <c r="I23" s="12">
        <v>63968.555814799998</v>
      </c>
      <c r="J23" s="12">
        <v>61782.526717159999</v>
      </c>
      <c r="K23" s="12">
        <v>68040.524799700011</v>
      </c>
      <c r="L23" s="12">
        <v>54001.581317800003</v>
      </c>
      <c r="M23" s="12">
        <v>60148.089986400002</v>
      </c>
      <c r="N23" s="12">
        <v>56378.406379970002</v>
      </c>
      <c r="O23" s="12">
        <v>33694.735630199997</v>
      </c>
      <c r="P23" s="12">
        <v>39539.837879699997</v>
      </c>
      <c r="Q23" s="12">
        <v>40944.753555499999</v>
      </c>
      <c r="R23" s="12">
        <v>37443.778261840002</v>
      </c>
      <c r="S23" s="12">
        <v>20844.048053279999</v>
      </c>
      <c r="T23" s="12">
        <v>51755.558495800004</v>
      </c>
      <c r="U23" s="12">
        <v>44526.926441799995</v>
      </c>
      <c r="V23" s="12">
        <v>41402.965188050002</v>
      </c>
      <c r="W23" s="12">
        <v>0.63695630000000003</v>
      </c>
      <c r="X23" s="12">
        <v>0.56988899999999998</v>
      </c>
      <c r="Y23" s="12">
        <v>0.54586679999999999</v>
      </c>
      <c r="Z23" s="12">
        <v>0.96943665000000001</v>
      </c>
      <c r="AA23" s="12">
        <v>0.88509863</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234.21105701000002</v>
      </c>
      <c r="D25" s="12">
        <v>644.44605526000021</v>
      </c>
      <c r="E25" s="12">
        <v>9233.4462675899995</v>
      </c>
      <c r="F25" s="12">
        <v>6719.8985579400014</v>
      </c>
      <c r="G25" s="12">
        <v>1642.96630078</v>
      </c>
      <c r="H25" s="12">
        <v>2620.4977143699998</v>
      </c>
      <c r="I25" s="12">
        <v>6843.3143643700005</v>
      </c>
      <c r="J25" s="12">
        <v>18222.034977940006</v>
      </c>
      <c r="K25" s="12">
        <v>15255.36173486</v>
      </c>
      <c r="L25" s="12">
        <v>10329.781912590001</v>
      </c>
      <c r="M25" s="12">
        <v>1270.69773936</v>
      </c>
      <c r="N25" s="12">
        <v>2470.5118924899994</v>
      </c>
      <c r="O25" s="12">
        <v>0.83742413999999987</v>
      </c>
      <c r="P25" s="12">
        <v>0.82929261999999992</v>
      </c>
      <c r="Q25" s="12">
        <v>1957.5442251299999</v>
      </c>
      <c r="R25" s="12">
        <v>0.82302499500000004</v>
      </c>
      <c r="S25" s="12">
        <v>1921.7716737399999</v>
      </c>
      <c r="T25" s="12">
        <v>957.12343946999988</v>
      </c>
      <c r="U25" s="12">
        <v>402.79803639000005</v>
      </c>
      <c r="V25" s="12">
        <v>835.31834837000019</v>
      </c>
      <c r="W25" s="12">
        <v>18495.5045556</v>
      </c>
      <c r="X25" s="12">
        <v>723.58467458999996</v>
      </c>
      <c r="Y25" s="12">
        <v>0.74167824999999998</v>
      </c>
      <c r="Z25" s="12">
        <v>16476.746004549997</v>
      </c>
      <c r="AA25" s="12">
        <v>1.2394064900000001</v>
      </c>
    </row>
    <row r="26" spans="1:27"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x14ac:dyDescent="0.25">
      <c r="A27" s="11" t="s">
        <v>26</v>
      </c>
      <c r="B27" s="11" t="s">
        <v>118</v>
      </c>
      <c r="C27" s="12">
        <v>0</v>
      </c>
      <c r="D27" s="12">
        <v>0</v>
      </c>
      <c r="E27" s="12">
        <v>0</v>
      </c>
      <c r="F27" s="12">
        <v>0</v>
      </c>
      <c r="G27" s="12">
        <v>0</v>
      </c>
      <c r="H27" s="12">
        <v>0</v>
      </c>
      <c r="I27" s="12">
        <v>0</v>
      </c>
      <c r="J27" s="12">
        <v>0.69764954000000001</v>
      </c>
      <c r="K27" s="12">
        <v>0.87219036999999999</v>
      </c>
      <c r="L27" s="12">
        <v>0.65381899999999993</v>
      </c>
      <c r="M27" s="12">
        <v>0.82802319999999996</v>
      </c>
      <c r="N27" s="12">
        <v>0.83106590000000002</v>
      </c>
      <c r="O27" s="12">
        <v>0.62458610000000003</v>
      </c>
      <c r="P27" s="12">
        <v>0.72852279999999991</v>
      </c>
      <c r="Q27" s="12">
        <v>11696.49</v>
      </c>
      <c r="R27" s="12">
        <v>11254.466</v>
      </c>
      <c r="S27" s="12">
        <v>9264.5370000000003</v>
      </c>
      <c r="T27" s="12">
        <v>9483.5460000000003</v>
      </c>
      <c r="U27" s="12">
        <v>6207.64</v>
      </c>
      <c r="V27" s="12">
        <v>6919.3905000000004</v>
      </c>
      <c r="W27" s="12">
        <v>9569.0679999999993</v>
      </c>
      <c r="X27" s="12">
        <v>3778.3415</v>
      </c>
      <c r="Y27" s="12">
        <v>6225.8604999999998</v>
      </c>
      <c r="Z27" s="12">
        <v>8360.75</v>
      </c>
      <c r="AA27" s="12">
        <v>6055.451</v>
      </c>
    </row>
    <row r="28" spans="1:27" x14ac:dyDescent="0.25">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x14ac:dyDescent="0.25">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x14ac:dyDescent="0.25">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x14ac:dyDescent="0.25">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747104.21015701001</v>
      </c>
      <c r="D33" s="29">
        <v>674545.08822889009</v>
      </c>
      <c r="E33" s="29">
        <v>554445.77353549004</v>
      </c>
      <c r="F33" s="29">
        <v>388171.68005333998</v>
      </c>
      <c r="G33" s="29">
        <v>205763.89212688003</v>
      </c>
      <c r="H33" s="29">
        <v>245880.18596346999</v>
      </c>
      <c r="I33" s="29">
        <v>161532.08661716999</v>
      </c>
      <c r="J33" s="29">
        <v>133287.30011974002</v>
      </c>
      <c r="K33" s="29">
        <v>100910.12748103001</v>
      </c>
      <c r="L33" s="29">
        <v>64333.42429055</v>
      </c>
      <c r="M33" s="29">
        <v>61420.125355060009</v>
      </c>
      <c r="N33" s="29">
        <v>58850.23248174</v>
      </c>
      <c r="O33" s="29">
        <v>33696.61330302</v>
      </c>
      <c r="P33" s="29">
        <v>39541.737431299996</v>
      </c>
      <c r="Q33" s="29">
        <v>54599.150862049995</v>
      </c>
      <c r="R33" s="29">
        <v>48699.276025965002</v>
      </c>
      <c r="S33" s="29">
        <v>32030.529000654999</v>
      </c>
      <c r="T33" s="29">
        <v>62196.227935270006</v>
      </c>
      <c r="U33" s="29">
        <v>51137.364478189993</v>
      </c>
      <c r="V33" s="29">
        <v>49157.674036420001</v>
      </c>
      <c r="W33" s="29">
        <v>28065.209511900001</v>
      </c>
      <c r="X33" s="29">
        <v>4502.4960635899997</v>
      </c>
      <c r="Y33" s="29">
        <v>6227.1480450499994</v>
      </c>
      <c r="Z33" s="29">
        <v>24838.465441199998</v>
      </c>
      <c r="AA33" s="29">
        <v>6057.5755051200003</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579374.54</v>
      </c>
      <c r="D36" s="12">
        <v>546892.82200000004</v>
      </c>
      <c r="E36" s="12">
        <v>337175.29252754996</v>
      </c>
      <c r="F36" s="12">
        <v>291930.34022483003</v>
      </c>
      <c r="G36" s="12">
        <v>185537.55278038999</v>
      </c>
      <c r="H36" s="12">
        <v>159481.6592997</v>
      </c>
      <c r="I36" s="12">
        <v>54492.95893981</v>
      </c>
      <c r="J36" s="12">
        <v>38463.434901989996</v>
      </c>
      <c r="K36" s="12">
        <v>4.0892708399999993</v>
      </c>
      <c r="L36" s="12">
        <v>3.3221016099999998</v>
      </c>
      <c r="M36" s="12">
        <v>3.0239764399999998</v>
      </c>
      <c r="N36" s="12">
        <v>2.766117366</v>
      </c>
      <c r="O36" s="12">
        <v>1.8406354959999995</v>
      </c>
      <c r="P36" s="12">
        <v>1.5136401800000003</v>
      </c>
      <c r="Q36" s="12">
        <v>1.2324722700000001</v>
      </c>
      <c r="R36" s="12">
        <v>1.0685725859999999</v>
      </c>
      <c r="S36" s="12">
        <v>0.95290795099999992</v>
      </c>
      <c r="T36" s="12">
        <v>1.2424464100000001</v>
      </c>
      <c r="U36" s="12">
        <v>1.1949870440000001</v>
      </c>
      <c r="V36" s="12">
        <v>1.0223949750000001</v>
      </c>
      <c r="W36" s="12">
        <v>0.88832023000000004</v>
      </c>
      <c r="X36" s="12">
        <v>0.70790116400000014</v>
      </c>
      <c r="Y36" s="12">
        <v>0.53258642400000011</v>
      </c>
      <c r="Z36" s="12">
        <v>0.45222751</v>
      </c>
      <c r="AA36" s="12">
        <v>0.41549570499999999</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72831.372084000002</v>
      </c>
      <c r="D38" s="12">
        <v>90788.536735970003</v>
      </c>
      <c r="E38" s="12">
        <v>167169.72127799998</v>
      </c>
      <c r="F38" s="12">
        <v>152250.85214680003</v>
      </c>
      <c r="G38" s="12">
        <v>131556.56078459998</v>
      </c>
      <c r="H38" s="12">
        <v>133537.11898289999</v>
      </c>
      <c r="I38" s="12">
        <v>189058.79647015</v>
      </c>
      <c r="J38" s="12">
        <v>169407.58459110002</v>
      </c>
      <c r="K38" s="12">
        <v>205948.64032919999</v>
      </c>
      <c r="L38" s="12">
        <v>162390.45330610001</v>
      </c>
      <c r="M38" s="12">
        <v>170943.71655497997</v>
      </c>
      <c r="N38" s="12">
        <v>163701.81929893003</v>
      </c>
      <c r="O38" s="12">
        <v>91758.972486350001</v>
      </c>
      <c r="P38" s="12">
        <v>63401.136322439997</v>
      </c>
      <c r="Q38" s="12">
        <v>99121.710991830012</v>
      </c>
      <c r="R38" s="12">
        <v>39004.59151962</v>
      </c>
      <c r="S38" s="12">
        <v>28773.768129399999</v>
      </c>
      <c r="T38" s="12">
        <v>118925.96394249999</v>
      </c>
      <c r="U38" s="12">
        <v>96482.559439500008</v>
      </c>
      <c r="V38" s="12">
        <v>89659.668807740003</v>
      </c>
      <c r="W38" s="12">
        <v>88905.991836239991</v>
      </c>
      <c r="X38" s="12">
        <v>81779.600975769994</v>
      </c>
      <c r="Y38" s="12">
        <v>32345.028733300001</v>
      </c>
      <c r="Z38" s="12">
        <v>24663.047130800001</v>
      </c>
      <c r="AA38" s="12">
        <v>21365.247051499999</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7.7142008100000004</v>
      </c>
      <c r="D40" s="12">
        <v>0.930449058</v>
      </c>
      <c r="E40" s="12">
        <v>1787.1169013599999</v>
      </c>
      <c r="F40" s="12">
        <v>5912.2086493900006</v>
      </c>
      <c r="G40" s="12">
        <v>3788.4968812899997</v>
      </c>
      <c r="H40" s="12">
        <v>2120.5302650160002</v>
      </c>
      <c r="I40" s="12">
        <v>13674.97932925</v>
      </c>
      <c r="J40" s="12">
        <v>25230.364040140001</v>
      </c>
      <c r="K40" s="12">
        <v>23396.821686119998</v>
      </c>
      <c r="L40" s="12">
        <v>9254.756360469999</v>
      </c>
      <c r="M40" s="12">
        <v>1172.4681590820001</v>
      </c>
      <c r="N40" s="12">
        <v>0.60349931400000001</v>
      </c>
      <c r="O40" s="12">
        <v>0.55649107000000009</v>
      </c>
      <c r="P40" s="12">
        <v>0.53508240399999996</v>
      </c>
      <c r="Q40" s="12">
        <v>234.92066603999999</v>
      </c>
      <c r="R40" s="12">
        <v>0.50407622199999991</v>
      </c>
      <c r="S40" s="12">
        <v>2162.5240255200006</v>
      </c>
      <c r="T40" s="12">
        <v>2234.6582325799995</v>
      </c>
      <c r="U40" s="12">
        <v>112.874915626</v>
      </c>
      <c r="V40" s="12">
        <v>0.78583714999999998</v>
      </c>
      <c r="W40" s="12">
        <v>0.80495052999999994</v>
      </c>
      <c r="X40" s="12">
        <v>0.68930010500000005</v>
      </c>
      <c r="Y40" s="12">
        <v>0.66489793800000008</v>
      </c>
      <c r="Z40" s="12">
        <v>33836.681805849999</v>
      </c>
      <c r="AA40" s="12">
        <v>0.96731240000000007</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0.38808562999999996</v>
      </c>
      <c r="K42" s="12">
        <v>0.49222186000000001</v>
      </c>
      <c r="L42" s="12">
        <v>0.39887499999999998</v>
      </c>
      <c r="M42" s="12">
        <v>0.45066982999999999</v>
      </c>
      <c r="N42" s="12">
        <v>0.39120812999999999</v>
      </c>
      <c r="O42" s="12">
        <v>0.39206502999999998</v>
      </c>
      <c r="P42" s="12">
        <v>0.43207329999999999</v>
      </c>
      <c r="Q42" s="12">
        <v>0.72435474</v>
      </c>
      <c r="R42" s="12">
        <v>0.59510350000000001</v>
      </c>
      <c r="S42" s="12">
        <v>0.43243334999999999</v>
      </c>
      <c r="T42" s="12">
        <v>0.45581155000000001</v>
      </c>
      <c r="U42" s="12">
        <v>0.36523644999999999</v>
      </c>
      <c r="V42" s="12">
        <v>0.39437473000000001</v>
      </c>
      <c r="W42" s="12">
        <v>0.45283635999999999</v>
      </c>
      <c r="X42" s="12">
        <v>0.39678459999999999</v>
      </c>
      <c r="Y42" s="12">
        <v>0.4171781</v>
      </c>
      <c r="Z42" s="12">
        <v>1.0813540000000001</v>
      </c>
      <c r="AA42" s="12">
        <v>0.47000180000000003</v>
      </c>
    </row>
    <row r="43" spans="1:27" x14ac:dyDescent="0.25">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x14ac:dyDescent="0.25">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x14ac:dyDescent="0.25">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x14ac:dyDescent="0.25">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652213.62628481002</v>
      </c>
      <c r="D48" s="29">
        <v>637682.28918502794</v>
      </c>
      <c r="E48" s="29">
        <v>506132.13070690993</v>
      </c>
      <c r="F48" s="29">
        <v>450093.40102102008</v>
      </c>
      <c r="G48" s="29">
        <v>320882.61044627998</v>
      </c>
      <c r="H48" s="29">
        <v>295139.308547616</v>
      </c>
      <c r="I48" s="29">
        <v>257226.73473920999</v>
      </c>
      <c r="J48" s="29">
        <v>233101.77161886002</v>
      </c>
      <c r="K48" s="29">
        <v>229350.04350802</v>
      </c>
      <c r="L48" s="29">
        <v>171648.93064318004</v>
      </c>
      <c r="M48" s="29">
        <v>172119.65936033195</v>
      </c>
      <c r="N48" s="29">
        <v>163705.58012374002</v>
      </c>
      <c r="O48" s="29">
        <v>91761.761677946008</v>
      </c>
      <c r="P48" s="29">
        <v>63403.617118323993</v>
      </c>
      <c r="Q48" s="29">
        <v>99358.588484880005</v>
      </c>
      <c r="R48" s="29">
        <v>39006.759271928007</v>
      </c>
      <c r="S48" s="29">
        <v>30937.677496221</v>
      </c>
      <c r="T48" s="29">
        <v>121162.32043303999</v>
      </c>
      <c r="U48" s="29">
        <v>96596.994578620011</v>
      </c>
      <c r="V48" s="29">
        <v>89661.871414595022</v>
      </c>
      <c r="W48" s="29">
        <v>88908.137943359994</v>
      </c>
      <c r="X48" s="29">
        <v>81781.394961639002</v>
      </c>
      <c r="Y48" s="29">
        <v>32346.643395762003</v>
      </c>
      <c r="Z48" s="29">
        <v>58501.262518160001</v>
      </c>
      <c r="AA48" s="29">
        <v>21367.099861405</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178523.109</v>
      </c>
      <c r="D52" s="12">
        <v>155503.3695</v>
      </c>
      <c r="E52" s="12">
        <v>60450.479435950008</v>
      </c>
      <c r="F52" s="12">
        <v>38261.146024990005</v>
      </c>
      <c r="G52" s="12">
        <v>37503.668469750002</v>
      </c>
      <c r="H52" s="12">
        <v>31990.347628160001</v>
      </c>
      <c r="I52" s="12">
        <v>1.00373618</v>
      </c>
      <c r="J52" s="12">
        <v>0.76071750599999999</v>
      </c>
      <c r="K52" s="12">
        <v>0.38184595599999999</v>
      </c>
      <c r="L52" s="12">
        <v>0.36802470899999995</v>
      </c>
      <c r="M52" s="12">
        <v>0.349493795</v>
      </c>
      <c r="N52" s="12">
        <v>0.33549543999999998</v>
      </c>
      <c r="O52" s="12">
        <v>0.29316220699999995</v>
      </c>
      <c r="P52" s="12">
        <v>0.27458587800000006</v>
      </c>
      <c r="Q52" s="12">
        <v>0.27910828500000001</v>
      </c>
      <c r="R52" s="12">
        <v>0.25653378099999996</v>
      </c>
      <c r="S52" s="12">
        <v>0.23589973899999997</v>
      </c>
      <c r="T52" s="12">
        <v>0.259193267</v>
      </c>
      <c r="U52" s="12">
        <v>0.24735865699999998</v>
      </c>
      <c r="V52" s="12">
        <v>0.22759019799999999</v>
      </c>
      <c r="W52" s="12">
        <v>0.21658274299999999</v>
      </c>
      <c r="X52" s="12">
        <v>0.175918765</v>
      </c>
      <c r="Y52" s="12">
        <v>4.9996519000000003E-2</v>
      </c>
      <c r="Z52" s="12">
        <v>7.0534178000000003E-2</v>
      </c>
      <c r="AA52" s="12">
        <v>0</v>
      </c>
    </row>
    <row r="53" spans="1:27" x14ac:dyDescent="0.25">
      <c r="A53" s="11" t="s">
        <v>28</v>
      </c>
      <c r="B53" s="11" t="s">
        <v>8</v>
      </c>
      <c r="C53" s="12">
        <v>0</v>
      </c>
      <c r="D53" s="12">
        <v>0.59988450000000004</v>
      </c>
      <c r="E53" s="12">
        <v>1.1720607999999999</v>
      </c>
      <c r="F53" s="12">
        <v>1.0957407000000001</v>
      </c>
      <c r="G53" s="12">
        <v>1.0401050000000001</v>
      </c>
      <c r="H53" s="12">
        <v>1.0336002000000002</v>
      </c>
      <c r="I53" s="12">
        <v>0.97084142999999989</v>
      </c>
      <c r="J53" s="12">
        <v>0.92919820000000009</v>
      </c>
      <c r="K53" s="12">
        <v>0.84944849999999994</v>
      </c>
      <c r="L53" s="12">
        <v>0.80957279999999998</v>
      </c>
      <c r="M53" s="12">
        <v>0.77257920000000002</v>
      </c>
      <c r="N53" s="12">
        <v>0.74531195000000006</v>
      </c>
      <c r="O53" s="12">
        <v>0.68099239999999994</v>
      </c>
      <c r="P53" s="12">
        <v>0.65029785000000007</v>
      </c>
      <c r="Q53" s="12">
        <v>0.65261114999999992</v>
      </c>
      <c r="R53" s="12">
        <v>0.6005590999999999</v>
      </c>
      <c r="S53" s="12">
        <v>0.62721576000000001</v>
      </c>
      <c r="T53" s="12">
        <v>0.65920543999999992</v>
      </c>
      <c r="U53" s="12">
        <v>0.92534209999999995</v>
      </c>
      <c r="V53" s="12">
        <v>0.86765813999999997</v>
      </c>
      <c r="W53" s="12">
        <v>1.1246702</v>
      </c>
      <c r="X53" s="12">
        <v>0.95244464000000006</v>
      </c>
      <c r="Y53" s="12">
        <v>0.90752340000000009</v>
      </c>
      <c r="Z53" s="12">
        <v>1.2205078</v>
      </c>
      <c r="AA53" s="12">
        <v>1.2389563000000001</v>
      </c>
    </row>
    <row r="54" spans="1:27" x14ac:dyDescent="0.25">
      <c r="A54" s="11" t="s">
        <v>28</v>
      </c>
      <c r="B54" s="11" t="s">
        <v>12</v>
      </c>
      <c r="C54" s="12">
        <v>1485.1982</v>
      </c>
      <c r="D54" s="12">
        <v>1786.6148999999998</v>
      </c>
      <c r="E54" s="12">
        <v>77623.248000000007</v>
      </c>
      <c r="F54" s="12">
        <v>40620.275999999998</v>
      </c>
      <c r="G54" s="12">
        <v>50554.98</v>
      </c>
      <c r="H54" s="12">
        <v>85894.92</v>
      </c>
      <c r="I54" s="12">
        <v>58752.987999999998</v>
      </c>
      <c r="J54" s="12">
        <v>96104.008000000002</v>
      </c>
      <c r="K54" s="12">
        <v>39723.923999999999</v>
      </c>
      <c r="L54" s="12">
        <v>31996.2</v>
      </c>
      <c r="M54" s="12">
        <v>13911.894</v>
      </c>
      <c r="N54" s="12">
        <v>15224.258</v>
      </c>
      <c r="O54" s="12">
        <v>7983.0010000000002</v>
      </c>
      <c r="P54" s="12">
        <v>4833.5309999999999</v>
      </c>
      <c r="Q54" s="12">
        <v>14415.755999999999</v>
      </c>
      <c r="R54" s="12">
        <v>7051.6149999999998</v>
      </c>
      <c r="S54" s="12">
        <v>0</v>
      </c>
      <c r="T54" s="12">
        <v>0</v>
      </c>
      <c r="U54" s="12">
        <v>0</v>
      </c>
      <c r="V54" s="12">
        <v>0</v>
      </c>
      <c r="W54" s="12">
        <v>0</v>
      </c>
      <c r="X54" s="12">
        <v>0</v>
      </c>
      <c r="Y54" s="12">
        <v>0</v>
      </c>
      <c r="Z54" s="12">
        <v>0</v>
      </c>
      <c r="AA54" s="12">
        <v>0</v>
      </c>
    </row>
    <row r="55" spans="1:27" x14ac:dyDescent="0.25">
      <c r="A55" s="11" t="s">
        <v>28</v>
      </c>
      <c r="B55" s="11" t="s">
        <v>5</v>
      </c>
      <c r="C55" s="12">
        <v>2004.2413067499999</v>
      </c>
      <c r="D55" s="12">
        <v>1609.31528886</v>
      </c>
      <c r="E55" s="12">
        <v>50207.720060799998</v>
      </c>
      <c r="F55" s="12">
        <v>35477.306854280003</v>
      </c>
      <c r="G55" s="12">
        <v>39175.905315300006</v>
      </c>
      <c r="H55" s="12">
        <v>76400.809260499998</v>
      </c>
      <c r="I55" s="12">
        <v>48275.524991400001</v>
      </c>
      <c r="J55" s="12">
        <v>87763.576592459998</v>
      </c>
      <c r="K55" s="12">
        <v>25435.828447750002</v>
      </c>
      <c r="L55" s="12">
        <v>25520.917559379999</v>
      </c>
      <c r="M55" s="12">
        <v>8634.4711853000026</v>
      </c>
      <c r="N55" s="12">
        <v>28909.97746446</v>
      </c>
      <c r="O55" s="12">
        <v>10870.70267819</v>
      </c>
      <c r="P55" s="12">
        <v>5542.5548191030011</v>
      </c>
      <c r="Q55" s="12">
        <v>9006.3766841500019</v>
      </c>
      <c r="R55" s="12">
        <v>5936.1353104899999</v>
      </c>
      <c r="S55" s="12">
        <v>6443.3253901899989</v>
      </c>
      <c r="T55" s="12">
        <v>6631.5378455700002</v>
      </c>
      <c r="U55" s="12">
        <v>7990.7170943199999</v>
      </c>
      <c r="V55" s="12">
        <v>186.47201085999998</v>
      </c>
      <c r="W55" s="12">
        <v>21789.409117800002</v>
      </c>
      <c r="X55" s="12">
        <v>4761.9480468000002</v>
      </c>
      <c r="Y55" s="12">
        <v>2869.1439551199996</v>
      </c>
      <c r="Z55" s="12">
        <v>11028.238421010001</v>
      </c>
      <c r="AA55" s="12">
        <v>1589.9687194999999</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0</v>
      </c>
      <c r="K57" s="12">
        <v>0</v>
      </c>
      <c r="L57" s="12">
        <v>0</v>
      </c>
      <c r="M57" s="12">
        <v>0</v>
      </c>
      <c r="N57" s="12">
        <v>0</v>
      </c>
      <c r="O57" s="12">
        <v>2717.4087999999997</v>
      </c>
      <c r="P57" s="12">
        <v>15184.66</v>
      </c>
      <c r="Q57" s="12">
        <v>26467.026000000002</v>
      </c>
      <c r="R57" s="12">
        <v>86474.063999999998</v>
      </c>
      <c r="S57" s="12">
        <v>99710.775999999998</v>
      </c>
      <c r="T57" s="12">
        <v>145494.81599999999</v>
      </c>
      <c r="U57" s="12">
        <v>161398.288</v>
      </c>
      <c r="V57" s="12">
        <v>169082.04800000001</v>
      </c>
      <c r="W57" s="12">
        <v>175695.77600000001</v>
      </c>
      <c r="X57" s="12">
        <v>176708.09599999999</v>
      </c>
      <c r="Y57" s="12">
        <v>203235.424</v>
      </c>
      <c r="Z57" s="12">
        <v>207895.2</v>
      </c>
      <c r="AA57" s="12">
        <v>215201.79199999999</v>
      </c>
    </row>
    <row r="58" spans="1:27" x14ac:dyDescent="0.25">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x14ac:dyDescent="0.25">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x14ac:dyDescent="0.25">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x14ac:dyDescent="0.25">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182012.54850675</v>
      </c>
      <c r="D63" s="29">
        <v>158899.89957335999</v>
      </c>
      <c r="E63" s="29">
        <v>188282.61955755003</v>
      </c>
      <c r="F63" s="29">
        <v>114359.82461997001</v>
      </c>
      <c r="G63" s="29">
        <v>127235.59389005002</v>
      </c>
      <c r="H63" s="29">
        <v>194287.11048885999</v>
      </c>
      <c r="I63" s="29">
        <v>107030.48756901</v>
      </c>
      <c r="J63" s="29">
        <v>183869.27450816601</v>
      </c>
      <c r="K63" s="29">
        <v>65160.983742206008</v>
      </c>
      <c r="L63" s="29">
        <v>57518.295156888998</v>
      </c>
      <c r="M63" s="29">
        <v>22547.487258295005</v>
      </c>
      <c r="N63" s="29">
        <v>44135.316271850003</v>
      </c>
      <c r="O63" s="29">
        <v>21572.086632797003</v>
      </c>
      <c r="P63" s="29">
        <v>25561.670702831001</v>
      </c>
      <c r="Q63" s="29">
        <v>49890.090403585004</v>
      </c>
      <c r="R63" s="29">
        <v>99462.671403371001</v>
      </c>
      <c r="S63" s="29">
        <v>106154.964505689</v>
      </c>
      <c r="T63" s="29">
        <v>152127.272244277</v>
      </c>
      <c r="U63" s="29">
        <v>169390.177795077</v>
      </c>
      <c r="V63" s="29">
        <v>169269.61525919801</v>
      </c>
      <c r="W63" s="29">
        <v>197486.526370743</v>
      </c>
      <c r="X63" s="29">
        <v>181471.17241020498</v>
      </c>
      <c r="Y63" s="29">
        <v>206105.525475039</v>
      </c>
      <c r="Z63" s="29">
        <v>218924.72946298801</v>
      </c>
      <c r="AA63" s="29">
        <v>216792.99967579998</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91373.331999999995</v>
      </c>
      <c r="D68" s="12">
        <v>79333.045505500006</v>
      </c>
      <c r="E68" s="12">
        <v>103359.26756946</v>
      </c>
      <c r="F68" s="12">
        <v>91271.522683650008</v>
      </c>
      <c r="G68" s="12">
        <v>75829.719039250005</v>
      </c>
      <c r="H68" s="12">
        <v>97692.761968899998</v>
      </c>
      <c r="I68" s="12">
        <v>86250.372745100001</v>
      </c>
      <c r="J68" s="12">
        <v>91101.258425380001</v>
      </c>
      <c r="K68" s="12">
        <v>79319.684007599993</v>
      </c>
      <c r="L68" s="12">
        <v>38354.728067929995</v>
      </c>
      <c r="M68" s="12">
        <v>69852.38441525001</v>
      </c>
      <c r="N68" s="12">
        <v>65561.963408330004</v>
      </c>
      <c r="O68" s="12">
        <v>4905.2786444399999</v>
      </c>
      <c r="P68" s="12">
        <v>2996.2833338600003</v>
      </c>
      <c r="Q68" s="12">
        <v>0.37995406999999998</v>
      </c>
      <c r="R68" s="12">
        <v>0.35623682000000001</v>
      </c>
      <c r="S68" s="12">
        <v>0.35392190000000001</v>
      </c>
      <c r="T68" s="12">
        <v>0.50936809999999999</v>
      </c>
      <c r="U68" s="12">
        <v>0.52655960000000002</v>
      </c>
      <c r="V68" s="12">
        <v>0.52481884999999995</v>
      </c>
      <c r="W68" s="12">
        <v>0.57995905000000003</v>
      </c>
      <c r="X68" s="12">
        <v>0.50450185999999997</v>
      </c>
      <c r="Y68" s="12">
        <v>0.47565706999999996</v>
      </c>
      <c r="Z68" s="12">
        <v>0.59203143000000003</v>
      </c>
      <c r="AA68" s="12">
        <v>0.55970624000000002</v>
      </c>
    </row>
    <row r="69" spans="1:27" x14ac:dyDescent="0.25">
      <c r="A69" s="11" t="s">
        <v>29</v>
      </c>
      <c r="B69" s="11" t="s">
        <v>12</v>
      </c>
      <c r="C69" s="12">
        <v>9087.5249999999996</v>
      </c>
      <c r="D69" s="12">
        <v>12299.165999999999</v>
      </c>
      <c r="E69" s="12">
        <v>38776.803999999996</v>
      </c>
      <c r="F69" s="12">
        <v>20299.948</v>
      </c>
      <c r="G69" s="12">
        <v>13603.766</v>
      </c>
      <c r="H69" s="12">
        <v>16375.073</v>
      </c>
      <c r="I69" s="12">
        <v>9247.8860000000004</v>
      </c>
      <c r="J69" s="12">
        <v>12134.841</v>
      </c>
      <c r="K69" s="12">
        <v>5282.1464999999998</v>
      </c>
      <c r="L69" s="12">
        <v>2007.2149999999999</v>
      </c>
      <c r="M69" s="12">
        <v>0.19463730000000001</v>
      </c>
      <c r="N69" s="12">
        <v>1699.6328000000001</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14176.409256600002</v>
      </c>
      <c r="D70" s="12">
        <v>15991.683223424998</v>
      </c>
      <c r="E70" s="12">
        <v>43973.718102500003</v>
      </c>
      <c r="F70" s="12">
        <v>30393.931926799996</v>
      </c>
      <c r="G70" s="12">
        <v>22901.573691359998</v>
      </c>
      <c r="H70" s="12">
        <v>43756.132205110021</v>
      </c>
      <c r="I70" s="12">
        <v>28420.454081005002</v>
      </c>
      <c r="J70" s="12">
        <v>42249.273105630004</v>
      </c>
      <c r="K70" s="12">
        <v>18835.968863028997</v>
      </c>
      <c r="L70" s="12">
        <v>4463.6427630759999</v>
      </c>
      <c r="M70" s="12">
        <v>2612.5460043879998</v>
      </c>
      <c r="N70" s="12">
        <v>4976.1513277829999</v>
      </c>
      <c r="O70" s="12">
        <v>605.11407267499987</v>
      </c>
      <c r="P70" s="12">
        <v>597.43851895100011</v>
      </c>
      <c r="Q70" s="12">
        <v>1853.8712944869999</v>
      </c>
      <c r="R70" s="12">
        <v>0.91797567999999996</v>
      </c>
      <c r="S70" s="12">
        <v>699.00452531399992</v>
      </c>
      <c r="T70" s="12">
        <v>23007.91294351</v>
      </c>
      <c r="U70" s="12">
        <v>3290.9700274350002</v>
      </c>
      <c r="V70" s="12">
        <v>14693.656106334</v>
      </c>
      <c r="W70" s="12">
        <v>52583.376665860007</v>
      </c>
      <c r="X70" s="12">
        <v>0.86156469099999999</v>
      </c>
      <c r="Y70" s="12">
        <v>0.82179481300000001</v>
      </c>
      <c r="Z70" s="12">
        <v>0.9929991050000001</v>
      </c>
      <c r="AA70" s="12">
        <v>0.87091033000000007</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0.48038098000000001</v>
      </c>
      <c r="K72" s="12">
        <v>0.46671119999999999</v>
      </c>
      <c r="L72" s="12">
        <v>0.40082812000000001</v>
      </c>
      <c r="M72" s="12">
        <v>0.54500120000000007</v>
      </c>
      <c r="N72" s="12">
        <v>0.61154175</v>
      </c>
      <c r="O72" s="12">
        <v>0.44981640000000001</v>
      </c>
      <c r="P72" s="12">
        <v>0.50585226000000005</v>
      </c>
      <c r="Q72" s="12">
        <v>0.9206731600000001</v>
      </c>
      <c r="R72" s="12">
        <v>0.70169604000000008</v>
      </c>
      <c r="S72" s="12">
        <v>0.84917334</v>
      </c>
      <c r="T72" s="12">
        <v>0.63538385000000008</v>
      </c>
      <c r="U72" s="12">
        <v>0.61388165000000006</v>
      </c>
      <c r="V72" s="12">
        <v>0.76218633999999996</v>
      </c>
      <c r="W72" s="12">
        <v>2.0377751000000002</v>
      </c>
      <c r="X72" s="12">
        <v>0.60258279999999997</v>
      </c>
      <c r="Y72" s="12">
        <v>0.54034409999999999</v>
      </c>
      <c r="Z72" s="12">
        <v>1.1596232</v>
      </c>
      <c r="AA72" s="12">
        <v>0.89854529999999999</v>
      </c>
    </row>
    <row r="73" spans="1:27" x14ac:dyDescent="0.25">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x14ac:dyDescent="0.25">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x14ac:dyDescent="0.25">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x14ac:dyDescent="0.25">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114637.26625659999</v>
      </c>
      <c r="D78" s="29">
        <v>107623.89472892501</v>
      </c>
      <c r="E78" s="29">
        <v>186109.78967196</v>
      </c>
      <c r="F78" s="29">
        <v>141965.40261044999</v>
      </c>
      <c r="G78" s="29">
        <v>112335.05873061001</v>
      </c>
      <c r="H78" s="29">
        <v>157823.96717401003</v>
      </c>
      <c r="I78" s="29">
        <v>123918.71282610501</v>
      </c>
      <c r="J78" s="29">
        <v>145485.85291199002</v>
      </c>
      <c r="K78" s="29">
        <v>103438.26608182899</v>
      </c>
      <c r="L78" s="29">
        <v>44825.986659125992</v>
      </c>
      <c r="M78" s="29">
        <v>72465.670058137999</v>
      </c>
      <c r="N78" s="29">
        <v>72238.359077863002</v>
      </c>
      <c r="O78" s="29">
        <v>5510.8425335149996</v>
      </c>
      <c r="P78" s="29">
        <v>3594.2277050710009</v>
      </c>
      <c r="Q78" s="29">
        <v>1855.1719217169998</v>
      </c>
      <c r="R78" s="29">
        <v>1.97590854</v>
      </c>
      <c r="S78" s="29">
        <v>700.20762055399996</v>
      </c>
      <c r="T78" s="29">
        <v>23009.05769546</v>
      </c>
      <c r="U78" s="29">
        <v>3292.1104686850003</v>
      </c>
      <c r="V78" s="29">
        <v>14694.943111524</v>
      </c>
      <c r="W78" s="29">
        <v>52585.994400010008</v>
      </c>
      <c r="X78" s="29">
        <v>1.9686493509999998</v>
      </c>
      <c r="Y78" s="29">
        <v>1.8377959829999999</v>
      </c>
      <c r="Z78" s="29">
        <v>2.744653735</v>
      </c>
      <c r="AA78" s="29">
        <v>2.3291618700000001</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0.34912182999999997</v>
      </c>
      <c r="E83" s="12">
        <v>0.34606920000000002</v>
      </c>
      <c r="F83" s="12">
        <v>0.34743207000000004</v>
      </c>
      <c r="G83" s="12">
        <v>0.3578422</v>
      </c>
      <c r="H83" s="12">
        <v>0.40305089999999999</v>
      </c>
      <c r="I83" s="12">
        <v>0.42552835</v>
      </c>
      <c r="J83" s="12">
        <v>0.41367925999999999</v>
      </c>
      <c r="K83" s="12">
        <v>0.39804174999999997</v>
      </c>
      <c r="L83" s="12">
        <v>0.38424453999999997</v>
      </c>
      <c r="M83" s="12">
        <v>0.39180022999999997</v>
      </c>
      <c r="N83" s="12">
        <v>0.38480355999999999</v>
      </c>
      <c r="O83" s="12">
        <v>0.36579800000000001</v>
      </c>
      <c r="P83" s="12">
        <v>0.35343364999999999</v>
      </c>
      <c r="Q83" s="12">
        <v>0.39079297000000002</v>
      </c>
      <c r="R83" s="12">
        <v>0.37235583</v>
      </c>
      <c r="S83" s="12">
        <v>0.37003867000000001</v>
      </c>
      <c r="T83" s="12">
        <v>0.50861641999999996</v>
      </c>
      <c r="U83" s="12">
        <v>0.49131189999999997</v>
      </c>
      <c r="V83" s="12">
        <v>0.48101781999999998</v>
      </c>
      <c r="W83" s="12">
        <v>0.50088933999999996</v>
      </c>
      <c r="X83" s="12">
        <v>0.45197410000000005</v>
      </c>
      <c r="Y83" s="12">
        <v>0.42902724999999997</v>
      </c>
      <c r="Z83" s="12">
        <v>0.62670320000000002</v>
      </c>
      <c r="AA83" s="12">
        <v>0.59518470000000001</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0.49924659500000002</v>
      </c>
      <c r="D85" s="12">
        <v>0.50147514000000004</v>
      </c>
      <c r="E85" s="12">
        <v>0.49844982699999996</v>
      </c>
      <c r="F85" s="12">
        <v>127.77809343999999</v>
      </c>
      <c r="G85" s="12">
        <v>121.89437814</v>
      </c>
      <c r="H85" s="12">
        <v>85.006983989999981</v>
      </c>
      <c r="I85" s="12">
        <v>0.60292383999999999</v>
      </c>
      <c r="J85" s="12">
        <v>0.59194930000000001</v>
      </c>
      <c r="K85" s="12">
        <v>119.92139154000002</v>
      </c>
      <c r="L85" s="12">
        <v>869.74292186000002</v>
      </c>
      <c r="M85" s="12">
        <v>0.55806812000000006</v>
      </c>
      <c r="N85" s="12">
        <v>0.57148999</v>
      </c>
      <c r="O85" s="12">
        <v>0.50622635999999999</v>
      </c>
      <c r="P85" s="12">
        <v>0.50158904000000004</v>
      </c>
      <c r="Q85" s="12">
        <v>0.56213053000000002</v>
      </c>
      <c r="R85" s="12">
        <v>0.51711437999999998</v>
      </c>
      <c r="S85" s="12">
        <v>0.52410296600000006</v>
      </c>
      <c r="T85" s="12">
        <v>0.54669402</v>
      </c>
      <c r="U85" s="12">
        <v>0.52402245999999986</v>
      </c>
      <c r="V85" s="12">
        <v>0.51144244999999999</v>
      </c>
      <c r="W85" s="12">
        <v>0.71813431999999999</v>
      </c>
      <c r="X85" s="12">
        <v>0.43746790000000002</v>
      </c>
      <c r="Y85" s="12">
        <v>0.42317692000000001</v>
      </c>
      <c r="Z85" s="12">
        <v>0.70544342999999987</v>
      </c>
      <c r="AA85" s="12">
        <v>0.62087820000000005</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0.23999872</v>
      </c>
      <c r="K87" s="12">
        <v>0.28835549999999999</v>
      </c>
      <c r="L87" s="12">
        <v>0.29261392000000003</v>
      </c>
      <c r="M87" s="12">
        <v>0.33629727000000004</v>
      </c>
      <c r="N87" s="12">
        <v>0.48172387999999999</v>
      </c>
      <c r="O87" s="12">
        <v>0.34848486000000001</v>
      </c>
      <c r="P87" s="12">
        <v>0.42382873999999998</v>
      </c>
      <c r="Q87" s="12">
        <v>1.7784606000000001</v>
      </c>
      <c r="R87" s="12">
        <v>1.6116808</v>
      </c>
      <c r="S87" s="12">
        <v>1.6450791999999999</v>
      </c>
      <c r="T87" s="12">
        <v>1.3415227999999999</v>
      </c>
      <c r="U87" s="12">
        <v>1.2370274999999999</v>
      </c>
      <c r="V87" s="12">
        <v>1.3235961000000001</v>
      </c>
      <c r="W87" s="12">
        <v>2.2988015000000002</v>
      </c>
      <c r="X87" s="12">
        <v>1.0944332999999999</v>
      </c>
      <c r="Y87" s="12">
        <v>1.1267825</v>
      </c>
      <c r="Z87" s="12">
        <v>12421.056</v>
      </c>
      <c r="AA87" s="12">
        <v>11658.514999999999</v>
      </c>
    </row>
    <row r="88" spans="1:27" x14ac:dyDescent="0.25">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x14ac:dyDescent="0.25">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x14ac:dyDescent="0.25">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x14ac:dyDescent="0.25">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0.49924659500000002</v>
      </c>
      <c r="D93" s="29">
        <v>0.85059697000000001</v>
      </c>
      <c r="E93" s="29">
        <v>0.84451902700000003</v>
      </c>
      <c r="F93" s="29">
        <v>128.12552550999999</v>
      </c>
      <c r="G93" s="29">
        <v>122.25222033999999</v>
      </c>
      <c r="H93" s="29">
        <v>85.410034889999977</v>
      </c>
      <c r="I93" s="29">
        <v>1.0284521899999999</v>
      </c>
      <c r="J93" s="29">
        <v>1.2456272799999999</v>
      </c>
      <c r="K93" s="29">
        <v>120.60778879000001</v>
      </c>
      <c r="L93" s="29">
        <v>870.41978032000009</v>
      </c>
      <c r="M93" s="29">
        <v>1.28616562</v>
      </c>
      <c r="N93" s="29">
        <v>1.4380174299999999</v>
      </c>
      <c r="O93" s="29">
        <v>1.2205092199999998</v>
      </c>
      <c r="P93" s="29">
        <v>1.27885143</v>
      </c>
      <c r="Q93" s="29">
        <v>2.7313841000000001</v>
      </c>
      <c r="R93" s="29">
        <v>2.5011510100000001</v>
      </c>
      <c r="S93" s="29">
        <v>2.5392208360000001</v>
      </c>
      <c r="T93" s="29">
        <v>2.3968332399999999</v>
      </c>
      <c r="U93" s="29">
        <v>2.2523618599999997</v>
      </c>
      <c r="V93" s="29">
        <v>2.3160563700000001</v>
      </c>
      <c r="W93" s="29">
        <v>3.5178251600000001</v>
      </c>
      <c r="X93" s="29">
        <v>1.9838753</v>
      </c>
      <c r="Y93" s="29">
        <v>1.9789866700000001</v>
      </c>
      <c r="Z93" s="29">
        <v>12422.388146630001</v>
      </c>
      <c r="AA93" s="29">
        <v>11659.7310629</v>
      </c>
    </row>
  </sheetData>
  <sheetProtection algorithmName="SHA-512" hashValue="UGlKpDSSD7GxWQj1R/Ibvlp/RWFThMThANYhoWoGOfAJ363GKxqYf70DiQj+I3cd6gRI7/jP1UUQMtkKujLQfA==" saltValue="LokdkGHfAoiZtMCpatMUow=="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57E188"/>
  </sheetPr>
  <dimension ref="A1:AG93"/>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33" ht="23.25" customHeight="1" x14ac:dyDescent="0.25">
      <c r="A1" s="9" t="s">
        <v>129</v>
      </c>
      <c r="B1" s="8"/>
      <c r="C1" s="8"/>
      <c r="D1" s="8"/>
      <c r="E1" s="8"/>
      <c r="F1" s="8"/>
      <c r="G1" s="8"/>
      <c r="H1" s="8"/>
      <c r="I1" s="8"/>
      <c r="J1" s="8"/>
      <c r="K1" s="8"/>
      <c r="L1" s="8"/>
      <c r="M1" s="8"/>
      <c r="N1" s="8"/>
      <c r="O1" s="8"/>
      <c r="P1" s="8"/>
      <c r="Q1" s="8"/>
      <c r="R1" s="8"/>
      <c r="S1" s="8"/>
      <c r="T1" s="8"/>
      <c r="U1" s="8"/>
      <c r="V1" s="8"/>
      <c r="W1" s="8"/>
      <c r="X1" s="8"/>
      <c r="Y1" s="8"/>
      <c r="Z1" s="8"/>
      <c r="AA1" s="8"/>
    </row>
    <row r="2" spans="1:33" x14ac:dyDescent="0.25">
      <c r="A2" s="10" t="s">
        <v>31</v>
      </c>
      <c r="B2" s="7" t="s">
        <v>116</v>
      </c>
    </row>
    <row r="3" spans="1:33" x14ac:dyDescent="0.25">
      <c r="B3" s="7"/>
    </row>
    <row r="4" spans="1:33" x14ac:dyDescent="0.25">
      <c r="A4" s="7" t="s">
        <v>52</v>
      </c>
      <c r="B4" s="7"/>
      <c r="AB4" s="6"/>
      <c r="AC4" s="6"/>
      <c r="AD4" s="6"/>
      <c r="AE4" s="6"/>
      <c r="AF4" s="6"/>
      <c r="AG4" s="6"/>
    </row>
    <row r="5" spans="1:33"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B5" s="6"/>
      <c r="AC5" s="6"/>
      <c r="AD5" s="6"/>
      <c r="AE5" s="6"/>
      <c r="AF5" s="6"/>
      <c r="AG5" s="6"/>
    </row>
    <row r="6" spans="1:33" x14ac:dyDescent="0.25">
      <c r="A6" s="11" t="s">
        <v>18</v>
      </c>
      <c r="B6" s="11" t="s">
        <v>2</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6"/>
      <c r="AC6" s="6"/>
      <c r="AD6" s="6"/>
      <c r="AE6" s="6"/>
      <c r="AF6" s="6"/>
      <c r="AG6" s="6"/>
    </row>
    <row r="7" spans="1:33" x14ac:dyDescent="0.25">
      <c r="A7" s="11" t="s">
        <v>18</v>
      </c>
      <c r="B7" s="11" t="s">
        <v>11</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6"/>
      <c r="AC7" s="6"/>
      <c r="AD7" s="6"/>
      <c r="AE7" s="6"/>
      <c r="AF7" s="6"/>
      <c r="AG7" s="6"/>
    </row>
    <row r="8" spans="1:33" x14ac:dyDescent="0.25">
      <c r="A8" s="11" t="s">
        <v>18</v>
      </c>
      <c r="B8" s="11" t="s">
        <v>8</v>
      </c>
      <c r="C8" s="12">
        <v>0</v>
      </c>
      <c r="D8" s="12">
        <v>10.93234436791183</v>
      </c>
      <c r="E8" s="12">
        <v>4.8871119719778173</v>
      </c>
      <c r="F8" s="12">
        <v>7.3244290641549331E-2</v>
      </c>
      <c r="G8" s="12">
        <v>9.233019182081241E-2</v>
      </c>
      <c r="H8" s="12">
        <v>0.35201276549674365</v>
      </c>
      <c r="I8" s="12">
        <v>0.12656317739994397</v>
      </c>
      <c r="J8" s="12">
        <v>3.3091612558301786E-2</v>
      </c>
      <c r="K8" s="12">
        <v>1.7542503108078363E-2</v>
      </c>
      <c r="L8" s="12">
        <v>1.9399735310452478E-2</v>
      </c>
      <c r="M8" s="12">
        <v>0.12602049315368638</v>
      </c>
      <c r="N8" s="12">
        <v>2.654423205339505E-2</v>
      </c>
      <c r="O8" s="12">
        <v>3.5716139631664298E-3</v>
      </c>
      <c r="P8" s="12">
        <v>1.9880360115037403E-2</v>
      </c>
      <c r="Q8" s="12">
        <v>0.52682207927804292</v>
      </c>
      <c r="R8" s="12">
        <v>8.0067976308958299E-3</v>
      </c>
      <c r="S8" s="12">
        <v>0.16259509852202911</v>
      </c>
      <c r="T8" s="12">
        <v>1.4288462469053669</v>
      </c>
      <c r="U8" s="12">
        <v>0.54014577082659398</v>
      </c>
      <c r="V8" s="12">
        <v>0.10362792432185453</v>
      </c>
      <c r="W8" s="12">
        <v>0.54096106835438373</v>
      </c>
      <c r="X8" s="12">
        <v>1.8142840605191908E-3</v>
      </c>
      <c r="Y8" s="12">
        <v>2.1050864765974689E-3</v>
      </c>
      <c r="Z8" s="12">
        <v>0.79896645005380362</v>
      </c>
      <c r="AA8" s="12">
        <v>1.7498447652362942E-2</v>
      </c>
      <c r="AB8" s="6"/>
      <c r="AC8" s="6"/>
      <c r="AD8" s="6"/>
      <c r="AE8" s="6"/>
      <c r="AF8" s="6"/>
      <c r="AG8" s="6"/>
    </row>
    <row r="9" spans="1:33" x14ac:dyDescent="0.25">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6"/>
      <c r="AC9" s="6"/>
      <c r="AD9" s="6"/>
      <c r="AE9" s="6"/>
      <c r="AF9" s="6"/>
      <c r="AG9" s="6"/>
    </row>
    <row r="10" spans="1:33" x14ac:dyDescent="0.25">
      <c r="A10" s="11" t="s">
        <v>18</v>
      </c>
      <c r="B10" s="11" t="s">
        <v>5</v>
      </c>
      <c r="C10" s="12">
        <v>37.288473189885046</v>
      </c>
      <c r="D10" s="12">
        <v>10.722720971354452</v>
      </c>
      <c r="E10" s="12">
        <v>6.4640621773636431</v>
      </c>
      <c r="F10" s="12">
        <v>0.62309432639578177</v>
      </c>
      <c r="G10" s="12">
        <v>0.4142084969324642</v>
      </c>
      <c r="H10" s="12">
        <v>0.40233369706761646</v>
      </c>
      <c r="I10" s="12">
        <v>0.27816469227969448</v>
      </c>
      <c r="J10" s="12">
        <v>0.33585795581096212</v>
      </c>
      <c r="K10" s="12">
        <v>0.34775564479468313</v>
      </c>
      <c r="L10" s="12">
        <v>0.30170105720841212</v>
      </c>
      <c r="M10" s="12">
        <v>0.27614925421573988</v>
      </c>
      <c r="N10" s="12">
        <v>0.28319913769611821</v>
      </c>
      <c r="O10" s="12">
        <v>8.6018395202118647</v>
      </c>
      <c r="P10" s="12">
        <v>0.34342850090489496</v>
      </c>
      <c r="Q10" s="12">
        <v>22671.272450294309</v>
      </c>
      <c r="R10" s="12">
        <v>0.20139764044559808</v>
      </c>
      <c r="S10" s="12">
        <v>0.24026753658113104</v>
      </c>
      <c r="T10" s="12">
        <v>0.47538635425561537</v>
      </c>
      <c r="U10" s="12">
        <v>0.19715192406226223</v>
      </c>
      <c r="V10" s="12">
        <v>0.17173873635208453</v>
      </c>
      <c r="W10" s="12">
        <v>3694.4535117822879</v>
      </c>
      <c r="X10" s="12">
        <v>31818.490104388042</v>
      </c>
      <c r="Y10" s="12">
        <v>3537.128605980417</v>
      </c>
      <c r="Z10" s="12">
        <v>12135.178622992071</v>
      </c>
      <c r="AA10" s="12">
        <v>2.3927176886740197E-2</v>
      </c>
      <c r="AB10" s="6"/>
      <c r="AC10" s="6"/>
      <c r="AD10" s="6"/>
      <c r="AE10" s="6"/>
      <c r="AF10" s="6"/>
      <c r="AG10" s="6"/>
    </row>
    <row r="11" spans="1:33"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6"/>
      <c r="AC11" s="6"/>
      <c r="AD11" s="6"/>
      <c r="AE11" s="6"/>
      <c r="AF11" s="6"/>
      <c r="AG11" s="6"/>
    </row>
    <row r="12" spans="1:33" x14ac:dyDescent="0.25">
      <c r="A12" s="11" t="s">
        <v>18</v>
      </c>
      <c r="B12" s="11" t="s">
        <v>118</v>
      </c>
      <c r="C12" s="12">
        <v>0</v>
      </c>
      <c r="D12" s="12">
        <v>0</v>
      </c>
      <c r="E12" s="12">
        <v>0</v>
      </c>
      <c r="F12" s="12">
        <v>0</v>
      </c>
      <c r="G12" s="12">
        <v>0</v>
      </c>
      <c r="H12" s="12">
        <v>0</v>
      </c>
      <c r="I12" s="12">
        <v>0</v>
      </c>
      <c r="J12" s="12">
        <v>9.3930908073355699</v>
      </c>
      <c r="K12" s="12">
        <v>0.36714801140429487</v>
      </c>
      <c r="L12" s="12">
        <v>0.2757231966027196</v>
      </c>
      <c r="M12" s="12">
        <v>0.31608441809810739</v>
      </c>
      <c r="N12" s="12">
        <v>0.47615060772690609</v>
      </c>
      <c r="O12" s="12">
        <v>229994.69898473428</v>
      </c>
      <c r="P12" s="12">
        <v>0.33846044346034732</v>
      </c>
      <c r="Q12" s="12">
        <v>21648.268103318151</v>
      </c>
      <c r="R12" s="12">
        <v>0.46728542217927782</v>
      </c>
      <c r="S12" s="12">
        <v>145676.66308528974</v>
      </c>
      <c r="T12" s="12">
        <v>0.15237634268548084</v>
      </c>
      <c r="U12" s="12">
        <v>27154.662916506841</v>
      </c>
      <c r="V12" s="12">
        <v>0.31157565801376619</v>
      </c>
      <c r="W12" s="12">
        <v>45389.715832020411</v>
      </c>
      <c r="X12" s="12">
        <v>53827.787594656911</v>
      </c>
      <c r="Y12" s="12">
        <v>5.6227480044112085E-2</v>
      </c>
      <c r="Z12" s="12">
        <v>4450.0645808011823</v>
      </c>
      <c r="AA12" s="12">
        <v>6.9735105511856106E-3</v>
      </c>
      <c r="AB12" s="6"/>
      <c r="AC12" s="6"/>
      <c r="AD12" s="6"/>
      <c r="AE12" s="6"/>
      <c r="AF12" s="6"/>
      <c r="AG12" s="6"/>
    </row>
    <row r="13" spans="1:33" x14ac:dyDescent="0.25">
      <c r="A13" s="11" t="s">
        <v>18</v>
      </c>
      <c r="B13" s="11" t="s">
        <v>10</v>
      </c>
      <c r="C13" s="12">
        <v>18710089.433190446</v>
      </c>
      <c r="D13" s="12">
        <v>2132066.2157510584</v>
      </c>
      <c r="E13" s="12">
        <v>12273564.142478559</v>
      </c>
      <c r="F13" s="12">
        <v>7519220.0758476742</v>
      </c>
      <c r="G13" s="12">
        <v>13079196.734413773</v>
      </c>
      <c r="H13" s="12">
        <v>7697682.6371479267</v>
      </c>
      <c r="I13" s="12">
        <v>9801905.8301473111</v>
      </c>
      <c r="J13" s="12">
        <v>745559.01202955889</v>
      </c>
      <c r="K13" s="12">
        <v>4013743.9940325627</v>
      </c>
      <c r="L13" s="12">
        <v>2401952.4627728052</v>
      </c>
      <c r="M13" s="12">
        <v>6247746.0861550495</v>
      </c>
      <c r="N13" s="12">
        <v>10247542.352254353</v>
      </c>
      <c r="O13" s="12">
        <v>2741645.4662122177</v>
      </c>
      <c r="P13" s="12">
        <v>5190441.6640552776</v>
      </c>
      <c r="Q13" s="12">
        <v>9398704.6146150678</v>
      </c>
      <c r="R13" s="12">
        <v>2746281.5499510984</v>
      </c>
      <c r="S13" s="12">
        <v>184756.94482602403</v>
      </c>
      <c r="T13" s="12">
        <v>2224602.8047408741</v>
      </c>
      <c r="U13" s="12">
        <v>3512055.8152109245</v>
      </c>
      <c r="V13" s="12">
        <v>4810948.4695226317</v>
      </c>
      <c r="W13" s="12">
        <v>2120568.110492697</v>
      </c>
      <c r="X13" s="12">
        <v>748811.96800883731</v>
      </c>
      <c r="Y13" s="12">
        <v>1462321.5500267507</v>
      </c>
      <c r="Z13" s="12">
        <v>2862900.3245000304</v>
      </c>
      <c r="AA13" s="12">
        <v>439882.73717363738</v>
      </c>
      <c r="AB13" s="6"/>
      <c r="AC13" s="6"/>
      <c r="AD13" s="6"/>
      <c r="AE13" s="6"/>
      <c r="AF13" s="6"/>
      <c r="AG13" s="6"/>
    </row>
    <row r="14" spans="1:33" x14ac:dyDescent="0.25">
      <c r="A14" s="11" t="s">
        <v>18</v>
      </c>
      <c r="B14" s="11" t="s">
        <v>9</v>
      </c>
      <c r="C14" s="12">
        <v>50.281443873117155</v>
      </c>
      <c r="D14" s="12">
        <v>20.739136121908516</v>
      </c>
      <c r="E14" s="12">
        <v>1652652.9217964059</v>
      </c>
      <c r="F14" s="12">
        <v>1179980.339188348</v>
      </c>
      <c r="G14" s="12">
        <v>1339919.8044433875</v>
      </c>
      <c r="H14" s="12">
        <v>3037876.5759553872</v>
      </c>
      <c r="I14" s="12">
        <v>1728152.2554512823</v>
      </c>
      <c r="J14" s="12">
        <v>2801488.091566097</v>
      </c>
      <c r="K14" s="12">
        <v>1781655.2595452319</v>
      </c>
      <c r="L14" s="12">
        <v>2210391.8287350456</v>
      </c>
      <c r="M14" s="12">
        <v>4439409.4492270611</v>
      </c>
      <c r="N14" s="12">
        <v>5415189.8995426623</v>
      </c>
      <c r="O14" s="12">
        <v>904784.84794584312</v>
      </c>
      <c r="P14" s="12">
        <v>1597421.6826883457</v>
      </c>
      <c r="Q14" s="12">
        <v>2699822.8612705064</v>
      </c>
      <c r="R14" s="12">
        <v>70716.432499345421</v>
      </c>
      <c r="S14" s="12">
        <v>541910.2871729983</v>
      </c>
      <c r="T14" s="12">
        <v>852453.07801307342</v>
      </c>
      <c r="U14" s="12">
        <v>2876889.8155086441</v>
      </c>
      <c r="V14" s="12">
        <v>2171258.6491391533</v>
      </c>
      <c r="W14" s="12">
        <v>1857003.1965833232</v>
      </c>
      <c r="X14" s="12">
        <v>553564.33225333958</v>
      </c>
      <c r="Y14" s="12">
        <v>357100.83538391843</v>
      </c>
      <c r="Z14" s="12">
        <v>806238.55417177803</v>
      </c>
      <c r="AA14" s="12">
        <v>99704.400064119342</v>
      </c>
      <c r="AB14" s="6"/>
      <c r="AC14" s="6"/>
      <c r="AD14" s="6"/>
      <c r="AE14" s="6"/>
      <c r="AF14" s="6"/>
      <c r="AG14" s="6"/>
    </row>
    <row r="15" spans="1:33" x14ac:dyDescent="0.25">
      <c r="A15" s="11" t="s">
        <v>18</v>
      </c>
      <c r="B15" s="11" t="s">
        <v>102</v>
      </c>
      <c r="C15" s="12">
        <v>104.82710931272331</v>
      </c>
      <c r="D15" s="12">
        <v>87920.446745062305</v>
      </c>
      <c r="E15" s="12">
        <v>2083290.3216121101</v>
      </c>
      <c r="F15" s="12">
        <v>1183278.634136341</v>
      </c>
      <c r="G15" s="12">
        <v>593777.08694004291</v>
      </c>
      <c r="H15" s="12">
        <v>1746127.4985412906</v>
      </c>
      <c r="I15" s="12">
        <v>743314.50546817889</v>
      </c>
      <c r="J15" s="12">
        <v>2177018.9240670688</v>
      </c>
      <c r="K15" s="12">
        <v>1183176.6693058093</v>
      </c>
      <c r="L15" s="12">
        <v>2816237.8262913027</v>
      </c>
      <c r="M15" s="12">
        <v>2070717.0591995951</v>
      </c>
      <c r="N15" s="12">
        <v>1826198.3698337495</v>
      </c>
      <c r="O15" s="12">
        <v>1531097.2757477299</v>
      </c>
      <c r="P15" s="12">
        <v>397753.68710581795</v>
      </c>
      <c r="Q15" s="12">
        <v>634548.39627592743</v>
      </c>
      <c r="R15" s="12">
        <v>62515.26725680555</v>
      </c>
      <c r="S15" s="12">
        <v>183663.81893793654</v>
      </c>
      <c r="T15" s="12">
        <v>422129.02421558124</v>
      </c>
      <c r="U15" s="12">
        <v>1515115.8802069221</v>
      </c>
      <c r="V15" s="12">
        <v>1054410.6329967598</v>
      </c>
      <c r="W15" s="12">
        <v>905940.09303364891</v>
      </c>
      <c r="X15" s="12">
        <v>347304.85005113442</v>
      </c>
      <c r="Y15" s="12">
        <v>25962.491876596941</v>
      </c>
      <c r="Z15" s="12">
        <v>147716.52444956399</v>
      </c>
      <c r="AA15" s="12">
        <v>76512.181436864354</v>
      </c>
      <c r="AB15" s="6"/>
      <c r="AC15" s="6"/>
      <c r="AD15" s="6"/>
      <c r="AE15" s="6"/>
      <c r="AF15" s="6"/>
      <c r="AG15" s="6"/>
    </row>
    <row r="16" spans="1:33" x14ac:dyDescent="0.25">
      <c r="A16" s="11" t="s">
        <v>18</v>
      </c>
      <c r="B16" s="11" t="s">
        <v>15</v>
      </c>
      <c r="C16" s="12">
        <v>0</v>
      </c>
      <c r="D16" s="12">
        <v>0</v>
      </c>
      <c r="E16" s="12">
        <v>1683886.6753809771</v>
      </c>
      <c r="F16" s="12">
        <v>1551512.3395224849</v>
      </c>
      <c r="G16" s="12">
        <v>59828.857538648386</v>
      </c>
      <c r="H16" s="12">
        <v>306333.33852026478</v>
      </c>
      <c r="I16" s="12">
        <v>448182.45461450046</v>
      </c>
      <c r="J16" s="12">
        <v>134680.31408557779</v>
      </c>
      <c r="K16" s="12">
        <v>112635.43590678494</v>
      </c>
      <c r="L16" s="12">
        <v>352155.14301184879</v>
      </c>
      <c r="M16" s="12">
        <v>297035.19170876127</v>
      </c>
      <c r="N16" s="12">
        <v>369674.62535160605</v>
      </c>
      <c r="O16" s="12">
        <v>151074.94951053036</v>
      </c>
      <c r="P16" s="12">
        <v>8.9013175371953164</v>
      </c>
      <c r="Q16" s="12">
        <v>55.979357580405043</v>
      </c>
      <c r="R16" s="12">
        <v>0.65744568447392382</v>
      </c>
      <c r="S16" s="12">
        <v>1.406354681066986</v>
      </c>
      <c r="T16" s="12">
        <v>0.78320082792733059</v>
      </c>
      <c r="U16" s="12">
        <v>1.560933764642165</v>
      </c>
      <c r="V16" s="12">
        <v>1.294397300673662</v>
      </c>
      <c r="W16" s="12">
        <v>1.6177559897256717</v>
      </c>
      <c r="X16" s="12">
        <v>0.19248176894394309</v>
      </c>
      <c r="Y16" s="12">
        <v>6.4996606702285006E-2</v>
      </c>
      <c r="Z16" s="12">
        <v>0.39585453518635993</v>
      </c>
      <c r="AA16" s="12">
        <v>6.7267975716387485E-2</v>
      </c>
      <c r="AB16" s="6"/>
      <c r="AC16" s="6"/>
      <c r="AD16" s="6"/>
      <c r="AE16" s="6"/>
      <c r="AF16" s="6"/>
      <c r="AG16" s="6"/>
    </row>
    <row r="17" spans="1:33"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6"/>
      <c r="AC17" s="6"/>
      <c r="AD17" s="6"/>
      <c r="AE17" s="6"/>
      <c r="AF17" s="6"/>
      <c r="AG17" s="6"/>
    </row>
    <row r="18" spans="1:33" x14ac:dyDescent="0.25">
      <c r="A18" s="37" t="s">
        <v>98</v>
      </c>
      <c r="B18" s="37"/>
      <c r="C18" s="29">
        <v>18710177.003107507</v>
      </c>
      <c r="D18" s="29">
        <v>2132108.6099525192</v>
      </c>
      <c r="E18" s="29">
        <v>13926228.415449115</v>
      </c>
      <c r="F18" s="29">
        <v>8699201.111374639</v>
      </c>
      <c r="G18" s="29">
        <v>14419117.045395849</v>
      </c>
      <c r="H18" s="29">
        <v>10735559.967449777</v>
      </c>
      <c r="I18" s="29">
        <v>11530058.490326464</v>
      </c>
      <c r="J18" s="29">
        <v>3547056.8656360316</v>
      </c>
      <c r="K18" s="29">
        <v>5795399.9860239541</v>
      </c>
      <c r="L18" s="29">
        <v>4612344.8883318398</v>
      </c>
      <c r="M18" s="29">
        <v>10687156.253636276</v>
      </c>
      <c r="N18" s="29">
        <v>15662733.037690993</v>
      </c>
      <c r="O18" s="29">
        <v>3876433.618553929</v>
      </c>
      <c r="P18" s="29">
        <v>6787864.0485129282</v>
      </c>
      <c r="Q18" s="29">
        <v>12142847.543261265</v>
      </c>
      <c r="R18" s="29">
        <v>2816998.6591403042</v>
      </c>
      <c r="S18" s="29">
        <v>872344.29794694716</v>
      </c>
      <c r="T18" s="29">
        <v>3077057.939362891</v>
      </c>
      <c r="U18" s="29">
        <v>6416101.0309337704</v>
      </c>
      <c r="V18" s="29">
        <v>6982207.7056041043</v>
      </c>
      <c r="W18" s="29">
        <v>4026656.0173808914</v>
      </c>
      <c r="X18" s="29">
        <v>1388022.5797755059</v>
      </c>
      <c r="Y18" s="29">
        <v>1822959.5723492159</v>
      </c>
      <c r="Z18" s="29">
        <v>3685724.9208420515</v>
      </c>
      <c r="AA18" s="29">
        <v>539587.18563689175</v>
      </c>
    </row>
    <row r="19" spans="1:33" x14ac:dyDescent="0.25">
      <c r="A19" s="6"/>
      <c r="B19" s="6"/>
    </row>
    <row r="20" spans="1:33"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33" x14ac:dyDescent="0.25">
      <c r="A21" s="11" t="s">
        <v>26</v>
      </c>
      <c r="B21" s="11" t="s">
        <v>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row>
    <row r="22" spans="1:33"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3" x14ac:dyDescent="0.25">
      <c r="A23" s="11" t="s">
        <v>26</v>
      </c>
      <c r="B23" s="11" t="s">
        <v>8</v>
      </c>
      <c r="C23" s="12">
        <v>0</v>
      </c>
      <c r="D23" s="12">
        <v>2.7280755359751501</v>
      </c>
      <c r="E23" s="12">
        <v>0.64886233365519996</v>
      </c>
      <c r="F23" s="12">
        <v>3.3751458057277298E-4</v>
      </c>
      <c r="G23" s="12">
        <v>1.8202042688544002E-4</v>
      </c>
      <c r="H23" s="12">
        <v>4.8210968267307902E-4</v>
      </c>
      <c r="I23" s="12">
        <v>2.0355122381212801E-4</v>
      </c>
      <c r="J23" s="12">
        <v>1.4903134965426202E-4</v>
      </c>
      <c r="K23" s="12">
        <v>1.21413184568959E-4</v>
      </c>
      <c r="L23" s="12">
        <v>1.05670370658375E-4</v>
      </c>
      <c r="M23" s="12">
        <v>1.2848228845526699E-4</v>
      </c>
      <c r="N23" s="12">
        <v>1.4834110061988002E-4</v>
      </c>
      <c r="O23" s="12">
        <v>1.54600376964266E-4</v>
      </c>
      <c r="P23" s="12">
        <v>3.38665344873624E-4</v>
      </c>
      <c r="Q23" s="12">
        <v>0.34806603816110404</v>
      </c>
      <c r="R23" s="12">
        <v>1.8364983642954699E-4</v>
      </c>
      <c r="S23" s="12">
        <v>1.5630298617732799E-4</v>
      </c>
      <c r="T23" s="12">
        <v>0.20151378188257998</v>
      </c>
      <c r="U23" s="12">
        <v>1.0168993452640399E-3</v>
      </c>
      <c r="V23" s="12">
        <v>2.9487956009432E-2</v>
      </c>
      <c r="W23" s="12">
        <v>0.12435092475182</v>
      </c>
      <c r="X23" s="12">
        <v>7.8246216856599893E-5</v>
      </c>
      <c r="Y23" s="12">
        <v>2.44029742205636E-4</v>
      </c>
      <c r="Z23" s="12">
        <v>0.218629400119109</v>
      </c>
      <c r="AA23" s="12">
        <v>4.12300364399196E-5</v>
      </c>
    </row>
    <row r="24" spans="1:33"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3" x14ac:dyDescent="0.25">
      <c r="A25" s="11" t="s">
        <v>26</v>
      </c>
      <c r="B25" s="11" t="s">
        <v>5</v>
      </c>
      <c r="C25" s="12">
        <v>3.6903441327434496</v>
      </c>
      <c r="D25" s="12">
        <v>8.2034665656651899</v>
      </c>
      <c r="E25" s="12">
        <v>0.13971392898389598</v>
      </c>
      <c r="F25" s="12">
        <v>4.2748926793560104E-3</v>
      </c>
      <c r="G25" s="12">
        <v>7.1031776525556705E-3</v>
      </c>
      <c r="H25" s="12">
        <v>1.0877238749013959E-2</v>
      </c>
      <c r="I25" s="12">
        <v>1.10978585590038E-2</v>
      </c>
      <c r="J25" s="12">
        <v>8.917265169954669E-3</v>
      </c>
      <c r="K25" s="12">
        <v>1.249869378546869E-2</v>
      </c>
      <c r="L25" s="12">
        <v>1.1394401068736361E-2</v>
      </c>
      <c r="M25" s="12">
        <v>1.3888855954784649E-2</v>
      </c>
      <c r="N25" s="12">
        <v>1.3386299604609001E-2</v>
      </c>
      <c r="O25" s="12">
        <v>1.3495728597519348E-2</v>
      </c>
      <c r="P25" s="12">
        <v>1.6249965306536569E-2</v>
      </c>
      <c r="Q25" s="12">
        <v>22671.013102556117</v>
      </c>
      <c r="R25" s="12">
        <v>1.1308727899836089E-2</v>
      </c>
      <c r="S25" s="12">
        <v>1.145493893028258E-2</v>
      </c>
      <c r="T25" s="12">
        <v>1.108693393633934E-2</v>
      </c>
      <c r="U25" s="12">
        <v>9.2321267881672799E-3</v>
      </c>
      <c r="V25" s="12">
        <v>9.5769497461610804E-3</v>
      </c>
      <c r="W25" s="12">
        <v>3677.3858354391195</v>
      </c>
      <c r="X25" s="12">
        <v>5.6819648059443003E-3</v>
      </c>
      <c r="Y25" s="12">
        <v>3537.0570512910922</v>
      </c>
      <c r="Z25" s="12">
        <v>12134.839383743771</v>
      </c>
      <c r="AA25" s="12">
        <v>1.6225336487875239E-3</v>
      </c>
    </row>
    <row r="26" spans="1:33"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33" x14ac:dyDescent="0.25">
      <c r="A27" s="11" t="s">
        <v>26</v>
      </c>
      <c r="B27" s="11" t="s">
        <v>118</v>
      </c>
      <c r="C27" s="12">
        <v>0</v>
      </c>
      <c r="D27" s="12">
        <v>0</v>
      </c>
      <c r="E27" s="12">
        <v>0</v>
      </c>
      <c r="F27" s="12">
        <v>0</v>
      </c>
      <c r="G27" s="12">
        <v>0</v>
      </c>
      <c r="H27" s="12">
        <v>0</v>
      </c>
      <c r="I27" s="12">
        <v>0</v>
      </c>
      <c r="J27" s="12">
        <v>3.3217736120990398</v>
      </c>
      <c r="K27" s="12">
        <v>4.4537348960308004E-2</v>
      </c>
      <c r="L27" s="12">
        <v>4.6760535179937501E-2</v>
      </c>
      <c r="M27" s="12">
        <v>2.8685274723555601E-2</v>
      </c>
      <c r="N27" s="12">
        <v>3.8985476878009996E-2</v>
      </c>
      <c r="O27" s="12">
        <v>1.15345716611724E-2</v>
      </c>
      <c r="P27" s="12">
        <v>5.2407923938831404E-2</v>
      </c>
      <c r="Q27" s="12">
        <v>21645.428977833402</v>
      </c>
      <c r="R27" s="12">
        <v>7.9837537100961101E-3</v>
      </c>
      <c r="S27" s="12">
        <v>1.71163744551414E-2</v>
      </c>
      <c r="T27" s="12">
        <v>1.3632666072564801E-2</v>
      </c>
      <c r="U27" s="12">
        <v>5.2391784071794999E-3</v>
      </c>
      <c r="V27" s="12">
        <v>1.04713368342336E-2</v>
      </c>
      <c r="W27" s="12">
        <v>3.3713541800964003E-2</v>
      </c>
      <c r="X27" s="12">
        <v>3.0417787915520001E-4</v>
      </c>
      <c r="Y27" s="12">
        <v>4.3990612314735001E-4</v>
      </c>
      <c r="Z27" s="12">
        <v>2.9628411462323999E-2</v>
      </c>
      <c r="AA27" s="12">
        <v>7.0041048208560001E-4</v>
      </c>
    </row>
    <row r="28" spans="1:33" x14ac:dyDescent="0.25">
      <c r="A28" s="11" t="s">
        <v>26</v>
      </c>
      <c r="B28" s="11" t="s">
        <v>10</v>
      </c>
      <c r="C28" s="12">
        <v>6711203.2520205835</v>
      </c>
      <c r="D28" s="12">
        <v>260408.60297677043</v>
      </c>
      <c r="E28" s="12">
        <v>1381737.4974673504</v>
      </c>
      <c r="F28" s="12">
        <v>2257716.6268176446</v>
      </c>
      <c r="G28" s="12">
        <v>5629598.923558943</v>
      </c>
      <c r="H28" s="12">
        <v>572243.92473125004</v>
      </c>
      <c r="I28" s="12">
        <v>1097490.6440298066</v>
      </c>
      <c r="J28" s="12">
        <v>0.45127718716399656</v>
      </c>
      <c r="K28" s="12">
        <v>516009.426573237</v>
      </c>
      <c r="L28" s="12">
        <v>1806615.6786404662</v>
      </c>
      <c r="M28" s="12">
        <v>379508.44680400414</v>
      </c>
      <c r="N28" s="12">
        <v>391309.09349067358</v>
      </c>
      <c r="O28" s="12">
        <v>1.1052133532737967</v>
      </c>
      <c r="P28" s="12">
        <v>347167.66204257315</v>
      </c>
      <c r="Q28" s="12">
        <v>331668.17183292762</v>
      </c>
      <c r="R28" s="12">
        <v>314762.54736408847</v>
      </c>
      <c r="S28" s="12">
        <v>0.51102497770082789</v>
      </c>
      <c r="T28" s="12">
        <v>894726.06424682843</v>
      </c>
      <c r="U28" s="12">
        <v>586759.9159729433</v>
      </c>
      <c r="V28" s="12">
        <v>84821.537158144652</v>
      </c>
      <c r="W28" s="12">
        <v>218780.7375610536</v>
      </c>
      <c r="X28" s="12">
        <v>5.1517569642342269E-2</v>
      </c>
      <c r="Y28" s="12">
        <v>16556.926716831695</v>
      </c>
      <c r="Z28" s="12">
        <v>400139.02387031948</v>
      </c>
      <c r="AA28" s="12">
        <v>4.1969163849136314E-2</v>
      </c>
    </row>
    <row r="29" spans="1:33" x14ac:dyDescent="0.25">
      <c r="A29" s="11" t="s">
        <v>26</v>
      </c>
      <c r="B29" s="11" t="s">
        <v>9</v>
      </c>
      <c r="C29" s="12">
        <v>8.2003517231080263</v>
      </c>
      <c r="D29" s="12">
        <v>6.4096332230064421</v>
      </c>
      <c r="E29" s="12">
        <v>1187131.9696096713</v>
      </c>
      <c r="F29" s="12">
        <v>396686.03909101913</v>
      </c>
      <c r="G29" s="12">
        <v>706522.21428855311</v>
      </c>
      <c r="H29" s="12">
        <v>792919.32659703749</v>
      </c>
      <c r="I29" s="12">
        <v>551838.10519165371</v>
      </c>
      <c r="J29" s="12">
        <v>544068.96772810642</v>
      </c>
      <c r="K29" s="12">
        <v>569512.43432706327</v>
      </c>
      <c r="L29" s="12">
        <v>166382.73301315351</v>
      </c>
      <c r="M29" s="12">
        <v>169446.17761799376</v>
      </c>
      <c r="N29" s="12">
        <v>103063.09900862823</v>
      </c>
      <c r="O29" s="12">
        <v>1.9847976080534683E-2</v>
      </c>
      <c r="P29" s="12">
        <v>206490.68748463399</v>
      </c>
      <c r="Q29" s="12">
        <v>997238.20010491926</v>
      </c>
      <c r="R29" s="12">
        <v>0.29662704481191021</v>
      </c>
      <c r="S29" s="12">
        <v>2.1084838032538814E-2</v>
      </c>
      <c r="T29" s="12">
        <v>182461.37838399815</v>
      </c>
      <c r="U29" s="12">
        <v>4.6611351149648677</v>
      </c>
      <c r="V29" s="12">
        <v>179506.22646174458</v>
      </c>
      <c r="W29" s="12">
        <v>149855.0683491189</v>
      </c>
      <c r="X29" s="12">
        <v>5.8077689332572289E-3</v>
      </c>
      <c r="Y29" s="12">
        <v>1.9690469732534164E-2</v>
      </c>
      <c r="Z29" s="12">
        <v>175326.31895146618</v>
      </c>
      <c r="AA29" s="12">
        <v>3.5950549147174497E-3</v>
      </c>
    </row>
    <row r="30" spans="1:33" x14ac:dyDescent="0.25">
      <c r="A30" s="11" t="s">
        <v>26</v>
      </c>
      <c r="B30" s="11" t="s">
        <v>102</v>
      </c>
      <c r="C30" s="12">
        <v>44.507179839640756</v>
      </c>
      <c r="D30" s="12">
        <v>71.011394301405318</v>
      </c>
      <c r="E30" s="12">
        <v>1550150.2196755707</v>
      </c>
      <c r="F30" s="12">
        <v>4.3667349572127625</v>
      </c>
      <c r="G30" s="12">
        <v>381270.09523998183</v>
      </c>
      <c r="H30" s="12">
        <v>285594.75180171191</v>
      </c>
      <c r="I30" s="12">
        <v>67739.065072044104</v>
      </c>
      <c r="J30" s="12">
        <v>1446406.9081958034</v>
      </c>
      <c r="K30" s="12">
        <v>17.359124109624332</v>
      </c>
      <c r="L30" s="12">
        <v>654662.12152940419</v>
      </c>
      <c r="M30" s="12">
        <v>9.6409191494922268</v>
      </c>
      <c r="N30" s="12">
        <v>0.39620077751681604</v>
      </c>
      <c r="O30" s="12">
        <v>381283.77691993135</v>
      </c>
      <c r="P30" s="12">
        <v>0.36480574984210573</v>
      </c>
      <c r="Q30" s="12">
        <v>634407.47732956044</v>
      </c>
      <c r="R30" s="12">
        <v>0.4145348338906637</v>
      </c>
      <c r="S30" s="12">
        <v>1.1586689343807903</v>
      </c>
      <c r="T30" s="12">
        <v>4.8979399601999951</v>
      </c>
      <c r="U30" s="12">
        <v>8.8728358816758366</v>
      </c>
      <c r="V30" s="12">
        <v>96620.237658211219</v>
      </c>
      <c r="W30" s="12">
        <v>6.1592979778558492</v>
      </c>
      <c r="X30" s="12">
        <v>61919.4451698173</v>
      </c>
      <c r="Y30" s="12">
        <v>25951.222525453224</v>
      </c>
      <c r="Z30" s="12">
        <v>21173.060034160535</v>
      </c>
      <c r="AA30" s="12">
        <v>1794.5113791543106</v>
      </c>
    </row>
    <row r="31" spans="1:33" x14ac:dyDescent="0.25">
      <c r="A31" s="11" t="s">
        <v>26</v>
      </c>
      <c r="B31" s="11" t="s">
        <v>15</v>
      </c>
      <c r="C31" s="12">
        <v>0</v>
      </c>
      <c r="D31" s="12">
        <v>0</v>
      </c>
      <c r="E31" s="12">
        <v>858331.65745579998</v>
      </c>
      <c r="F31" s="12">
        <v>2.1273695367311301</v>
      </c>
      <c r="G31" s="12">
        <v>59807.547968198138</v>
      </c>
      <c r="H31" s="12">
        <v>218934.54499833984</v>
      </c>
      <c r="I31" s="12">
        <v>0.48175915693770399</v>
      </c>
      <c r="J31" s="12">
        <v>0.3294222728186742</v>
      </c>
      <c r="K31" s="12">
        <v>0.10241653200567208</v>
      </c>
      <c r="L31" s="12">
        <v>0.24331873859739775</v>
      </c>
      <c r="M31" s="12">
        <v>0.36213952207305133</v>
      </c>
      <c r="N31" s="12">
        <v>0.35442484445501382</v>
      </c>
      <c r="O31" s="12">
        <v>0.31436123088315582</v>
      </c>
      <c r="P31" s="12">
        <v>0.15402271359895048</v>
      </c>
      <c r="Q31" s="12">
        <v>1.0355081964254396</v>
      </c>
      <c r="R31" s="12">
        <v>9.871883175314991E-2</v>
      </c>
      <c r="S31" s="12">
        <v>0.12910933782662645</v>
      </c>
      <c r="T31" s="12">
        <v>0.26377634141489903</v>
      </c>
      <c r="U31" s="12">
        <v>0.12085330735263555</v>
      </c>
      <c r="V31" s="12">
        <v>0.12684868962258647</v>
      </c>
      <c r="W31" s="12">
        <v>0.10651053838295529</v>
      </c>
      <c r="X31" s="12">
        <v>6.8752932651151386E-2</v>
      </c>
      <c r="Y31" s="12">
        <v>2.9543392608952244E-2</v>
      </c>
      <c r="Z31" s="12">
        <v>0.18674735762270608</v>
      </c>
      <c r="AA31" s="12">
        <v>6.76548626606676E-3</v>
      </c>
    </row>
    <row r="32" spans="1:33"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6711215.1427164394</v>
      </c>
      <c r="D33" s="29">
        <v>260425.94415209506</v>
      </c>
      <c r="E33" s="29">
        <v>2568870.2556532845</v>
      </c>
      <c r="F33" s="29">
        <v>2654402.6705210707</v>
      </c>
      <c r="G33" s="29">
        <v>6336121.1451326944</v>
      </c>
      <c r="H33" s="29">
        <v>1365163.2626876361</v>
      </c>
      <c r="I33" s="29">
        <v>1649328.7605228699</v>
      </c>
      <c r="J33" s="29">
        <v>544072.7498452022</v>
      </c>
      <c r="K33" s="29">
        <v>1085521.9180577563</v>
      </c>
      <c r="L33" s="29">
        <v>1972998.4699142263</v>
      </c>
      <c r="M33" s="29">
        <v>548954.66712461086</v>
      </c>
      <c r="N33" s="29">
        <v>494372.24501941941</v>
      </c>
      <c r="O33" s="29">
        <v>1.1502462299899874</v>
      </c>
      <c r="P33" s="29">
        <v>553658.41852376168</v>
      </c>
      <c r="Q33" s="29">
        <v>1373223.1620842745</v>
      </c>
      <c r="R33" s="29">
        <v>314762.86346726469</v>
      </c>
      <c r="S33" s="29">
        <v>0.56083743210496795</v>
      </c>
      <c r="T33" s="29">
        <v>1077187.6688642085</v>
      </c>
      <c r="U33" s="29">
        <v>586764.59259626281</v>
      </c>
      <c r="V33" s="29">
        <v>264327.81315613183</v>
      </c>
      <c r="W33" s="29">
        <v>372313.34981007816</v>
      </c>
      <c r="X33" s="29">
        <v>6.3389727477555599E-2</v>
      </c>
      <c r="Y33" s="29">
        <v>20094.004142528385</v>
      </c>
      <c r="Z33" s="29">
        <v>587600.43046334106</v>
      </c>
      <c r="AA33" s="29">
        <v>4.7928392931166804E-2</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0</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0</v>
      </c>
      <c r="D38" s="12">
        <v>2.1804658045885801</v>
      </c>
      <c r="E38" s="12">
        <v>1.64967861790815</v>
      </c>
      <c r="F38" s="12">
        <v>5.7303368531199999E-3</v>
      </c>
      <c r="G38" s="12">
        <v>1.132301694524E-3</v>
      </c>
      <c r="H38" s="12">
        <v>5.6484111319169999E-2</v>
      </c>
      <c r="I38" s="12">
        <v>3.7333962806998397E-4</v>
      </c>
      <c r="J38" s="12">
        <v>2.7033254138288999E-4</v>
      </c>
      <c r="K38" s="12">
        <v>2.5777488419257501E-4</v>
      </c>
      <c r="L38" s="12">
        <v>2.6424538834760502E-4</v>
      </c>
      <c r="M38" s="12">
        <v>8.8321559511710004E-4</v>
      </c>
      <c r="N38" s="12">
        <v>1.85966186778198E-3</v>
      </c>
      <c r="O38" s="12">
        <v>7.7639699797013996E-4</v>
      </c>
      <c r="P38" s="12">
        <v>8.8979757171186004E-4</v>
      </c>
      <c r="Q38" s="12">
        <v>4.5862289233599999E-3</v>
      </c>
      <c r="R38" s="12">
        <v>3.19173096948022E-4</v>
      </c>
      <c r="S38" s="12">
        <v>2.5386547028350196E-4</v>
      </c>
      <c r="T38" s="12">
        <v>0.59846065010177496</v>
      </c>
      <c r="U38" s="12">
        <v>1.3967465044196E-3</v>
      </c>
      <c r="V38" s="12">
        <v>1.7856836434349901E-2</v>
      </c>
      <c r="W38" s="12">
        <v>2.0631753413163999E-2</v>
      </c>
      <c r="X38" s="12">
        <v>1.49142112444648E-3</v>
      </c>
      <c r="Y38" s="12">
        <v>1.58443128109183E-3</v>
      </c>
      <c r="Z38" s="12">
        <v>0.30473000775885101</v>
      </c>
      <c r="AA38" s="12">
        <v>4.0229724576785897E-5</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3.7457914469568498</v>
      </c>
      <c r="D40" s="12">
        <v>0.17630048988484159</v>
      </c>
      <c r="E40" s="12">
        <v>5.8321132739937607</v>
      </c>
      <c r="F40" s="12">
        <v>1.4767726245399661E-2</v>
      </c>
      <c r="G40" s="12">
        <v>1.4932282723552419E-2</v>
      </c>
      <c r="H40" s="12">
        <v>3.0280961331832602E-2</v>
      </c>
      <c r="I40" s="12">
        <v>1.1608178927658698E-2</v>
      </c>
      <c r="J40" s="12">
        <v>1.0124162909797179E-2</v>
      </c>
      <c r="K40" s="12">
        <v>1.2189493307955188E-2</v>
      </c>
      <c r="L40" s="12">
        <v>1.2648016860551279E-2</v>
      </c>
      <c r="M40" s="12">
        <v>1.279114875807154E-2</v>
      </c>
      <c r="N40" s="12">
        <v>1.2749577947435619E-2</v>
      </c>
      <c r="O40" s="12">
        <v>1.0184112326712451E-2</v>
      </c>
      <c r="P40" s="12">
        <v>1.290809618264372E-2</v>
      </c>
      <c r="Q40" s="12">
        <v>1.081968008838189E-2</v>
      </c>
      <c r="R40" s="12">
        <v>1.00518445388022E-2</v>
      </c>
      <c r="S40" s="12">
        <v>9.9751133463414805E-3</v>
      </c>
      <c r="T40" s="12">
        <v>6.9782928021144039E-2</v>
      </c>
      <c r="U40" s="12">
        <v>1.664612230049177E-2</v>
      </c>
      <c r="V40" s="12">
        <v>3.2655501582004025E-2</v>
      </c>
      <c r="W40" s="12">
        <v>4.0813574528563552E-2</v>
      </c>
      <c r="X40" s="12">
        <v>1.4234501735166979E-2</v>
      </c>
      <c r="Y40" s="12">
        <v>2.928865571871846E-2</v>
      </c>
      <c r="Z40" s="12">
        <v>0.24310580660033798</v>
      </c>
      <c r="AA40" s="12">
        <v>2.3400281478461499E-3</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2.5529312998778102</v>
      </c>
      <c r="K42" s="12">
        <v>1.3518736348923E-2</v>
      </c>
      <c r="L42" s="12">
        <v>1.6659801845057002E-2</v>
      </c>
      <c r="M42" s="12">
        <v>1.17477301735076E-2</v>
      </c>
      <c r="N42" s="12">
        <v>2.2325653030525403E-2</v>
      </c>
      <c r="O42" s="12">
        <v>1.4354076087358801E-2</v>
      </c>
      <c r="P42" s="12">
        <v>3.5982925756239501E-2</v>
      </c>
      <c r="Q42" s="12">
        <v>0.33126244217768802</v>
      </c>
      <c r="R42" s="12">
        <v>7.4177601200580805E-3</v>
      </c>
      <c r="S42" s="12">
        <v>1.0382858181786199E-2</v>
      </c>
      <c r="T42" s="12">
        <v>1.0896317743426E-2</v>
      </c>
      <c r="U42" s="12">
        <v>9.4347059183082001E-3</v>
      </c>
      <c r="V42" s="12">
        <v>3.9653146400467798E-2</v>
      </c>
      <c r="W42" s="12">
        <v>7.0437097459623496E-2</v>
      </c>
      <c r="X42" s="12">
        <v>1.10345328636218E-2</v>
      </c>
      <c r="Y42" s="12">
        <v>3.5196876846071999E-2</v>
      </c>
      <c r="Z42" s="12">
        <v>0.19463908592298501</v>
      </c>
      <c r="AA42" s="12">
        <v>3.9790355618796701E-4</v>
      </c>
    </row>
    <row r="43" spans="1:27" x14ac:dyDescent="0.25">
      <c r="A43" s="11" t="s">
        <v>27</v>
      </c>
      <c r="B43" s="11" t="s">
        <v>10</v>
      </c>
      <c r="C43" s="12">
        <v>6588708.9564332794</v>
      </c>
      <c r="D43" s="12">
        <v>188432.26475037824</v>
      </c>
      <c r="E43" s="12">
        <v>4652907.774476028</v>
      </c>
      <c r="F43" s="12">
        <v>2111613.5873857378</v>
      </c>
      <c r="G43" s="12">
        <v>2906948.3620942468</v>
      </c>
      <c r="H43" s="12">
        <v>740269.21682648151</v>
      </c>
      <c r="I43" s="12">
        <v>4555154.3399267504</v>
      </c>
      <c r="J43" s="12">
        <v>1.4807539302352539</v>
      </c>
      <c r="K43" s="12">
        <v>1637511.7105630764</v>
      </c>
      <c r="L43" s="12">
        <v>174.99742395881435</v>
      </c>
      <c r="M43" s="12">
        <v>2734861.3656391758</v>
      </c>
      <c r="N43" s="12">
        <v>7587332.1303500654</v>
      </c>
      <c r="O43" s="12">
        <v>1590131.5630672714</v>
      </c>
      <c r="P43" s="12">
        <v>1715370.3387782022</v>
      </c>
      <c r="Q43" s="12">
        <v>3249763.2576574236</v>
      </c>
      <c r="R43" s="12">
        <v>482176.60486070538</v>
      </c>
      <c r="S43" s="12">
        <v>1.7534091006488811E-2</v>
      </c>
      <c r="T43" s="12">
        <v>5.6697384694868127</v>
      </c>
      <c r="U43" s="12">
        <v>639952.83421600692</v>
      </c>
      <c r="V43" s="12">
        <v>3454476.3437205013</v>
      </c>
      <c r="W43" s="12">
        <v>603413.93394046742</v>
      </c>
      <c r="X43" s="12">
        <v>748811.88455626159</v>
      </c>
      <c r="Y43" s="12">
        <v>1445764.3736744709</v>
      </c>
      <c r="Z43" s="12">
        <v>1381456.4847195051</v>
      </c>
      <c r="AA43" s="12">
        <v>6.5563939285597211E-3</v>
      </c>
    </row>
    <row r="44" spans="1:27" x14ac:dyDescent="0.25">
      <c r="A44" s="11" t="s">
        <v>27</v>
      </c>
      <c r="B44" s="11" t="s">
        <v>9</v>
      </c>
      <c r="C44" s="12">
        <v>10.071572773109153</v>
      </c>
      <c r="D44" s="12">
        <v>3.4551861458976876</v>
      </c>
      <c r="E44" s="12">
        <v>68237.220721554011</v>
      </c>
      <c r="F44" s="12">
        <v>287.08546681279347</v>
      </c>
      <c r="G44" s="12">
        <v>298964.56784648442</v>
      </c>
      <c r="H44" s="12">
        <v>1223852.8697438948</v>
      </c>
      <c r="I44" s="12">
        <v>526759.66418401268</v>
      </c>
      <c r="J44" s="12">
        <v>331708.58300687472</v>
      </c>
      <c r="K44" s="12">
        <v>1192946.9882507971</v>
      </c>
      <c r="L44" s="12">
        <v>1054963.1986188795</v>
      </c>
      <c r="M44" s="12">
        <v>1573501.2551721539</v>
      </c>
      <c r="N44" s="12">
        <v>2697084.2766781021</v>
      </c>
      <c r="O44" s="12">
        <v>186838.33904851525</v>
      </c>
      <c r="P44" s="12">
        <v>424733.72377039475</v>
      </c>
      <c r="Q44" s="12">
        <v>675441.44401466323</v>
      </c>
      <c r="R44" s="12">
        <v>2.0733025798112457E-2</v>
      </c>
      <c r="S44" s="12">
        <v>1.0506648740931027E-2</v>
      </c>
      <c r="T44" s="12">
        <v>636668.98216037068</v>
      </c>
      <c r="U44" s="12">
        <v>608306.62895759917</v>
      </c>
      <c r="V44" s="12">
        <v>1668108.7920476615</v>
      </c>
      <c r="W44" s="12">
        <v>484055.45638340694</v>
      </c>
      <c r="X44" s="12">
        <v>553564.31642887625</v>
      </c>
      <c r="Y44" s="12">
        <v>357100.78102937818</v>
      </c>
      <c r="Z44" s="12">
        <v>323619.91841623466</v>
      </c>
      <c r="AA44" s="12">
        <v>3.5457931116844726E-3</v>
      </c>
    </row>
    <row r="45" spans="1:27" x14ac:dyDescent="0.25">
      <c r="A45" s="11" t="s">
        <v>27</v>
      </c>
      <c r="B45" s="11" t="s">
        <v>102</v>
      </c>
      <c r="C45" s="12">
        <v>13.744566787743009</v>
      </c>
      <c r="D45" s="12">
        <v>4.3740485120799804</v>
      </c>
      <c r="E45" s="12">
        <v>361856.50788807758</v>
      </c>
      <c r="F45" s="12">
        <v>41.986763084566952</v>
      </c>
      <c r="G45" s="12">
        <v>52.024979715174517</v>
      </c>
      <c r="H45" s="12">
        <v>1460531.7853803404</v>
      </c>
      <c r="I45" s="12">
        <v>0.1395370240930644</v>
      </c>
      <c r="J45" s="12">
        <v>289868.89537836728</v>
      </c>
      <c r="K45" s="12">
        <v>698938.90547747747</v>
      </c>
      <c r="L45" s="12">
        <v>1128824.3365131891</v>
      </c>
      <c r="M45" s="12">
        <v>1250936.3468895264</v>
      </c>
      <c r="N45" s="12">
        <v>994365.49954911135</v>
      </c>
      <c r="O45" s="12">
        <v>368173.73099619587</v>
      </c>
      <c r="P45" s="12">
        <v>9.5064257846668901E-2</v>
      </c>
      <c r="Q45" s="12">
        <v>6.7881826211675309E-2</v>
      </c>
      <c r="R45" s="12">
        <v>0.24332506815405991</v>
      </c>
      <c r="S45" s="12">
        <v>9502.5518422207442</v>
      </c>
      <c r="T45" s="12">
        <v>422123.98497188318</v>
      </c>
      <c r="U45" s="12">
        <v>185979.99465082146</v>
      </c>
      <c r="V45" s="12">
        <v>841369.29883724567</v>
      </c>
      <c r="W45" s="12">
        <v>230525.68449246182</v>
      </c>
      <c r="X45" s="12">
        <v>285385.14482511714</v>
      </c>
      <c r="Y45" s="12">
        <v>7.719670979494242</v>
      </c>
      <c r="Z45" s="12">
        <v>19434.26891112858</v>
      </c>
      <c r="AA45" s="12">
        <v>9.3024045876190491E-3</v>
      </c>
    </row>
    <row r="46" spans="1:27" x14ac:dyDescent="0.25">
      <c r="A46" s="11" t="s">
        <v>27</v>
      </c>
      <c r="B46" s="11" t="s">
        <v>15</v>
      </c>
      <c r="C46" s="12">
        <v>0</v>
      </c>
      <c r="D46" s="12">
        <v>0</v>
      </c>
      <c r="E46" s="12">
        <v>825308.30554958084</v>
      </c>
      <c r="F46" s="12">
        <v>825993.4792174116</v>
      </c>
      <c r="G46" s="12">
        <v>0.17341103425172297</v>
      </c>
      <c r="H46" s="12">
        <v>4.7338189145511294</v>
      </c>
      <c r="I46" s="12">
        <v>0.11920586875625691</v>
      </c>
      <c r="J46" s="12">
        <v>5.5222918393260996E-2</v>
      </c>
      <c r="K46" s="12">
        <v>4.1734820564664293E-2</v>
      </c>
      <c r="L46" s="12">
        <v>0.1745830714622939</v>
      </c>
      <c r="M46" s="12">
        <v>0.61686838657689302</v>
      </c>
      <c r="N46" s="12">
        <v>0.92035415538894993</v>
      </c>
      <c r="O46" s="12">
        <v>0.1808236608463</v>
      </c>
      <c r="P46" s="12">
        <v>6.1264251571194001E-2</v>
      </c>
      <c r="Q46" s="12">
        <v>0.16170876636939849</v>
      </c>
      <c r="R46" s="12">
        <v>4.7964562106942096E-2</v>
      </c>
      <c r="S46" s="12">
        <v>3.5117380629806003E-2</v>
      </c>
      <c r="T46" s="12">
        <v>0.24231424543216099</v>
      </c>
      <c r="U46" s="12">
        <v>8.8518394353661586E-2</v>
      </c>
      <c r="V46" s="12">
        <v>0.27693577072377001</v>
      </c>
      <c r="W46" s="12">
        <v>0.1143594191591079</v>
      </c>
      <c r="X46" s="12">
        <v>9.8307238849854095E-2</v>
      </c>
      <c r="Y46" s="12">
        <v>1.7361697319893177E-2</v>
      </c>
      <c r="Z46" s="12">
        <v>8.5663889609576729E-2</v>
      </c>
      <c r="AA46" s="12">
        <v>3.5474185455161702E-4</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6588722.7737974999</v>
      </c>
      <c r="D48" s="29">
        <v>188438.07670281862</v>
      </c>
      <c r="E48" s="29">
        <v>4721152.4769894741</v>
      </c>
      <c r="F48" s="29">
        <v>2111900.6933506136</v>
      </c>
      <c r="G48" s="29">
        <v>3205912.9460053155</v>
      </c>
      <c r="H48" s="29">
        <v>1964122.1733354488</v>
      </c>
      <c r="I48" s="29">
        <v>5081914.0160922818</v>
      </c>
      <c r="J48" s="29">
        <v>331712.62708660029</v>
      </c>
      <c r="K48" s="29">
        <v>2830458.7247798778</v>
      </c>
      <c r="L48" s="29">
        <v>1055138.2256149026</v>
      </c>
      <c r="M48" s="29">
        <v>4308362.6462334245</v>
      </c>
      <c r="N48" s="29">
        <v>10284416.44396306</v>
      </c>
      <c r="O48" s="29">
        <v>1776969.927430372</v>
      </c>
      <c r="P48" s="29">
        <v>2140104.1123294164</v>
      </c>
      <c r="Q48" s="29">
        <v>3925205.0483404379</v>
      </c>
      <c r="R48" s="29">
        <v>482176.64338250895</v>
      </c>
      <c r="S48" s="29">
        <v>4.8652576745831018E-2</v>
      </c>
      <c r="T48" s="29">
        <v>636675.33103873604</v>
      </c>
      <c r="U48" s="29">
        <v>1248259.490651181</v>
      </c>
      <c r="V48" s="29">
        <v>5122585.2259336468</v>
      </c>
      <c r="W48" s="29">
        <v>1087469.5222062997</v>
      </c>
      <c r="X48" s="29">
        <v>1302376.2277455935</v>
      </c>
      <c r="Y48" s="29">
        <v>1802865.2207738128</v>
      </c>
      <c r="Z48" s="29">
        <v>1705077.1456106401</v>
      </c>
      <c r="AA48" s="29">
        <v>1.2880348468855097E-2</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0</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row>
    <row r="53" spans="1:27" x14ac:dyDescent="0.25">
      <c r="A53" s="11" t="s">
        <v>28</v>
      </c>
      <c r="B53" s="11" t="s">
        <v>8</v>
      </c>
      <c r="C53" s="12">
        <v>0</v>
      </c>
      <c r="D53" s="12">
        <v>2.5210462016858002</v>
      </c>
      <c r="E53" s="12">
        <v>2.2445377093205003</v>
      </c>
      <c r="F53" s="12">
        <v>2.7396890550788798E-3</v>
      </c>
      <c r="G53" s="12">
        <v>9.0057142192596993E-4</v>
      </c>
      <c r="H53" s="12">
        <v>3.2796914486560004E-4</v>
      </c>
      <c r="I53" s="12">
        <v>1.14506974770815E-4</v>
      </c>
      <c r="J53" s="12">
        <v>0</v>
      </c>
      <c r="K53" s="12">
        <v>0</v>
      </c>
      <c r="L53" s="12">
        <v>0</v>
      </c>
      <c r="M53" s="12">
        <v>0</v>
      </c>
      <c r="N53" s="12">
        <v>9.6751393177948799E-5</v>
      </c>
      <c r="O53" s="12">
        <v>1.0340488180677499E-4</v>
      </c>
      <c r="P53" s="12">
        <v>5.930428764253E-5</v>
      </c>
      <c r="Q53" s="12">
        <v>1.05702788208792E-4</v>
      </c>
      <c r="R53" s="12">
        <v>1.25110415277162E-4</v>
      </c>
      <c r="S53" s="12">
        <v>0.10726021761849999</v>
      </c>
      <c r="T53" s="12">
        <v>7.6014633485933999E-2</v>
      </c>
      <c r="U53" s="12">
        <v>0.45305689894890999</v>
      </c>
      <c r="V53" s="12">
        <v>1.9469117459883001E-4</v>
      </c>
      <c r="W53" s="12">
        <v>0.296164114034558</v>
      </c>
      <c r="X53" s="12">
        <v>9.0479046022889911E-5</v>
      </c>
      <c r="Y53" s="12">
        <v>4.0283609815929599E-5</v>
      </c>
      <c r="Z53" s="12">
        <v>0.12336931791101599</v>
      </c>
      <c r="AA53" s="12">
        <v>1.6326048662574599E-2</v>
      </c>
    </row>
    <row r="54" spans="1:27" x14ac:dyDescent="0.25">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x14ac:dyDescent="0.25">
      <c r="A55" s="11" t="s">
        <v>28</v>
      </c>
      <c r="B55" s="11" t="s">
        <v>5</v>
      </c>
      <c r="C55" s="12">
        <v>21.958921528008982</v>
      </c>
      <c r="D55" s="12">
        <v>2.1249615496246479</v>
      </c>
      <c r="E55" s="12">
        <v>0.1979201982027137</v>
      </c>
      <c r="F55" s="12">
        <v>0.338236037982867</v>
      </c>
      <c r="G55" s="12">
        <v>4.6908214627325903E-2</v>
      </c>
      <c r="H55" s="12">
        <v>3.0922656165780899E-2</v>
      </c>
      <c r="I55" s="12">
        <v>1.3518689090971989E-2</v>
      </c>
      <c r="J55" s="12">
        <v>1.1657875672369891E-2</v>
      </c>
      <c r="K55" s="12">
        <v>8.701178947134661E-3</v>
      </c>
      <c r="L55" s="12">
        <v>1.1788572379689301E-2</v>
      </c>
      <c r="M55" s="12">
        <v>1.8831091527068997E-2</v>
      </c>
      <c r="N55" s="12">
        <v>1.1019506195999909E-2</v>
      </c>
      <c r="O55" s="12">
        <v>8.3816769471855093</v>
      </c>
      <c r="P55" s="12">
        <v>1.6429560841368901E-2</v>
      </c>
      <c r="Q55" s="12">
        <v>8.9568741923998305E-3</v>
      </c>
      <c r="R55" s="12">
        <v>1.0359508338427699E-2</v>
      </c>
      <c r="S55" s="12">
        <v>1.7055559293914158E-2</v>
      </c>
      <c r="T55" s="12">
        <v>1.188284819523E-2</v>
      </c>
      <c r="U55" s="12">
        <v>1.3610827735503478E-2</v>
      </c>
      <c r="V55" s="12">
        <v>8.9470139844491994E-3</v>
      </c>
      <c r="W55" s="12">
        <v>16.765972359853588</v>
      </c>
      <c r="X55" s="12">
        <v>31818.443576635225</v>
      </c>
      <c r="Y55" s="12">
        <v>3.2381497059868502E-3</v>
      </c>
      <c r="Z55" s="12">
        <v>3.0634553764435101E-3</v>
      </c>
      <c r="AA55" s="12">
        <v>2.0040930592251601E-3</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0</v>
      </c>
      <c r="K57" s="12">
        <v>1.4419794924886001E-4</v>
      </c>
      <c r="L57" s="12">
        <v>1.05539636008055E-4</v>
      </c>
      <c r="M57" s="12">
        <v>1.4114799425216901E-4</v>
      </c>
      <c r="N57" s="12">
        <v>2.67373569223728E-4</v>
      </c>
      <c r="O57" s="12">
        <v>229994.64024163299</v>
      </c>
      <c r="P57" s="12">
        <v>4.2400132441972403E-2</v>
      </c>
      <c r="Q57" s="12">
        <v>7.2678933848813604E-2</v>
      </c>
      <c r="R57" s="12">
        <v>0.40882963605900502</v>
      </c>
      <c r="S57" s="12">
        <v>145676.528770626</v>
      </c>
      <c r="T57" s="12">
        <v>0.11289117058135199</v>
      </c>
      <c r="U57" s="12">
        <v>27154.624924072799</v>
      </c>
      <c r="V57" s="12">
        <v>1.6989488573708E-3</v>
      </c>
      <c r="W57" s="12">
        <v>45388.272697897999</v>
      </c>
      <c r="X57" s="12">
        <v>53827.771963589897</v>
      </c>
      <c r="Y57" s="12">
        <v>1.68615580146943E-2</v>
      </c>
      <c r="Z57" s="12">
        <v>1.2710265063162999E-2</v>
      </c>
      <c r="AA57" s="12">
        <v>4.0420169248626195E-3</v>
      </c>
    </row>
    <row r="58" spans="1:27" x14ac:dyDescent="0.25">
      <c r="A58" s="11" t="s">
        <v>28</v>
      </c>
      <c r="B58" s="11" t="s">
        <v>10</v>
      </c>
      <c r="C58" s="12">
        <v>1104064.3272148173</v>
      </c>
      <c r="D58" s="12">
        <v>1610958.5432661641</v>
      </c>
      <c r="E58" s="12">
        <v>4789955.0057055335</v>
      </c>
      <c r="F58" s="12">
        <v>875632.32259885769</v>
      </c>
      <c r="G58" s="12">
        <v>1309163.1378549777</v>
      </c>
      <c r="H58" s="12">
        <v>971300.08460085047</v>
      </c>
      <c r="I58" s="12">
        <v>672747.63372956042</v>
      </c>
      <c r="J58" s="12">
        <v>0.18814031320821786</v>
      </c>
      <c r="K58" s="12">
        <v>0.17808671384258823</v>
      </c>
      <c r="L58" s="12">
        <v>9.3387278935201323E-2</v>
      </c>
      <c r="M58" s="12">
        <v>641569.89774119703</v>
      </c>
      <c r="N58" s="12">
        <v>0.45611118583487464</v>
      </c>
      <c r="O58" s="12">
        <v>6.0648752120677031E-2</v>
      </c>
      <c r="P58" s="12">
        <v>0.4504708768330129</v>
      </c>
      <c r="Q58" s="12">
        <v>874024.76182916795</v>
      </c>
      <c r="R58" s="12">
        <v>1118927.1507523416</v>
      </c>
      <c r="S58" s="12">
        <v>176500.05211617862</v>
      </c>
      <c r="T58" s="12">
        <v>276439.02191237797</v>
      </c>
      <c r="U58" s="12">
        <v>104467.60089339879</v>
      </c>
      <c r="V58" s="12">
        <v>588797.6495877764</v>
      </c>
      <c r="W58" s="12">
        <v>477877.57436257909</v>
      </c>
      <c r="X58" s="12">
        <v>1.4931713146774665E-2</v>
      </c>
      <c r="Y58" s="12">
        <v>0.21755807295518806</v>
      </c>
      <c r="Z58" s="12">
        <v>236424.03526740472</v>
      </c>
      <c r="AA58" s="12">
        <v>128479.56118450126</v>
      </c>
    </row>
    <row r="59" spans="1:27" x14ac:dyDescent="0.25">
      <c r="A59" s="11" t="s">
        <v>28</v>
      </c>
      <c r="B59" s="11" t="s">
        <v>9</v>
      </c>
      <c r="C59" s="12">
        <v>9.7695486192222134</v>
      </c>
      <c r="D59" s="12">
        <v>7.0471725494841211</v>
      </c>
      <c r="E59" s="12">
        <v>356418.3655081598</v>
      </c>
      <c r="F59" s="12">
        <v>631374.44297151186</v>
      </c>
      <c r="G59" s="12">
        <v>117164.5091819896</v>
      </c>
      <c r="H59" s="12">
        <v>143439.94128278078</v>
      </c>
      <c r="I59" s="12">
        <v>433033.26388098928</v>
      </c>
      <c r="J59" s="12">
        <v>429217.62307098549</v>
      </c>
      <c r="K59" s="12">
        <v>1.5111325749640261E-2</v>
      </c>
      <c r="L59" s="12">
        <v>322648.3075111006</v>
      </c>
      <c r="M59" s="12">
        <v>254224.69840759359</v>
      </c>
      <c r="N59" s="12">
        <v>849409.7034049728</v>
      </c>
      <c r="O59" s="12">
        <v>612816.39213127946</v>
      </c>
      <c r="P59" s="12">
        <v>0.4432629593453406</v>
      </c>
      <c r="Q59" s="12">
        <v>35567.89533498932</v>
      </c>
      <c r="R59" s="12">
        <v>2.6497218049519707E-2</v>
      </c>
      <c r="S59" s="12">
        <v>166371.52010938764</v>
      </c>
      <c r="T59" s="12">
        <v>0.11584497377034228</v>
      </c>
      <c r="U59" s="12">
        <v>175391.8285301438</v>
      </c>
      <c r="V59" s="12">
        <v>4.5042924747915748E-2</v>
      </c>
      <c r="W59" s="12">
        <v>300331.54925252771</v>
      </c>
      <c r="X59" s="12">
        <v>4.6796054395740654E-3</v>
      </c>
      <c r="Y59" s="12">
        <v>2.8192603319339621E-2</v>
      </c>
      <c r="Z59" s="12">
        <v>2277.0299321017928</v>
      </c>
      <c r="AA59" s="12">
        <v>15514.829500322609</v>
      </c>
    </row>
    <row r="60" spans="1:27" x14ac:dyDescent="0.25">
      <c r="A60" s="11" t="s">
        <v>28</v>
      </c>
      <c r="B60" s="11" t="s">
        <v>102</v>
      </c>
      <c r="C60" s="12">
        <v>21.797641831525603</v>
      </c>
      <c r="D60" s="12">
        <v>87840.736155649734</v>
      </c>
      <c r="E60" s="12">
        <v>171275.83227395292</v>
      </c>
      <c r="F60" s="12">
        <v>1183225.5363803487</v>
      </c>
      <c r="G60" s="12">
        <v>212441.57859858929</v>
      </c>
      <c r="H60" s="12">
        <v>0.90036121398620195</v>
      </c>
      <c r="I60" s="12">
        <v>675562.82446632523</v>
      </c>
      <c r="J60" s="12">
        <v>35086.817884824413</v>
      </c>
      <c r="K60" s="12">
        <v>0.18738898195552878</v>
      </c>
      <c r="L60" s="12">
        <v>175951.24388728986</v>
      </c>
      <c r="M60" s="12">
        <v>118664.93220180908</v>
      </c>
      <c r="N60" s="12">
        <v>332768.53735480009</v>
      </c>
      <c r="O60" s="12">
        <v>672448.92121250171</v>
      </c>
      <c r="P60" s="12">
        <v>0.262981602969515</v>
      </c>
      <c r="Q60" s="12">
        <v>0.19948291880127539</v>
      </c>
      <c r="R60" s="12">
        <v>0.21486475491787099</v>
      </c>
      <c r="S60" s="12">
        <v>94900.916450264354</v>
      </c>
      <c r="T60" s="12">
        <v>1.2448268397933941E-2</v>
      </c>
      <c r="U60" s="12">
        <v>109653.14700894039</v>
      </c>
      <c r="V60" s="12">
        <v>4.5949172970581403E-2</v>
      </c>
      <c r="W60" s="12">
        <v>189175.22238339219</v>
      </c>
      <c r="X60" s="12">
        <v>0.18877907596767449</v>
      </c>
      <c r="Y60" s="12">
        <v>3.5174692815528288</v>
      </c>
      <c r="Z60" s="12">
        <v>4667.6327996039927</v>
      </c>
      <c r="AA60" s="12">
        <v>14918.979031946226</v>
      </c>
    </row>
    <row r="61" spans="1:27" x14ac:dyDescent="0.25">
      <c r="A61" s="11" t="s">
        <v>28</v>
      </c>
      <c r="B61" s="11" t="s">
        <v>15</v>
      </c>
      <c r="C61" s="12">
        <v>0</v>
      </c>
      <c r="D61" s="12">
        <v>0</v>
      </c>
      <c r="E61" s="12">
        <v>172.09734130370799</v>
      </c>
      <c r="F61" s="12">
        <v>725505.90453699382</v>
      </c>
      <c r="G61" s="12">
        <v>1.9089627614889688</v>
      </c>
      <c r="H61" s="12">
        <v>0.12959113349994839</v>
      </c>
      <c r="I61" s="12">
        <v>3.5832230289781122E-2</v>
      </c>
      <c r="J61" s="12">
        <v>6.5571555209539001E-2</v>
      </c>
      <c r="K61" s="12">
        <v>2.8431035884701601E-2</v>
      </c>
      <c r="L61" s="12">
        <v>5.7493392144422402E-2</v>
      </c>
      <c r="M61" s="12">
        <v>6.8659616654779515E-2</v>
      </c>
      <c r="N61" s="12">
        <v>9.9060530655384491E-2</v>
      </c>
      <c r="O61" s="12">
        <v>0.10337392051160799</v>
      </c>
      <c r="P61" s="12">
        <v>8.7962410528172996E-2</v>
      </c>
      <c r="Q61" s="12">
        <v>8.3673613620455001E-2</v>
      </c>
      <c r="R61" s="12">
        <v>6.0755514613827603E-2</v>
      </c>
      <c r="S61" s="12">
        <v>8.8164054913492496E-2</v>
      </c>
      <c r="T61" s="12">
        <v>3.965391904137E-2</v>
      </c>
      <c r="U61" s="12">
        <v>6.7462976754574799E-2</v>
      </c>
      <c r="V61" s="12">
        <v>6.0053089306360795E-2</v>
      </c>
      <c r="W61" s="12">
        <v>7.5624719903319801E-2</v>
      </c>
      <c r="X61" s="12">
        <v>2.2935199544957801E-2</v>
      </c>
      <c r="Y61" s="12">
        <v>1.611570403526226E-2</v>
      </c>
      <c r="Z61" s="12">
        <v>2.4475035237325599E-2</v>
      </c>
      <c r="AA61" s="12">
        <v>1.4676751846497429E-2</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1104096.0556849644</v>
      </c>
      <c r="D63" s="29">
        <v>1610970.2364464649</v>
      </c>
      <c r="E63" s="29">
        <v>5146375.813671601</v>
      </c>
      <c r="F63" s="29">
        <v>1507007.1065460965</v>
      </c>
      <c r="G63" s="29">
        <v>1426327.6948457535</v>
      </c>
      <c r="H63" s="29">
        <v>1114740.0571342565</v>
      </c>
      <c r="I63" s="29">
        <v>1105780.9112437456</v>
      </c>
      <c r="J63" s="29">
        <v>429217.82286917436</v>
      </c>
      <c r="K63" s="29">
        <v>0.20204341648861202</v>
      </c>
      <c r="L63" s="29">
        <v>322648.41279249155</v>
      </c>
      <c r="M63" s="29">
        <v>895794.61512103025</v>
      </c>
      <c r="N63" s="29">
        <v>849410.17089978978</v>
      </c>
      <c r="O63" s="29">
        <v>842819.47480201663</v>
      </c>
      <c r="P63" s="29">
        <v>0.95262283374933743</v>
      </c>
      <c r="Q63" s="29">
        <v>909592.73890566803</v>
      </c>
      <c r="R63" s="29">
        <v>1118927.5965638144</v>
      </c>
      <c r="S63" s="29">
        <v>488548.22531196917</v>
      </c>
      <c r="T63" s="29">
        <v>276439.33854600403</v>
      </c>
      <c r="U63" s="29">
        <v>307014.52101534209</v>
      </c>
      <c r="V63" s="29">
        <v>588797.70547135512</v>
      </c>
      <c r="W63" s="29">
        <v>823614.45844947873</v>
      </c>
      <c r="X63" s="29">
        <v>85646.235242022754</v>
      </c>
      <c r="Y63" s="29">
        <v>0.26589066760502478</v>
      </c>
      <c r="Z63" s="29">
        <v>238701.20434254484</v>
      </c>
      <c r="AA63" s="29">
        <v>143994.41305698251</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0</v>
      </c>
      <c r="D68" s="12">
        <v>2.2132358743338001</v>
      </c>
      <c r="E68" s="12">
        <v>0.292220263134015</v>
      </c>
      <c r="F68" s="12">
        <v>1.0472009314376801E-3</v>
      </c>
      <c r="G68" s="12">
        <v>1.3031518472170001E-3</v>
      </c>
      <c r="H68" s="12">
        <v>0.100526119221865</v>
      </c>
      <c r="I68" s="12">
        <v>2.60913494835104E-3</v>
      </c>
      <c r="J68" s="12">
        <v>7.2286632058084395E-3</v>
      </c>
      <c r="K68" s="12">
        <v>8.3048029811522909E-4</v>
      </c>
      <c r="L68" s="12">
        <v>8.1690923687450004E-4</v>
      </c>
      <c r="M68" s="12">
        <v>6.4690702308129996E-2</v>
      </c>
      <c r="N68" s="12">
        <v>4.0168578413840392E-3</v>
      </c>
      <c r="O68" s="12">
        <v>9.4100173300337893E-4</v>
      </c>
      <c r="P68" s="12">
        <v>7.1011120309303908E-3</v>
      </c>
      <c r="Q68" s="12">
        <v>6.9668239823025002E-2</v>
      </c>
      <c r="R68" s="12">
        <v>1.2687581188294199E-3</v>
      </c>
      <c r="S68" s="12">
        <v>2.89477938706049E-2</v>
      </c>
      <c r="T68" s="12">
        <v>0.31391721088934998</v>
      </c>
      <c r="U68" s="12">
        <v>6.9435389960407906E-2</v>
      </c>
      <c r="V68" s="12">
        <v>3.7364880726250001E-2</v>
      </c>
      <c r="W68" s="12">
        <v>6.7211323461403391E-2</v>
      </c>
      <c r="X68" s="12">
        <v>5.2735299225109997E-5</v>
      </c>
      <c r="Y68" s="12">
        <v>7.3371956707761501E-5</v>
      </c>
      <c r="Z68" s="12">
        <v>6.2691032608793593E-2</v>
      </c>
      <c r="AA68" s="12">
        <v>3.7911217445163898E-4</v>
      </c>
    </row>
    <row r="69" spans="1:27" x14ac:dyDescent="0.25">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4.4215178450831099</v>
      </c>
      <c r="D70" s="12">
        <v>2.5616033720754199E-2</v>
      </c>
      <c r="E70" s="12">
        <v>0.10950382943967629</v>
      </c>
      <c r="F70" s="12">
        <v>5.7025481594696101E-2</v>
      </c>
      <c r="G70" s="12">
        <v>8.4726148618623195E-2</v>
      </c>
      <c r="H70" s="12">
        <v>0.17431610705216399</v>
      </c>
      <c r="I70" s="12">
        <v>0.12819174136950301</v>
      </c>
      <c r="J70" s="12">
        <v>0.1807753201888784</v>
      </c>
      <c r="K70" s="12">
        <v>0.12688313797218101</v>
      </c>
      <c r="L70" s="12">
        <v>7.1817413343087305E-2</v>
      </c>
      <c r="M70" s="12">
        <v>0.1552935453446018</v>
      </c>
      <c r="N70" s="12">
        <v>0.12109060438502089</v>
      </c>
      <c r="O70" s="12">
        <v>9.2984432254204996E-2</v>
      </c>
      <c r="P70" s="12">
        <v>0.14050693795689578</v>
      </c>
      <c r="Q70" s="12">
        <v>0.120473848411078</v>
      </c>
      <c r="R70" s="12">
        <v>8.1496466856314204E-2</v>
      </c>
      <c r="S70" s="12">
        <v>0.11104015056770021</v>
      </c>
      <c r="T70" s="12">
        <v>0.183549793138052</v>
      </c>
      <c r="U70" s="12">
        <v>5.98036495226884E-2</v>
      </c>
      <c r="V70" s="12">
        <v>8.1211999037752211E-2</v>
      </c>
      <c r="W70" s="12">
        <v>0.17268644676009079</v>
      </c>
      <c r="X70" s="12">
        <v>7.4539131018232004E-3</v>
      </c>
      <c r="Y70" s="12">
        <v>1.02388776696778E-2</v>
      </c>
      <c r="Z70" s="12">
        <v>4.0125314850350695E-2</v>
      </c>
      <c r="AA70" s="12">
        <v>1.0084168319849479E-2</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1.9452935823378701</v>
      </c>
      <c r="K72" s="12">
        <v>0.11558726840772</v>
      </c>
      <c r="L72" s="12">
        <v>4.7539588559255004E-2</v>
      </c>
      <c r="M72" s="12">
        <v>0.22222487661204202</v>
      </c>
      <c r="N72" s="12">
        <v>0.17875629914459601</v>
      </c>
      <c r="O72" s="12">
        <v>1.55004016856567E-2</v>
      </c>
      <c r="P72" s="12">
        <v>7.857968734036401E-2</v>
      </c>
      <c r="Q72" s="12">
        <v>0.53062651336369193</v>
      </c>
      <c r="R72" s="12">
        <v>2.4118333478901001E-2</v>
      </c>
      <c r="S72" s="12">
        <v>7.4171192091023991E-2</v>
      </c>
      <c r="T72" s="12">
        <v>6.8179032200076399E-3</v>
      </c>
      <c r="U72" s="12">
        <v>1.50884861194144E-2</v>
      </c>
      <c r="V72" s="12">
        <v>0.14365965615304799</v>
      </c>
      <c r="W72" s="12">
        <v>0.70532239202161995</v>
      </c>
      <c r="X72" s="12">
        <v>1.3528561965203002E-3</v>
      </c>
      <c r="Y72" s="12">
        <v>1.1590529086232299E-3</v>
      </c>
      <c r="Z72" s="12">
        <v>2.8542301142570202E-3</v>
      </c>
      <c r="AA72" s="12">
        <v>6.00076003657394E-4</v>
      </c>
    </row>
    <row r="73" spans="1:27" x14ac:dyDescent="0.25">
      <c r="A73" s="11" t="s">
        <v>29</v>
      </c>
      <c r="B73" s="11" t="s">
        <v>10</v>
      </c>
      <c r="C73" s="12">
        <v>1936773.8173886307</v>
      </c>
      <c r="D73" s="12">
        <v>72243.886547982795</v>
      </c>
      <c r="E73" s="12">
        <v>266569.38464412792</v>
      </c>
      <c r="F73" s="12">
        <v>1983279.9395922823</v>
      </c>
      <c r="G73" s="12">
        <v>137931.36048528273</v>
      </c>
      <c r="H73" s="12">
        <v>4551632.0817548316</v>
      </c>
      <c r="I73" s="12">
        <v>886399.06123086426</v>
      </c>
      <c r="J73" s="12">
        <v>715776.67687344202</v>
      </c>
      <c r="K73" s="12">
        <v>0.11128558903488153</v>
      </c>
      <c r="L73" s="12">
        <v>5.8685875941860664E-2</v>
      </c>
      <c r="M73" s="12">
        <v>1512443.7061705117</v>
      </c>
      <c r="N73" s="12">
        <v>5.4154696837337951E-2</v>
      </c>
      <c r="O73" s="12">
        <v>1131851.5231698959</v>
      </c>
      <c r="P73" s="12">
        <v>1567006.4875840582</v>
      </c>
      <c r="Q73" s="12">
        <v>2687164.8785538957</v>
      </c>
      <c r="R73" s="12">
        <v>754362.06375053083</v>
      </c>
      <c r="S73" s="12">
        <v>2.7773777512055702</v>
      </c>
      <c r="T73" s="12">
        <v>568734.00605715672</v>
      </c>
      <c r="U73" s="12">
        <v>1727976.7628711713</v>
      </c>
      <c r="V73" s="12">
        <v>682852.68203109526</v>
      </c>
      <c r="W73" s="12">
        <v>479640.02909405081</v>
      </c>
      <c r="X73" s="12">
        <v>1.0755146038711104E-2</v>
      </c>
      <c r="Y73" s="12">
        <v>1.0227906802098313E-2</v>
      </c>
      <c r="Z73" s="12">
        <v>424544.91740059044</v>
      </c>
      <c r="AA73" s="12">
        <v>208165.4385166493</v>
      </c>
    </row>
    <row r="74" spans="1:27" x14ac:dyDescent="0.25">
      <c r="A74" s="11" t="s">
        <v>29</v>
      </c>
      <c r="B74" s="11" t="s">
        <v>9</v>
      </c>
      <c r="C74" s="12">
        <v>18.744226203195286</v>
      </c>
      <c r="D74" s="12">
        <v>1.7644843380659718</v>
      </c>
      <c r="E74" s="12">
        <v>40863.626173504148</v>
      </c>
      <c r="F74" s="12">
        <v>151626.83708087073</v>
      </c>
      <c r="G74" s="12">
        <v>208665.16149902224</v>
      </c>
      <c r="H74" s="12">
        <v>734475.47206721257</v>
      </c>
      <c r="I74" s="12">
        <v>17952.284070923197</v>
      </c>
      <c r="J74" s="12">
        <v>970662.95165556693</v>
      </c>
      <c r="K74" s="12">
        <v>19195.804808728491</v>
      </c>
      <c r="L74" s="12">
        <v>661202.8006198263</v>
      </c>
      <c r="M74" s="12">
        <v>1304501.6058556759</v>
      </c>
      <c r="N74" s="12">
        <v>769848.92475944501</v>
      </c>
      <c r="O74" s="12">
        <v>7.6150798913249301E-2</v>
      </c>
      <c r="P74" s="12">
        <v>678942.59437886789</v>
      </c>
      <c r="Q74" s="12">
        <v>488798.29570824053</v>
      </c>
      <c r="R74" s="12">
        <v>0.17318702013480855</v>
      </c>
      <c r="S74" s="12">
        <v>141705.31293534939</v>
      </c>
      <c r="T74" s="12">
        <v>0.15522421458564761</v>
      </c>
      <c r="U74" s="12">
        <v>2033157.1409632924</v>
      </c>
      <c r="V74" s="12">
        <v>6876.5173372496729</v>
      </c>
      <c r="W74" s="12">
        <v>842857.71242529526</v>
      </c>
      <c r="X74" s="12">
        <v>2.5216605923909E-3</v>
      </c>
      <c r="Y74" s="12">
        <v>2.8388776180821138E-3</v>
      </c>
      <c r="Z74" s="12">
        <v>87296.130623956298</v>
      </c>
      <c r="AA74" s="12">
        <v>15769.735057890297</v>
      </c>
    </row>
    <row r="75" spans="1:27" x14ac:dyDescent="0.25">
      <c r="A75" s="11" t="s">
        <v>29</v>
      </c>
      <c r="B75" s="11" t="s">
        <v>102</v>
      </c>
      <c r="C75" s="12">
        <v>15.193345180253251</v>
      </c>
      <c r="D75" s="12">
        <v>2.5045798928780689</v>
      </c>
      <c r="E75" s="12">
        <v>5.6814914038414299</v>
      </c>
      <c r="F75" s="12">
        <v>5.1233184399059004</v>
      </c>
      <c r="G75" s="12">
        <v>10.28580780662808</v>
      </c>
      <c r="H75" s="12">
        <v>1.74021473851102E-2</v>
      </c>
      <c r="I75" s="12">
        <v>10.47352563528835</v>
      </c>
      <c r="J75" s="12">
        <v>405652.36748672096</v>
      </c>
      <c r="K75" s="12">
        <v>484211.35359154321</v>
      </c>
      <c r="L75" s="12">
        <v>856796.03541534499</v>
      </c>
      <c r="M75" s="12">
        <v>701100.63201624865</v>
      </c>
      <c r="N75" s="12">
        <v>499061.77150511491</v>
      </c>
      <c r="O75" s="12">
        <v>109187.9095352134</v>
      </c>
      <c r="P75" s="12">
        <v>397744.55280288903</v>
      </c>
      <c r="Q75" s="12">
        <v>8.7492378457965606E-2</v>
      </c>
      <c r="R75" s="12">
        <v>0.19884470081673788</v>
      </c>
      <c r="S75" s="12">
        <v>79258.109901985503</v>
      </c>
      <c r="T75" s="12">
        <v>6.8984384714485703E-2</v>
      </c>
      <c r="U75" s="12">
        <v>1126924.9183007637</v>
      </c>
      <c r="V75" s="12">
        <v>4.0066709298224396E-2</v>
      </c>
      <c r="W75" s="12">
        <v>477503.92592627753</v>
      </c>
      <c r="X75" s="12">
        <v>1.7869817714720581E-2</v>
      </c>
      <c r="Y75" s="12">
        <v>8.8978910319492278E-3</v>
      </c>
      <c r="Z75" s="12">
        <v>1.0988113266481709E-2</v>
      </c>
      <c r="AA75" s="12">
        <v>5.4282079011543541E-2</v>
      </c>
    </row>
    <row r="76" spans="1:27" x14ac:dyDescent="0.25">
      <c r="A76" s="11" t="s">
        <v>29</v>
      </c>
      <c r="B76" s="11" t="s">
        <v>15</v>
      </c>
      <c r="C76" s="12">
        <v>0</v>
      </c>
      <c r="D76" s="12">
        <v>0</v>
      </c>
      <c r="E76" s="12">
        <v>38.816070756998393</v>
      </c>
      <c r="F76" s="12">
        <v>4.0037412780232602</v>
      </c>
      <c r="G76" s="12">
        <v>7.5631705565803298</v>
      </c>
      <c r="H76" s="12">
        <v>7.2588917508479902</v>
      </c>
      <c r="I76" s="12">
        <v>3.4956535658935302</v>
      </c>
      <c r="J76" s="12">
        <v>1.652680989587662</v>
      </c>
      <c r="K76" s="12">
        <v>4.6860109890023496E-2</v>
      </c>
      <c r="L76" s="12">
        <v>0.31329745098786704</v>
      </c>
      <c r="M76" s="12">
        <v>1.0528392147758792</v>
      </c>
      <c r="N76" s="12">
        <v>1.130897527161155</v>
      </c>
      <c r="O76" s="12">
        <v>0.37256334362266197</v>
      </c>
      <c r="P76" s="12">
        <v>1.741304095139335</v>
      </c>
      <c r="Q76" s="12">
        <v>0.30898812793951408</v>
      </c>
      <c r="R76" s="12">
        <v>0.11821173954974201</v>
      </c>
      <c r="S76" s="12">
        <v>1.120051314372764</v>
      </c>
      <c r="T76" s="12">
        <v>0.22317577293056598</v>
      </c>
      <c r="U76" s="12">
        <v>0.87280263588975093</v>
      </c>
      <c r="V76" s="12">
        <v>0.58947466801091397</v>
      </c>
      <c r="W76" s="12">
        <v>1.2774756064601203</v>
      </c>
      <c r="X76" s="12">
        <v>9.6001687281228995E-4</v>
      </c>
      <c r="Y76" s="12">
        <v>1.365552174947233E-3</v>
      </c>
      <c r="Z76" s="12">
        <v>1.8413970210342701E-3</v>
      </c>
      <c r="AA76" s="12">
        <v>3.2840178260444401E-3</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1936796.983132679</v>
      </c>
      <c r="D78" s="29">
        <v>72247.88988422892</v>
      </c>
      <c r="E78" s="29">
        <v>307433.41254172463</v>
      </c>
      <c r="F78" s="29">
        <v>2134906.8347458355</v>
      </c>
      <c r="G78" s="29">
        <v>346596.60801360547</v>
      </c>
      <c r="H78" s="29">
        <v>5286107.8286642702</v>
      </c>
      <c r="I78" s="29">
        <v>904351.47610266379</v>
      </c>
      <c r="J78" s="29">
        <v>1686441.7618265748</v>
      </c>
      <c r="K78" s="29">
        <v>19196.159395204206</v>
      </c>
      <c r="L78" s="29">
        <v>661202.97947961336</v>
      </c>
      <c r="M78" s="29">
        <v>2816945.7542353119</v>
      </c>
      <c r="N78" s="29">
        <v>769849.28277790325</v>
      </c>
      <c r="O78" s="29">
        <v>1131851.7087465306</v>
      </c>
      <c r="P78" s="29">
        <v>2245949.3081506635</v>
      </c>
      <c r="Q78" s="29">
        <v>3175963.8950307379</v>
      </c>
      <c r="R78" s="29">
        <v>754362.34382110939</v>
      </c>
      <c r="S78" s="29">
        <v>141708.30447223713</v>
      </c>
      <c r="T78" s="29">
        <v>568734.66556627851</v>
      </c>
      <c r="U78" s="29">
        <v>3761134.0481619891</v>
      </c>
      <c r="V78" s="29">
        <v>689729.46160488087</v>
      </c>
      <c r="W78" s="29">
        <v>1322498.6867395083</v>
      </c>
      <c r="X78" s="29">
        <v>2.2136311228670612E-2</v>
      </c>
      <c r="Y78" s="29">
        <v>2.4538086955189217E-2</v>
      </c>
      <c r="Z78" s="29">
        <v>511841.15369512432</v>
      </c>
      <c r="AA78" s="29">
        <v>223935.18463789611</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1.2895209513285</v>
      </c>
      <c r="E83" s="12">
        <v>5.1813047959952001E-2</v>
      </c>
      <c r="F83" s="12">
        <v>6.3389549221339991E-2</v>
      </c>
      <c r="G83" s="12">
        <v>8.8812146430260003E-2</v>
      </c>
      <c r="H83" s="12">
        <v>0.19419245612816999</v>
      </c>
      <c r="I83" s="12">
        <v>0.12326264462493999</v>
      </c>
      <c r="J83" s="12">
        <v>2.5443585461456197E-2</v>
      </c>
      <c r="K83" s="12">
        <v>1.6332834741201601E-2</v>
      </c>
      <c r="L83" s="12">
        <v>1.8212910314571999E-2</v>
      </c>
      <c r="M83" s="12">
        <v>6.0318092961984003E-2</v>
      </c>
      <c r="N83" s="12">
        <v>2.0422619850431201E-2</v>
      </c>
      <c r="O83" s="12">
        <v>1.5962099734218699E-3</v>
      </c>
      <c r="P83" s="12">
        <v>1.1491480879879E-2</v>
      </c>
      <c r="Q83" s="12">
        <v>0.10439586958234499</v>
      </c>
      <c r="R83" s="12">
        <v>6.1101061634116797E-3</v>
      </c>
      <c r="S83" s="12">
        <v>2.5976918576463399E-2</v>
      </c>
      <c r="T83" s="12">
        <v>0.23893997054572799</v>
      </c>
      <c r="U83" s="12">
        <v>1.5239836067592501E-2</v>
      </c>
      <c r="V83" s="12">
        <v>1.8723559977223799E-2</v>
      </c>
      <c r="W83" s="12">
        <v>3.2602952693438395E-2</v>
      </c>
      <c r="X83" s="12">
        <v>1.01402373968111E-4</v>
      </c>
      <c r="Y83" s="12">
        <v>1.62969886776312E-4</v>
      </c>
      <c r="Z83" s="12">
        <v>8.9546691656034003E-2</v>
      </c>
      <c r="AA83" s="12">
        <v>7.1182705431999907E-4</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3.4718982370926499</v>
      </c>
      <c r="D85" s="12">
        <v>0.19237633245901789</v>
      </c>
      <c r="E85" s="12">
        <v>0.18481094674359702</v>
      </c>
      <c r="F85" s="12">
        <v>0.20879018789346299</v>
      </c>
      <c r="G85" s="12">
        <v>0.26053867331040703</v>
      </c>
      <c r="H85" s="12">
        <v>0.15593673376882497</v>
      </c>
      <c r="I85" s="12">
        <v>0.113748224332557</v>
      </c>
      <c r="J85" s="12">
        <v>0.12438333186996199</v>
      </c>
      <c r="K85" s="12">
        <v>0.18748314078194359</v>
      </c>
      <c r="L85" s="12">
        <v>0.1940526535563479</v>
      </c>
      <c r="M85" s="12">
        <v>7.5344612631212893E-2</v>
      </c>
      <c r="N85" s="12">
        <v>0.12495314956305278</v>
      </c>
      <c r="O85" s="12">
        <v>0.1034982998479187</v>
      </c>
      <c r="P85" s="12">
        <v>0.15733394061744999</v>
      </c>
      <c r="Q85" s="12">
        <v>0.1190973355000884</v>
      </c>
      <c r="R85" s="12">
        <v>8.8181092812217893E-2</v>
      </c>
      <c r="S85" s="12">
        <v>9.0741774442892595E-2</v>
      </c>
      <c r="T85" s="12">
        <v>0.19908385096485001</v>
      </c>
      <c r="U85" s="12">
        <v>9.7859197715411309E-2</v>
      </c>
      <c r="V85" s="12">
        <v>3.9347272001717996E-2</v>
      </c>
      <c r="W85" s="12">
        <v>8.8203962026163707E-2</v>
      </c>
      <c r="X85" s="12">
        <v>1.9157373170108526E-2</v>
      </c>
      <c r="Y85" s="12">
        <v>2.8789006231086999E-2</v>
      </c>
      <c r="Z85" s="12">
        <v>5.2944671473676902E-2</v>
      </c>
      <c r="AA85" s="12">
        <v>7.8763537110318801E-3</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1.5730923130208501</v>
      </c>
      <c r="K87" s="12">
        <v>0.19336045973809499</v>
      </c>
      <c r="L87" s="12">
        <v>0.16465773138246201</v>
      </c>
      <c r="M87" s="12">
        <v>5.3285388594750002E-2</v>
      </c>
      <c r="N87" s="12">
        <v>0.235815805104551</v>
      </c>
      <c r="O87" s="12">
        <v>1.73540518400398E-2</v>
      </c>
      <c r="P87" s="12">
        <v>0.12908977398294</v>
      </c>
      <c r="Q87" s="12">
        <v>1.90455759536056</v>
      </c>
      <c r="R87" s="12">
        <v>1.8935938811217599E-2</v>
      </c>
      <c r="S87" s="12">
        <v>3.26442390050753E-2</v>
      </c>
      <c r="T87" s="12">
        <v>8.1382850681304009E-3</v>
      </c>
      <c r="U87" s="12">
        <v>8.2300635995006099E-3</v>
      </c>
      <c r="V87" s="12">
        <v>0.116092569768646</v>
      </c>
      <c r="W87" s="12">
        <v>0.63366109113273705</v>
      </c>
      <c r="X87" s="12">
        <v>2.9395000733984599E-3</v>
      </c>
      <c r="Y87" s="12">
        <v>2.5700861515751999E-3</v>
      </c>
      <c r="Z87" s="12">
        <v>4449.8247488086199</v>
      </c>
      <c r="AA87" s="12">
        <v>1.2331035843920299E-3</v>
      </c>
    </row>
    <row r="88" spans="1:27" x14ac:dyDescent="0.25">
      <c r="A88" s="11" t="s">
        <v>30</v>
      </c>
      <c r="B88" s="11" t="s">
        <v>10</v>
      </c>
      <c r="C88" s="12">
        <v>2369339.080133134</v>
      </c>
      <c r="D88" s="12">
        <v>22.918209762809067</v>
      </c>
      <c r="E88" s="12">
        <v>1182394.4801855197</v>
      </c>
      <c r="F88" s="12">
        <v>290977.59945315216</v>
      </c>
      <c r="G88" s="12">
        <v>3095554.9504203228</v>
      </c>
      <c r="H88" s="12">
        <v>862237.32923451345</v>
      </c>
      <c r="I88" s="12">
        <v>2590114.1512303296</v>
      </c>
      <c r="J88" s="12">
        <v>29780.214984686252</v>
      </c>
      <c r="K88" s="12">
        <v>1860222.5675239461</v>
      </c>
      <c r="L88" s="12">
        <v>595161.63463522564</v>
      </c>
      <c r="M88" s="12">
        <v>979362.6698001608</v>
      </c>
      <c r="N88" s="12">
        <v>2268900.6181477308</v>
      </c>
      <c r="O88" s="12">
        <v>19661.214112944675</v>
      </c>
      <c r="P88" s="12">
        <v>1560896.7251795672</v>
      </c>
      <c r="Q88" s="12">
        <v>2256083.544741652</v>
      </c>
      <c r="R88" s="12">
        <v>76053.18322343241</v>
      </c>
      <c r="S88" s="12">
        <v>8253.586773025494</v>
      </c>
      <c r="T88" s="12">
        <v>484698.04278604162</v>
      </c>
      <c r="U88" s="12">
        <v>452898.70125740371</v>
      </c>
      <c r="V88" s="12">
        <v>0.25702511409209822</v>
      </c>
      <c r="W88" s="12">
        <v>340855.83553454612</v>
      </c>
      <c r="X88" s="12">
        <v>6.2481468442694742E-3</v>
      </c>
      <c r="Y88" s="12">
        <v>2.1849468390287539E-2</v>
      </c>
      <c r="Z88" s="12">
        <v>420335.86324221041</v>
      </c>
      <c r="AA88" s="12">
        <v>103237.68894692908</v>
      </c>
    </row>
    <row r="89" spans="1:27" x14ac:dyDescent="0.25">
      <c r="A89" s="11" t="s">
        <v>30</v>
      </c>
      <c r="B89" s="11" t="s">
        <v>9</v>
      </c>
      <c r="C89" s="12">
        <v>3.4957445544824743</v>
      </c>
      <c r="D89" s="12">
        <v>2.0626598654542923</v>
      </c>
      <c r="E89" s="12">
        <v>1.7397835167355142</v>
      </c>
      <c r="F89" s="12">
        <v>5.9345781334386016</v>
      </c>
      <c r="G89" s="12">
        <v>8603.3516273381065</v>
      </c>
      <c r="H89" s="12">
        <v>143188.96626446175</v>
      </c>
      <c r="I89" s="12">
        <v>198568.93812370318</v>
      </c>
      <c r="J89" s="12">
        <v>525829.96610456321</v>
      </c>
      <c r="K89" s="12">
        <v>1.7047317552656E-2</v>
      </c>
      <c r="L89" s="12">
        <v>5194.788972085682</v>
      </c>
      <c r="M89" s="12">
        <v>1137735.7121736442</v>
      </c>
      <c r="N89" s="12">
        <v>995783.89569151413</v>
      </c>
      <c r="O89" s="12">
        <v>105130.02076727337</v>
      </c>
      <c r="P89" s="12">
        <v>287254.2337914895</v>
      </c>
      <c r="Q89" s="12">
        <v>502777.02610769402</v>
      </c>
      <c r="R89" s="12">
        <v>70715.915455036622</v>
      </c>
      <c r="S89" s="12">
        <v>233833.42253677457</v>
      </c>
      <c r="T89" s="12">
        <v>33322.446399516302</v>
      </c>
      <c r="U89" s="12">
        <v>60029.555922493644</v>
      </c>
      <c r="V89" s="12">
        <v>316767.06824957265</v>
      </c>
      <c r="W89" s="12">
        <v>79903.410172974516</v>
      </c>
      <c r="X89" s="12">
        <v>2.8154282676124964E-3</v>
      </c>
      <c r="Y89" s="12">
        <v>3.6325895926293018E-3</v>
      </c>
      <c r="Z89" s="12">
        <v>217719.15624801914</v>
      </c>
      <c r="AA89" s="12">
        <v>68419.828365058405</v>
      </c>
    </row>
    <row r="90" spans="1:27" x14ac:dyDescent="0.25">
      <c r="A90" s="11" t="s">
        <v>30</v>
      </c>
      <c r="B90" s="11" t="s">
        <v>102</v>
      </c>
      <c r="C90" s="12">
        <v>9.5843756735607002</v>
      </c>
      <c r="D90" s="12">
        <v>1.8205667062208248</v>
      </c>
      <c r="E90" s="12">
        <v>2.08028310502932</v>
      </c>
      <c r="F90" s="12">
        <v>1.620939510730895</v>
      </c>
      <c r="G90" s="12">
        <v>3.1023139499693797</v>
      </c>
      <c r="H90" s="12">
        <v>4.3595876728659048E-2</v>
      </c>
      <c r="I90" s="12">
        <v>2.0028671500964053</v>
      </c>
      <c r="J90" s="12">
        <v>3.9351213527987503</v>
      </c>
      <c r="K90" s="12">
        <v>8.8637236971632998</v>
      </c>
      <c r="L90" s="12">
        <v>4.0889460745063895</v>
      </c>
      <c r="M90" s="12">
        <v>5.5071728617869198</v>
      </c>
      <c r="N90" s="12">
        <v>2.1652239455403701</v>
      </c>
      <c r="O90" s="12">
        <v>2.9370838876132872</v>
      </c>
      <c r="P90" s="12">
        <v>8.4114513182347803</v>
      </c>
      <c r="Q90" s="12">
        <v>140.56408924348682</v>
      </c>
      <c r="R90" s="12">
        <v>62514.195687447769</v>
      </c>
      <c r="S90" s="12">
        <v>1.0820745315583795</v>
      </c>
      <c r="T90" s="12">
        <v>5.9871084752250503E-2</v>
      </c>
      <c r="U90" s="12">
        <v>92548.947410514811</v>
      </c>
      <c r="V90" s="12">
        <v>116421.01048542063</v>
      </c>
      <c r="W90" s="12">
        <v>8729.1009335395538</v>
      </c>
      <c r="X90" s="12">
        <v>5.3407306272587704E-2</v>
      </c>
      <c r="Y90" s="12">
        <v>2.33129916363835E-2</v>
      </c>
      <c r="Z90" s="12">
        <v>102441.55171655762</v>
      </c>
      <c r="AA90" s="12">
        <v>59798.627441280223</v>
      </c>
    </row>
    <row r="91" spans="1:27" x14ac:dyDescent="0.25">
      <c r="A91" s="11" t="s">
        <v>30</v>
      </c>
      <c r="B91" s="11" t="s">
        <v>15</v>
      </c>
      <c r="C91" s="12">
        <v>0</v>
      </c>
      <c r="D91" s="12">
        <v>0</v>
      </c>
      <c r="E91" s="12">
        <v>35.798963535572199</v>
      </c>
      <c r="F91" s="12">
        <v>6.8246572646898498</v>
      </c>
      <c r="G91" s="12">
        <v>11.664026097924081</v>
      </c>
      <c r="H91" s="12">
        <v>87386.671220126053</v>
      </c>
      <c r="I91" s="12">
        <v>448178.32216367859</v>
      </c>
      <c r="J91" s="12">
        <v>134678.21118784178</v>
      </c>
      <c r="K91" s="12">
        <v>112635.2164642866</v>
      </c>
      <c r="L91" s="12">
        <v>352154.35431919561</v>
      </c>
      <c r="M91" s="12">
        <v>297033.09120202117</v>
      </c>
      <c r="N91" s="12">
        <v>369672.12061454839</v>
      </c>
      <c r="O91" s="12">
        <v>151073.9783883745</v>
      </c>
      <c r="P91" s="12">
        <v>6.8567640663576634</v>
      </c>
      <c r="Q91" s="12">
        <v>54.389478876050234</v>
      </c>
      <c r="R91" s="12">
        <v>0.33179503645026215</v>
      </c>
      <c r="S91" s="12">
        <v>3.3912593324297149E-2</v>
      </c>
      <c r="T91" s="12">
        <v>1.4280549108334498E-2</v>
      </c>
      <c r="U91" s="12">
        <v>0.4112964502915421</v>
      </c>
      <c r="V91" s="12">
        <v>0.24108508301003076</v>
      </c>
      <c r="W91" s="12">
        <v>4.3785705820168587E-2</v>
      </c>
      <c r="X91" s="12">
        <v>1.5263810251675061E-3</v>
      </c>
      <c r="Y91" s="12">
        <v>6.1026056323010584E-4</v>
      </c>
      <c r="Z91" s="12">
        <v>9.7126855695717274E-2</v>
      </c>
      <c r="AA91" s="12">
        <v>4.2186977923227245E-2</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2369346.0477759256</v>
      </c>
      <c r="D93" s="29">
        <v>26.462766912050878</v>
      </c>
      <c r="E93" s="29">
        <v>1182396.4565930311</v>
      </c>
      <c r="F93" s="29">
        <v>290983.80621102272</v>
      </c>
      <c r="G93" s="29">
        <v>3104158.6513984809</v>
      </c>
      <c r="H93" s="29">
        <v>1005426.6456281651</v>
      </c>
      <c r="I93" s="29">
        <v>2788683.3263649014</v>
      </c>
      <c r="J93" s="29">
        <v>555611.90400847979</v>
      </c>
      <c r="K93" s="29">
        <v>1860222.9817476987</v>
      </c>
      <c r="L93" s="29">
        <v>600356.80053060653</v>
      </c>
      <c r="M93" s="29">
        <v>2117098.5709218993</v>
      </c>
      <c r="N93" s="29">
        <v>3264684.8950308193</v>
      </c>
      <c r="O93" s="29">
        <v>124791.3573287797</v>
      </c>
      <c r="P93" s="29">
        <v>1848151.2568862522</v>
      </c>
      <c r="Q93" s="29">
        <v>2758862.6989001464</v>
      </c>
      <c r="R93" s="29">
        <v>146769.21190560682</v>
      </c>
      <c r="S93" s="29">
        <v>242087.1586727321</v>
      </c>
      <c r="T93" s="29">
        <v>518020.93534766452</v>
      </c>
      <c r="U93" s="29">
        <v>512928.37850899471</v>
      </c>
      <c r="V93" s="29">
        <v>316767.4994380885</v>
      </c>
      <c r="W93" s="29">
        <v>420760.00017552648</v>
      </c>
      <c r="X93" s="29">
        <v>3.1261850729357069E-2</v>
      </c>
      <c r="Y93" s="29">
        <v>5.700412025235535E-2</v>
      </c>
      <c r="Z93" s="29">
        <v>642504.98673040129</v>
      </c>
      <c r="AA93" s="29">
        <v>171657.52713327183</v>
      </c>
    </row>
  </sheetData>
  <sheetProtection algorithmName="SHA-512" hashValue="z2lZCR3RWszxiwsoO7WAtdQpYMvz7/SERfPzHlu2UXD8ysw3VidkrQ6wN6hFXgeW5eIHQiOJe+X9VAbyajBJYg==" saltValue="qye4tCdnRdcn3YV/PyhAhA=="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57E188"/>
  </sheetPr>
  <dimension ref="A1:AA95"/>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130</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21</v>
      </c>
      <c r="B2" s="7" t="s">
        <v>115</v>
      </c>
    </row>
    <row r="3" spans="1:27" x14ac:dyDescent="0.25">
      <c r="B3" s="7"/>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0</v>
      </c>
      <c r="D6" s="12">
        <v>0</v>
      </c>
      <c r="E6" s="12">
        <v>183979.27371449242</v>
      </c>
      <c r="F6" s="12">
        <v>35390.401055716749</v>
      </c>
      <c r="G6" s="12">
        <v>142208.88746803309</v>
      </c>
      <c r="H6" s="12">
        <v>21258.552355784461</v>
      </c>
      <c r="I6" s="12">
        <v>127802.74922102831</v>
      </c>
      <c r="J6" s="12">
        <v>40978.374005679398</v>
      </c>
      <c r="K6" s="12">
        <v>63456.012762577557</v>
      </c>
      <c r="L6" s="12">
        <v>7929.2849077825913</v>
      </c>
      <c r="M6" s="12">
        <v>3.2278400520996398E-2</v>
      </c>
      <c r="N6" s="12">
        <v>1.2632879855631609E-2</v>
      </c>
      <c r="O6" s="12">
        <v>9.8271798619839756E-3</v>
      </c>
      <c r="P6" s="12">
        <v>3.3671923360837261E-3</v>
      </c>
      <c r="Q6" s="12">
        <v>2.7023034083432983E-4</v>
      </c>
      <c r="R6" s="12">
        <v>2.4471425377269092E-2</v>
      </c>
      <c r="S6" s="12">
        <v>5.5411253829370389E-3</v>
      </c>
      <c r="T6" s="12">
        <v>5.0583034348637213E-4</v>
      </c>
      <c r="U6" s="12">
        <v>1.2436616530972333E-3</v>
      </c>
      <c r="V6" s="12">
        <v>5.1070079004580482E-4</v>
      </c>
      <c r="W6" s="12">
        <v>3.3923602448475567E-4</v>
      </c>
      <c r="X6" s="12">
        <v>2.0806131791495995E-4</v>
      </c>
      <c r="Y6" s="12">
        <v>9.4727399552019592E-5</v>
      </c>
      <c r="Z6" s="12">
        <v>2.0666422833585482E-5</v>
      </c>
      <c r="AA6" s="12">
        <v>3.2538022797422614E-4</v>
      </c>
    </row>
    <row r="7" spans="1:27" x14ac:dyDescent="0.25">
      <c r="A7" s="11" t="s">
        <v>18</v>
      </c>
      <c r="B7" s="11" t="s">
        <v>11</v>
      </c>
      <c r="C7" s="12">
        <v>0</v>
      </c>
      <c r="D7" s="12">
        <v>0</v>
      </c>
      <c r="E7" s="12">
        <v>180840.19099056473</v>
      </c>
      <c r="F7" s="12">
        <v>42256.1540270142</v>
      </c>
      <c r="G7" s="12">
        <v>3.9672108144366702</v>
      </c>
      <c r="H7" s="12">
        <v>5402.0572230677581</v>
      </c>
      <c r="I7" s="12">
        <v>73795.873254736827</v>
      </c>
      <c r="J7" s="12">
        <v>0.34036481650413214</v>
      </c>
      <c r="K7" s="12">
        <v>0.68267015205668191</v>
      </c>
      <c r="L7" s="12">
        <v>1.8600190112391818E-3</v>
      </c>
      <c r="M7" s="12">
        <v>7.4422495880391748E-4</v>
      </c>
      <c r="N7" s="12">
        <v>1.7918648221940811E-4</v>
      </c>
      <c r="O7" s="12">
        <v>7.5491822912546365E-4</v>
      </c>
      <c r="P7" s="12">
        <v>4.2562169992053141E-3</v>
      </c>
      <c r="Q7" s="12">
        <v>5.3961804059006754E-5</v>
      </c>
      <c r="R7" s="12">
        <v>1.4654189116160008E-3</v>
      </c>
      <c r="S7" s="12">
        <v>2.7555612013140199E-4</v>
      </c>
      <c r="T7" s="12">
        <v>8.552577321813313E-4</v>
      </c>
      <c r="U7" s="12">
        <v>1.025333598191304E-4</v>
      </c>
      <c r="V7" s="12">
        <v>3.2645092692614965E-4</v>
      </c>
      <c r="W7" s="12">
        <v>1.4327338977387191E-5</v>
      </c>
      <c r="X7" s="12">
        <v>2.5749125409980949E-4</v>
      </c>
      <c r="Y7" s="12">
        <v>5.3066432057276827E-5</v>
      </c>
      <c r="Z7" s="12">
        <v>8.7821526207841397E-7</v>
      </c>
      <c r="AA7" s="12">
        <v>0</v>
      </c>
    </row>
    <row r="8" spans="1:27" x14ac:dyDescent="0.25">
      <c r="A8" s="11" t="s">
        <v>18</v>
      </c>
      <c r="B8" s="11" t="s">
        <v>8</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row>
    <row r="9" spans="1:27" x14ac:dyDescent="0.25">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x14ac:dyDescent="0.25">
      <c r="A10" s="11" t="s">
        <v>18</v>
      </c>
      <c r="B10" s="11" t="s">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row>
    <row r="11" spans="1:27"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x14ac:dyDescent="0.25">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x14ac:dyDescent="0.25">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x14ac:dyDescent="0.25">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x14ac:dyDescent="0.25">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x14ac:dyDescent="0.25">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x14ac:dyDescent="0.25">
      <c r="A18" s="37" t="s">
        <v>98</v>
      </c>
      <c r="B18" s="37"/>
      <c r="C18" s="29">
        <v>0</v>
      </c>
      <c r="D18" s="29">
        <v>0</v>
      </c>
      <c r="E18" s="29">
        <v>364819.46470505715</v>
      </c>
      <c r="F18" s="29">
        <v>77646.555082730949</v>
      </c>
      <c r="G18" s="29">
        <v>142212.85467884754</v>
      </c>
      <c r="H18" s="29">
        <v>26660.609578852218</v>
      </c>
      <c r="I18" s="29">
        <v>201598.62247576512</v>
      </c>
      <c r="J18" s="29">
        <v>40978.714370495902</v>
      </c>
      <c r="K18" s="29">
        <v>63456.695432729612</v>
      </c>
      <c r="L18" s="29">
        <v>7929.2867678016028</v>
      </c>
      <c r="M18" s="29">
        <v>3.3022625479800317E-2</v>
      </c>
      <c r="N18" s="29">
        <v>1.2812066337851017E-2</v>
      </c>
      <c r="O18" s="29">
        <v>1.0582098091109439E-2</v>
      </c>
      <c r="P18" s="29">
        <v>7.6234093352890407E-3</v>
      </c>
      <c r="Q18" s="29">
        <v>3.2419214489333659E-4</v>
      </c>
      <c r="R18" s="29">
        <v>2.5936844288885093E-2</v>
      </c>
      <c r="S18" s="29">
        <v>5.8166815030684408E-3</v>
      </c>
      <c r="T18" s="29">
        <v>1.3610880756677033E-3</v>
      </c>
      <c r="U18" s="29">
        <v>1.3461950129163636E-3</v>
      </c>
      <c r="V18" s="29">
        <v>8.3715171697195442E-4</v>
      </c>
      <c r="W18" s="29">
        <v>3.5356336346214286E-4</v>
      </c>
      <c r="X18" s="29">
        <v>4.6555257201476947E-4</v>
      </c>
      <c r="Y18" s="29">
        <v>1.4779383160929641E-4</v>
      </c>
      <c r="Z18" s="29">
        <v>2.1544638095663895E-5</v>
      </c>
      <c r="AA18" s="29">
        <v>3.2538022797422614E-4</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0</v>
      </c>
      <c r="D21" s="12">
        <v>0</v>
      </c>
      <c r="E21" s="12">
        <v>1545.2374198246916</v>
      </c>
      <c r="F21" s="12">
        <v>21909.689491997822</v>
      </c>
      <c r="G21" s="12">
        <v>80097.8842253724</v>
      </c>
      <c r="H21" s="12">
        <v>4.6756554766455814E-3</v>
      </c>
      <c r="I21" s="12">
        <v>13668.368132179119</v>
      </c>
      <c r="J21" s="12">
        <v>21616.35132026911</v>
      </c>
      <c r="K21" s="12">
        <v>9221.9262225741113</v>
      </c>
      <c r="L21" s="12">
        <v>7929.0437221453503</v>
      </c>
      <c r="M21" s="12">
        <v>6.6880138250323493E-4</v>
      </c>
      <c r="N21" s="12">
        <v>8.5769886175924998E-5</v>
      </c>
      <c r="O21" s="12">
        <v>9.9936799632318902E-4</v>
      </c>
      <c r="P21" s="12">
        <v>6.1468145595775604E-5</v>
      </c>
      <c r="Q21" s="12">
        <v>7.6768963476878904E-6</v>
      </c>
      <c r="R21" s="12">
        <v>2.0857623078037492E-2</v>
      </c>
      <c r="S21" s="12">
        <v>3.9032874378771204E-4</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row>
    <row r="26" spans="1:27"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x14ac:dyDescent="0.25">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x14ac:dyDescent="0.25">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x14ac:dyDescent="0.25">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x14ac:dyDescent="0.25">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x14ac:dyDescent="0.25">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0</v>
      </c>
      <c r="D33" s="29">
        <v>0</v>
      </c>
      <c r="E33" s="29">
        <v>1545.2374198246916</v>
      </c>
      <c r="F33" s="29">
        <v>21909.689491997822</v>
      </c>
      <c r="G33" s="29">
        <v>80097.8842253724</v>
      </c>
      <c r="H33" s="29">
        <v>4.6756554766455814E-3</v>
      </c>
      <c r="I33" s="29">
        <v>13668.368132179119</v>
      </c>
      <c r="J33" s="29">
        <v>21616.35132026911</v>
      </c>
      <c r="K33" s="29">
        <v>9221.9262225741113</v>
      </c>
      <c r="L33" s="29">
        <v>7929.0437221453503</v>
      </c>
      <c r="M33" s="29">
        <v>6.6880138250323493E-4</v>
      </c>
      <c r="N33" s="29">
        <v>8.5769886175924998E-5</v>
      </c>
      <c r="O33" s="29">
        <v>9.9936799632318902E-4</v>
      </c>
      <c r="P33" s="29">
        <v>6.1468145595775604E-5</v>
      </c>
      <c r="Q33" s="29">
        <v>7.6768963476878904E-6</v>
      </c>
      <c r="R33" s="29">
        <v>2.0857623078037492E-2</v>
      </c>
      <c r="S33" s="29">
        <v>3.9032874378771204E-4</v>
      </c>
      <c r="T33" s="29">
        <v>0</v>
      </c>
      <c r="U33" s="29">
        <v>0</v>
      </c>
      <c r="V33" s="29">
        <v>0</v>
      </c>
      <c r="W33" s="29">
        <v>0</v>
      </c>
      <c r="X33" s="29">
        <v>0</v>
      </c>
      <c r="Y33" s="29">
        <v>0</v>
      </c>
      <c r="Z33" s="29">
        <v>0</v>
      </c>
      <c r="AA33" s="29">
        <v>0</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0</v>
      </c>
      <c r="D36" s="12">
        <v>0</v>
      </c>
      <c r="E36" s="12">
        <v>182434.03629466772</v>
      </c>
      <c r="F36" s="12">
        <v>13480.711563718927</v>
      </c>
      <c r="G36" s="12">
        <v>62111.003242660685</v>
      </c>
      <c r="H36" s="12">
        <v>21258.547680128984</v>
      </c>
      <c r="I36" s="12">
        <v>114134.38108884919</v>
      </c>
      <c r="J36" s="12">
        <v>19362.022685410288</v>
      </c>
      <c r="K36" s="12">
        <v>54234.086540003445</v>
      </c>
      <c r="L36" s="12">
        <v>0.24118563724087638</v>
      </c>
      <c r="M36" s="12">
        <v>3.1609599138493163E-2</v>
      </c>
      <c r="N36" s="12">
        <v>1.2547109969455683E-2</v>
      </c>
      <c r="O36" s="12">
        <v>8.8278118656607858E-3</v>
      </c>
      <c r="P36" s="12">
        <v>3.3057241904879504E-3</v>
      </c>
      <c r="Q36" s="12">
        <v>2.6255344448664194E-4</v>
      </c>
      <c r="R36" s="12">
        <v>3.6138022992315993E-3</v>
      </c>
      <c r="S36" s="12">
        <v>5.1507966391493272E-3</v>
      </c>
      <c r="T36" s="12">
        <v>5.0583034348637213E-4</v>
      </c>
      <c r="U36" s="12">
        <v>1.2436616530972333E-3</v>
      </c>
      <c r="V36" s="12">
        <v>5.1070079004580482E-4</v>
      </c>
      <c r="W36" s="12">
        <v>3.3923602448475567E-4</v>
      </c>
      <c r="X36" s="12">
        <v>2.0806131791495995E-4</v>
      </c>
      <c r="Y36" s="12">
        <v>9.4727399552019592E-5</v>
      </c>
      <c r="Z36" s="12">
        <v>2.0666422833585482E-5</v>
      </c>
      <c r="AA36" s="12">
        <v>3.2538022797422614E-4</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0</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x14ac:dyDescent="0.25">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x14ac:dyDescent="0.25">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x14ac:dyDescent="0.25">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x14ac:dyDescent="0.25">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0</v>
      </c>
      <c r="D48" s="29">
        <v>0</v>
      </c>
      <c r="E48" s="29">
        <v>182434.03629466772</v>
      </c>
      <c r="F48" s="29">
        <v>13480.711563718927</v>
      </c>
      <c r="G48" s="29">
        <v>62111.003242660685</v>
      </c>
      <c r="H48" s="29">
        <v>21258.547680128984</v>
      </c>
      <c r="I48" s="29">
        <v>114134.38108884919</v>
      </c>
      <c r="J48" s="29">
        <v>19362.022685410288</v>
      </c>
      <c r="K48" s="29">
        <v>54234.086540003445</v>
      </c>
      <c r="L48" s="29">
        <v>0.24118563724087638</v>
      </c>
      <c r="M48" s="29">
        <v>3.1609599138493163E-2</v>
      </c>
      <c r="N48" s="29">
        <v>1.2547109969455683E-2</v>
      </c>
      <c r="O48" s="29">
        <v>8.8278118656607858E-3</v>
      </c>
      <c r="P48" s="29">
        <v>3.3057241904879504E-3</v>
      </c>
      <c r="Q48" s="29">
        <v>2.6255344448664194E-4</v>
      </c>
      <c r="R48" s="29">
        <v>3.6138022992315993E-3</v>
      </c>
      <c r="S48" s="29">
        <v>5.1507966391493272E-3</v>
      </c>
      <c r="T48" s="29">
        <v>5.0583034348637213E-4</v>
      </c>
      <c r="U48" s="29">
        <v>1.2436616530972333E-3</v>
      </c>
      <c r="V48" s="29">
        <v>5.1070079004580482E-4</v>
      </c>
      <c r="W48" s="29">
        <v>3.3923602448475567E-4</v>
      </c>
      <c r="X48" s="29">
        <v>2.0806131791495995E-4</v>
      </c>
      <c r="Y48" s="29">
        <v>9.4727399552019592E-5</v>
      </c>
      <c r="Z48" s="29">
        <v>2.0666422833585482E-5</v>
      </c>
      <c r="AA48" s="29">
        <v>3.2538022797422614E-4</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0</v>
      </c>
      <c r="D52" s="12">
        <v>0</v>
      </c>
      <c r="E52" s="12">
        <v>180840.19099056473</v>
      </c>
      <c r="F52" s="12">
        <v>42256.1540270142</v>
      </c>
      <c r="G52" s="12">
        <v>3.9672108144366702</v>
      </c>
      <c r="H52" s="12">
        <v>5402.0572230677581</v>
      </c>
      <c r="I52" s="12">
        <v>73795.873254736827</v>
      </c>
      <c r="J52" s="12">
        <v>0.34036481650413214</v>
      </c>
      <c r="K52" s="12">
        <v>0.68267015205668191</v>
      </c>
      <c r="L52" s="12">
        <v>1.8600190112391818E-3</v>
      </c>
      <c r="M52" s="12">
        <v>7.4422495880391748E-4</v>
      </c>
      <c r="N52" s="12">
        <v>1.7918648221940811E-4</v>
      </c>
      <c r="O52" s="12">
        <v>7.5491822912546365E-4</v>
      </c>
      <c r="P52" s="12">
        <v>4.2562169992053141E-3</v>
      </c>
      <c r="Q52" s="12">
        <v>5.3961804059006754E-5</v>
      </c>
      <c r="R52" s="12">
        <v>1.4654189116160008E-3</v>
      </c>
      <c r="S52" s="12">
        <v>2.7555612013140199E-4</v>
      </c>
      <c r="T52" s="12">
        <v>8.552577321813313E-4</v>
      </c>
      <c r="U52" s="12">
        <v>1.025333598191304E-4</v>
      </c>
      <c r="V52" s="12">
        <v>3.2645092692614965E-4</v>
      </c>
      <c r="W52" s="12">
        <v>1.4327338977387191E-5</v>
      </c>
      <c r="X52" s="12">
        <v>2.5749125409980949E-4</v>
      </c>
      <c r="Y52" s="12">
        <v>5.3066432057276827E-5</v>
      </c>
      <c r="Z52" s="12">
        <v>8.7821526207841397E-7</v>
      </c>
      <c r="AA52" s="12">
        <v>0</v>
      </c>
    </row>
    <row r="53" spans="1:27" x14ac:dyDescent="0.25">
      <c r="A53" s="11" t="s">
        <v>28</v>
      </c>
      <c r="B53" s="11" t="s">
        <v>8</v>
      </c>
      <c r="C53" s="12">
        <v>0</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row>
    <row r="54" spans="1:27" x14ac:dyDescent="0.25">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x14ac:dyDescent="0.25">
      <c r="A55" s="11" t="s">
        <v>28</v>
      </c>
      <c r="B55" s="11" t="s">
        <v>5</v>
      </c>
      <c r="C55" s="12">
        <v>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x14ac:dyDescent="0.25">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x14ac:dyDescent="0.25">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x14ac:dyDescent="0.25">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x14ac:dyDescent="0.25">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0</v>
      </c>
      <c r="D63" s="29">
        <v>0</v>
      </c>
      <c r="E63" s="29">
        <v>180840.19099056473</v>
      </c>
      <c r="F63" s="29">
        <v>42256.1540270142</v>
      </c>
      <c r="G63" s="29">
        <v>3.9672108144366702</v>
      </c>
      <c r="H63" s="29">
        <v>5402.0572230677581</v>
      </c>
      <c r="I63" s="29">
        <v>73795.873254736827</v>
      </c>
      <c r="J63" s="29">
        <v>0.34036481650413214</v>
      </c>
      <c r="K63" s="29">
        <v>0.68267015205668191</v>
      </c>
      <c r="L63" s="29">
        <v>1.8600190112391818E-3</v>
      </c>
      <c r="M63" s="29">
        <v>7.4422495880391748E-4</v>
      </c>
      <c r="N63" s="29">
        <v>1.7918648221940811E-4</v>
      </c>
      <c r="O63" s="29">
        <v>7.5491822912546365E-4</v>
      </c>
      <c r="P63" s="29">
        <v>4.2562169992053141E-3</v>
      </c>
      <c r="Q63" s="29">
        <v>5.3961804059006754E-5</v>
      </c>
      <c r="R63" s="29">
        <v>1.4654189116160008E-3</v>
      </c>
      <c r="S63" s="29">
        <v>2.7555612013140199E-4</v>
      </c>
      <c r="T63" s="29">
        <v>8.552577321813313E-4</v>
      </c>
      <c r="U63" s="29">
        <v>1.025333598191304E-4</v>
      </c>
      <c r="V63" s="29">
        <v>3.2645092692614965E-4</v>
      </c>
      <c r="W63" s="29">
        <v>1.4327338977387191E-5</v>
      </c>
      <c r="X63" s="29">
        <v>2.5749125409980949E-4</v>
      </c>
      <c r="Y63" s="29">
        <v>5.3066432057276827E-5</v>
      </c>
      <c r="Z63" s="29">
        <v>8.7821526207841397E-7</v>
      </c>
      <c r="AA63" s="29">
        <v>0</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row>
    <row r="69" spans="1:27" x14ac:dyDescent="0.25">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x14ac:dyDescent="0.25">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x14ac:dyDescent="0.25">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x14ac:dyDescent="0.25">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x14ac:dyDescent="0.25">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0</v>
      </c>
      <c r="E83" s="12">
        <v>0</v>
      </c>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0</v>
      </c>
      <c r="D85" s="12">
        <v>0</v>
      </c>
      <c r="E85" s="12">
        <v>0</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x14ac:dyDescent="0.25">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x14ac:dyDescent="0.25">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x14ac:dyDescent="0.25">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x14ac:dyDescent="0.25">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row>
    <row r="95" spans="1:27" collapsed="1" x14ac:dyDescent="0.25"/>
  </sheetData>
  <sheetProtection algorithmName="SHA-512" hashValue="130oPU6qFf0AF9mCEAgjCO5EEIpk2UecPsZtslTJfpcJHnCI3wiuzIxGQQ9l2u+Su9kIs2AsUOzBl3IIFveQhg==" saltValue="on/2EW7Df1VSr/Ipamo7Yg=="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57E188"/>
  </sheetPr>
  <dimension ref="A1:AA11"/>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131</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83</v>
      </c>
      <c r="B2" s="7" t="s">
        <v>117</v>
      </c>
    </row>
    <row r="3" spans="1:27" x14ac:dyDescent="0.25">
      <c r="B3" s="7"/>
    </row>
    <row r="4" spans="1:27" x14ac:dyDescent="0.25">
      <c r="A4" s="7" t="s">
        <v>52</v>
      </c>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26</v>
      </c>
      <c r="B6" s="11" t="s">
        <v>16</v>
      </c>
      <c r="C6" s="12">
        <v>0.87488394608956843</v>
      </c>
      <c r="D6" s="12">
        <v>0.19333332298085268</v>
      </c>
      <c r="E6" s="12">
        <v>101344.30290444166</v>
      </c>
      <c r="F6" s="12">
        <v>59230.722866386277</v>
      </c>
      <c r="G6" s="12">
        <v>125366.77267984663</v>
      </c>
      <c r="H6" s="12">
        <v>4912.2255463310512</v>
      </c>
      <c r="I6" s="12">
        <v>115492.13230058532</v>
      </c>
      <c r="J6" s="12">
        <v>50596.345914768201</v>
      </c>
      <c r="K6" s="12">
        <v>0.17871644057676117</v>
      </c>
      <c r="L6" s="12">
        <v>765.67215985991709</v>
      </c>
      <c r="M6" s="12">
        <v>26907.118267275811</v>
      </c>
      <c r="N6" s="12">
        <v>45736.64345309943</v>
      </c>
      <c r="O6" s="12">
        <v>5468.7240476749303</v>
      </c>
      <c r="P6" s="12">
        <v>85937.112140355952</v>
      </c>
      <c r="Q6" s="12">
        <v>241230.73497757968</v>
      </c>
      <c r="R6" s="12">
        <v>50642.829664054516</v>
      </c>
      <c r="S6" s="12">
        <v>4.1057619711319875E-2</v>
      </c>
      <c r="T6" s="12">
        <v>99495.887489406072</v>
      </c>
      <c r="U6" s="12">
        <v>20338.412160132168</v>
      </c>
      <c r="V6" s="12">
        <v>25726.774269541522</v>
      </c>
      <c r="W6" s="12">
        <v>24681.121955222785</v>
      </c>
      <c r="X6" s="12">
        <v>32.784829987924162</v>
      </c>
      <c r="Y6" s="12">
        <v>5028.8690023248082</v>
      </c>
      <c r="Z6" s="12">
        <v>33162.792465626037</v>
      </c>
      <c r="AA6" s="12">
        <v>415.92299035261868</v>
      </c>
    </row>
    <row r="7" spans="1:27" x14ac:dyDescent="0.25">
      <c r="A7" s="11" t="s">
        <v>27</v>
      </c>
      <c r="B7" s="11" t="s">
        <v>16</v>
      </c>
      <c r="C7" s="12">
        <v>31079.479914431617</v>
      </c>
      <c r="D7" s="12">
        <v>102.2992500849011</v>
      </c>
      <c r="E7" s="12">
        <v>621465.37988595443</v>
      </c>
      <c r="F7" s="12">
        <v>790310.26545570162</v>
      </c>
      <c r="G7" s="12">
        <v>1082049.3679212052</v>
      </c>
      <c r="H7" s="12">
        <v>501705.23743065901</v>
      </c>
      <c r="I7" s="12">
        <v>1379783.6330418652</v>
      </c>
      <c r="J7" s="12">
        <v>98632.763349187226</v>
      </c>
      <c r="K7" s="12">
        <v>575671.33652160258</v>
      </c>
      <c r="L7" s="12">
        <v>253239.46457569592</v>
      </c>
      <c r="M7" s="12">
        <v>466845.86434214871</v>
      </c>
      <c r="N7" s="12">
        <v>2598392.485230397</v>
      </c>
      <c r="O7" s="12">
        <v>790578.83917714644</v>
      </c>
      <c r="P7" s="12">
        <v>701699.2038312559</v>
      </c>
      <c r="Q7" s="12">
        <v>740209.66429348674</v>
      </c>
      <c r="R7" s="12">
        <v>272284.19194209232</v>
      </c>
      <c r="S7" s="12">
        <v>6421.9290207295762</v>
      </c>
      <c r="T7" s="12">
        <v>150054.95189413635</v>
      </c>
      <c r="U7" s="12">
        <v>177306.1446923989</v>
      </c>
      <c r="V7" s="12">
        <v>391132.24898227717</v>
      </c>
      <c r="W7" s="12">
        <v>69554.667344354224</v>
      </c>
      <c r="X7" s="12">
        <v>250698.00416596144</v>
      </c>
      <c r="Y7" s="12">
        <v>225262.71977631183</v>
      </c>
      <c r="Z7" s="12">
        <v>569525.70587058261</v>
      </c>
      <c r="AA7" s="12">
        <v>8230.8673518959349</v>
      </c>
    </row>
    <row r="8" spans="1:27" x14ac:dyDescent="0.25">
      <c r="A8" s="11" t="s">
        <v>28</v>
      </c>
      <c r="B8" s="11" t="s">
        <v>16</v>
      </c>
      <c r="C8" s="12">
        <v>0.26596984864718032</v>
      </c>
      <c r="D8" s="12">
        <v>5865.9557108770678</v>
      </c>
      <c r="E8" s="12">
        <v>186767.88986065847</v>
      </c>
      <c r="F8" s="12">
        <v>2520.1789195443084</v>
      </c>
      <c r="G8" s="12">
        <v>25728.379520469905</v>
      </c>
      <c r="H8" s="12">
        <v>26722.389714325538</v>
      </c>
      <c r="I8" s="12">
        <v>80294.719594754672</v>
      </c>
      <c r="J8" s="12">
        <v>10923.828346894403</v>
      </c>
      <c r="K8" s="12">
        <v>12323.608099329802</v>
      </c>
      <c r="L8" s="12">
        <v>13926.888803453296</v>
      </c>
      <c r="M8" s="12">
        <v>34279.862630018048</v>
      </c>
      <c r="N8" s="12">
        <v>4.6529365151919168E-2</v>
      </c>
      <c r="O8" s="12">
        <v>5662.0703239704972</v>
      </c>
      <c r="P8" s="12">
        <v>865.67957352447388</v>
      </c>
      <c r="Q8" s="12">
        <v>27971.890763988235</v>
      </c>
      <c r="R8" s="12">
        <v>47642.62932758635</v>
      </c>
      <c r="S8" s="12">
        <v>4457.8370529903495</v>
      </c>
      <c r="T8" s="12">
        <v>17056.953314525614</v>
      </c>
      <c r="U8" s="12">
        <v>7027.5016909654314</v>
      </c>
      <c r="V8" s="12">
        <v>31086.042514093842</v>
      </c>
      <c r="W8" s="12">
        <v>73666.217708099663</v>
      </c>
      <c r="X8" s="12">
        <v>1.1939128728008489E-2</v>
      </c>
      <c r="Y8" s="12">
        <v>254.16472809224993</v>
      </c>
      <c r="Z8" s="12">
        <v>610.37715418474352</v>
      </c>
      <c r="AA8" s="12">
        <v>10750.62847569117</v>
      </c>
    </row>
    <row r="9" spans="1:27" x14ac:dyDescent="0.25">
      <c r="A9" s="11" t="s">
        <v>29</v>
      </c>
      <c r="B9" s="11" t="s">
        <v>16</v>
      </c>
      <c r="C9" s="12">
        <v>364733.56258353288</v>
      </c>
      <c r="D9" s="12">
        <v>1812.1825788574131</v>
      </c>
      <c r="E9" s="12">
        <v>43311.46933507338</v>
      </c>
      <c r="F9" s="12">
        <v>133004.31416854149</v>
      </c>
      <c r="G9" s="12">
        <v>3405.4253712591649</v>
      </c>
      <c r="H9" s="12">
        <v>520773.35698335024</v>
      </c>
      <c r="I9" s="12">
        <v>69769.092306292019</v>
      </c>
      <c r="J9" s="12">
        <v>62085.14980886937</v>
      </c>
      <c r="K9" s="12">
        <v>37791.832124137574</v>
      </c>
      <c r="L9" s="12">
        <v>13575.576655815274</v>
      </c>
      <c r="M9" s="12">
        <v>311647.52102381992</v>
      </c>
      <c r="N9" s="12">
        <v>255130.31633722995</v>
      </c>
      <c r="O9" s="12">
        <v>87730.644615436104</v>
      </c>
      <c r="P9" s="12">
        <v>318724.62392137171</v>
      </c>
      <c r="Q9" s="12">
        <v>214260.53213089053</v>
      </c>
      <c r="R9" s="12">
        <v>92266.863607323874</v>
      </c>
      <c r="S9" s="12">
        <v>55883.21724201848</v>
      </c>
      <c r="T9" s="12">
        <v>78248.363329559812</v>
      </c>
      <c r="U9" s="12">
        <v>526269.69509715261</v>
      </c>
      <c r="V9" s="12">
        <v>52131.724325766365</v>
      </c>
      <c r="W9" s="12">
        <v>290914.80821568589</v>
      </c>
      <c r="X9" s="12">
        <v>45.423162317407211</v>
      </c>
      <c r="Y9" s="12">
        <v>2784.2932085002399</v>
      </c>
      <c r="Z9" s="12">
        <v>32946.361471357173</v>
      </c>
      <c r="AA9" s="12">
        <v>20640.666515146815</v>
      </c>
    </row>
    <row r="10" spans="1:27" x14ac:dyDescent="0.25">
      <c r="A10" s="11" t="s">
        <v>30</v>
      </c>
      <c r="B10" s="11" t="s">
        <v>16</v>
      </c>
      <c r="C10" s="12">
        <v>77507.068371085858</v>
      </c>
      <c r="D10" s="12">
        <v>178.34048527200227</v>
      </c>
      <c r="E10" s="12">
        <v>75408.119619273231</v>
      </c>
      <c r="F10" s="12">
        <v>18699.258765797706</v>
      </c>
      <c r="G10" s="12">
        <v>180132.76319488071</v>
      </c>
      <c r="H10" s="12">
        <v>22047.123911202019</v>
      </c>
      <c r="I10" s="12">
        <v>83970.702447459029</v>
      </c>
      <c r="J10" s="12">
        <v>28147.875438447314</v>
      </c>
      <c r="K10" s="12">
        <v>55714.241267630896</v>
      </c>
      <c r="L10" s="12">
        <v>35428.93649172454</v>
      </c>
      <c r="M10" s="12">
        <v>118810.07978331779</v>
      </c>
      <c r="N10" s="12">
        <v>228046.0507383268</v>
      </c>
      <c r="O10" s="12">
        <v>14249.695903755344</v>
      </c>
      <c r="P10" s="12">
        <v>116272.52283399992</v>
      </c>
      <c r="Q10" s="12">
        <v>170590.36677725689</v>
      </c>
      <c r="R10" s="12">
        <v>18739.840618729835</v>
      </c>
      <c r="S10" s="12">
        <v>17852.245449878374</v>
      </c>
      <c r="T10" s="12">
        <v>8055.8533003253051</v>
      </c>
      <c r="U10" s="12">
        <v>10353.381030572929</v>
      </c>
      <c r="V10" s="12">
        <v>34835.009600008525</v>
      </c>
      <c r="W10" s="12">
        <v>14480.204872662098</v>
      </c>
      <c r="X10" s="12">
        <v>1.4952154264027162E-2</v>
      </c>
      <c r="Y10" s="12">
        <v>679.04329295739615</v>
      </c>
      <c r="Z10" s="12">
        <v>22004.423544473222</v>
      </c>
      <c r="AA10" s="12">
        <v>7779.4648685532566</v>
      </c>
    </row>
    <row r="11" spans="1:27" x14ac:dyDescent="0.25">
      <c r="A11" s="25" t="s">
        <v>18</v>
      </c>
      <c r="B11" s="25" t="s">
        <v>101</v>
      </c>
      <c r="C11" s="29">
        <v>473321.25172284507</v>
      </c>
      <c r="D11" s="29">
        <v>7958.9713584143656</v>
      </c>
      <c r="E11" s="29">
        <v>1028297.1616054011</v>
      </c>
      <c r="F11" s="29">
        <v>1003764.7401759714</v>
      </c>
      <c r="G11" s="29">
        <v>1416682.7086876617</v>
      </c>
      <c r="H11" s="29">
        <v>1076160.3335858677</v>
      </c>
      <c r="I11" s="29">
        <v>1729310.2796909562</v>
      </c>
      <c r="J11" s="29">
        <v>250385.96285816655</v>
      </c>
      <c r="K11" s="29">
        <v>681501.1967291414</v>
      </c>
      <c r="L11" s="29">
        <v>316936.53868654894</v>
      </c>
      <c r="M11" s="29">
        <v>958490.44604658021</v>
      </c>
      <c r="N11" s="29">
        <v>3127305.5422884184</v>
      </c>
      <c r="O11" s="29">
        <v>903689.97406798333</v>
      </c>
      <c r="P11" s="29">
        <v>1223499.142300508</v>
      </c>
      <c r="Q11" s="29">
        <v>1394263.1889432019</v>
      </c>
      <c r="R11" s="29">
        <v>481576.35515978688</v>
      </c>
      <c r="S11" s="29">
        <v>84615.269823236493</v>
      </c>
      <c r="T11" s="29">
        <v>352912.0093279531</v>
      </c>
      <c r="U11" s="29">
        <v>741295.13467122207</v>
      </c>
      <c r="V11" s="29">
        <v>534911.79969168745</v>
      </c>
      <c r="W11" s="29">
        <v>473297.02009602461</v>
      </c>
      <c r="X11" s="29">
        <v>250776.23904954974</v>
      </c>
      <c r="Y11" s="29">
        <v>234009.09000818655</v>
      </c>
      <c r="Z11" s="29">
        <v>658249.66050622379</v>
      </c>
      <c r="AA11" s="29">
        <v>47817.550201639795</v>
      </c>
    </row>
  </sheetData>
  <sheetProtection algorithmName="SHA-512" hashValue="lUxniYA5GTWsKlwIoNjOgI5aama6LrgPYtPgO/FC2xibczTsFyXjjrW9VfNwLe04b1Lif5OlDjyK2g93/Wq2ZQ==" saltValue="/FFzJx+lJzgxKI9o20Flnw==" spinCount="100000" sheet="1" objects="1" scenarios="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57E188"/>
  </sheetPr>
  <dimension ref="A1:AA11"/>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132</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7</v>
      </c>
      <c r="B2" s="7" t="s">
        <v>115</v>
      </c>
    </row>
    <row r="4" spans="1:27" x14ac:dyDescent="0.25">
      <c r="A4" s="7" t="s">
        <v>52</v>
      </c>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26</v>
      </c>
      <c r="B6" s="11" t="s">
        <v>7</v>
      </c>
      <c r="C6" s="12">
        <v>5.1930763940000011</v>
      </c>
      <c r="D6" s="12">
        <v>45226.061000510017</v>
      </c>
      <c r="E6" s="12">
        <v>69679.388323837993</v>
      </c>
      <c r="F6" s="12">
        <v>4599.0695648600004</v>
      </c>
      <c r="G6" s="12">
        <v>6.4828227060000012</v>
      </c>
      <c r="H6" s="12">
        <v>19089.896645729001</v>
      </c>
      <c r="I6" s="12">
        <v>2814.4532837150005</v>
      </c>
      <c r="J6" s="12">
        <v>8360.2432564589999</v>
      </c>
      <c r="K6" s="12">
        <v>4.9155104730000012</v>
      </c>
      <c r="L6" s="12">
        <v>316.34881550599999</v>
      </c>
      <c r="M6" s="12">
        <v>4.8774338099999994</v>
      </c>
      <c r="N6" s="12">
        <v>4.8971784929999993</v>
      </c>
      <c r="O6" s="12">
        <v>4.8004157310000011</v>
      </c>
      <c r="P6" s="12">
        <v>4.8188041549999996</v>
      </c>
      <c r="Q6" s="12">
        <v>5775.1634276210007</v>
      </c>
      <c r="R6" s="12">
        <v>4.8779251240000026</v>
      </c>
      <c r="S6" s="12">
        <v>4.8449594510000003</v>
      </c>
      <c r="T6" s="12">
        <v>4.8379858020000013</v>
      </c>
      <c r="U6" s="12">
        <v>4.7864491050000009</v>
      </c>
      <c r="V6" s="12">
        <v>4.8207062670000012</v>
      </c>
      <c r="W6" s="12">
        <v>4.9572291669999986</v>
      </c>
      <c r="X6" s="12">
        <v>4.7342183679999996</v>
      </c>
      <c r="Y6" s="12">
        <v>4.7559123429999985</v>
      </c>
      <c r="Z6" s="12">
        <v>4.9012293230000017</v>
      </c>
      <c r="AA6" s="12">
        <v>4.8556170960000005</v>
      </c>
    </row>
    <row r="7" spans="1:27" x14ac:dyDescent="0.25">
      <c r="A7" s="11" t="s">
        <v>27</v>
      </c>
      <c r="B7" s="11" t="s">
        <v>7</v>
      </c>
      <c r="C7" s="12">
        <v>0.59686858700000001</v>
      </c>
      <c r="D7" s="12">
        <v>0.59808938200000017</v>
      </c>
      <c r="E7" s="12">
        <v>18171.620612999999</v>
      </c>
      <c r="F7" s="12">
        <v>29829.328580000001</v>
      </c>
      <c r="G7" s="12">
        <v>4457.1098979799999</v>
      </c>
      <c r="H7" s="12">
        <v>43904.285499999998</v>
      </c>
      <c r="I7" s="12">
        <v>5630.3399067200007</v>
      </c>
      <c r="J7" s="12">
        <v>2805.2629852599998</v>
      </c>
      <c r="K7" s="12">
        <v>524.24773054599996</v>
      </c>
      <c r="L7" s="12">
        <v>1120.7868029969998</v>
      </c>
      <c r="M7" s="12">
        <v>0.62694028999999996</v>
      </c>
      <c r="N7" s="12">
        <v>0.62610033300000012</v>
      </c>
      <c r="O7" s="12">
        <v>0.62614681800000005</v>
      </c>
      <c r="P7" s="12">
        <v>0.62486091500000007</v>
      </c>
      <c r="Q7" s="12">
        <v>0.64112738999999996</v>
      </c>
      <c r="R7" s="12">
        <v>0.63206358399999996</v>
      </c>
      <c r="S7" s="12">
        <v>1097.7078309589999</v>
      </c>
      <c r="T7" s="12">
        <v>0.62148815599999996</v>
      </c>
      <c r="U7" s="12">
        <v>0.61507614600000005</v>
      </c>
      <c r="V7" s="12">
        <v>0.61733568999999999</v>
      </c>
      <c r="W7" s="12">
        <v>0.62093586200000006</v>
      </c>
      <c r="X7" s="12">
        <v>0.61565164999999999</v>
      </c>
      <c r="Y7" s="12">
        <v>0.61434658600000003</v>
      </c>
      <c r="Z7" s="12">
        <v>0.63538360000000005</v>
      </c>
      <c r="AA7" s="12">
        <v>0.61272594000000002</v>
      </c>
    </row>
    <row r="8" spans="1:27" x14ac:dyDescent="0.25">
      <c r="A8" s="11" t="s">
        <v>28</v>
      </c>
      <c r="B8" s="11" t="s">
        <v>7</v>
      </c>
      <c r="C8" s="12">
        <v>18729.154674556001</v>
      </c>
      <c r="D8" s="12">
        <v>12752.147171854</v>
      </c>
      <c r="E8" s="12">
        <v>2054.5242442009999</v>
      </c>
      <c r="F8" s="12">
        <v>22467.282538009007</v>
      </c>
      <c r="G8" s="12">
        <v>11180.643376005002</v>
      </c>
      <c r="H8" s="12">
        <v>2491.728467248</v>
      </c>
      <c r="I8" s="12">
        <v>10206.26807093</v>
      </c>
      <c r="J8" s="12">
        <v>5645.0650209900004</v>
      </c>
      <c r="K8" s="12">
        <v>131.56818360700001</v>
      </c>
      <c r="L8" s="12">
        <v>107.24683645499998</v>
      </c>
      <c r="M8" s="12">
        <v>82.447056404000023</v>
      </c>
      <c r="N8" s="12">
        <v>807.09548107000001</v>
      </c>
      <c r="O8" s="12">
        <v>2406.4655493969994</v>
      </c>
      <c r="P8" s="12">
        <v>6.1787596309999993</v>
      </c>
      <c r="Q8" s="12">
        <v>41.670916640999998</v>
      </c>
      <c r="R8" s="12">
        <v>6.2693491529999994</v>
      </c>
      <c r="S8" s="12">
        <v>2620.2791356650005</v>
      </c>
      <c r="T8" s="12">
        <v>6.1859290720000004</v>
      </c>
      <c r="U8" s="12">
        <v>4275.4677652350001</v>
      </c>
      <c r="V8" s="12">
        <v>6.3388451780000006</v>
      </c>
      <c r="W8" s="12">
        <v>2896.1703310180001</v>
      </c>
      <c r="X8" s="12">
        <v>2950.0013564189999</v>
      </c>
      <c r="Y8" s="12">
        <v>6.1043717040000001</v>
      </c>
      <c r="Z8" s="12">
        <v>6.300357739999999</v>
      </c>
      <c r="AA8" s="12">
        <v>15.781322101999999</v>
      </c>
    </row>
    <row r="9" spans="1:27" x14ac:dyDescent="0.25">
      <c r="A9" s="11" t="s">
        <v>29</v>
      </c>
      <c r="B9" s="11" t="s">
        <v>7</v>
      </c>
      <c r="C9" s="12">
        <v>616.22675534400003</v>
      </c>
      <c r="D9" s="12">
        <v>6.6481074000000007</v>
      </c>
      <c r="E9" s="12">
        <v>62.612835650000001</v>
      </c>
      <c r="F9" s="12">
        <v>65.331707716000011</v>
      </c>
      <c r="G9" s="12">
        <v>19.875553679999999</v>
      </c>
      <c r="H9" s="12">
        <v>0.70754534999999996</v>
      </c>
      <c r="I9" s="12">
        <v>0.69904367999999995</v>
      </c>
      <c r="J9" s="12">
        <v>0.70726774000000003</v>
      </c>
      <c r="K9" s="12">
        <v>0.70298150000000004</v>
      </c>
      <c r="L9" s="12">
        <v>0.67725791000000002</v>
      </c>
      <c r="M9" s="12">
        <v>0.69432011000000005</v>
      </c>
      <c r="N9" s="12">
        <v>0.70175530000000008</v>
      </c>
      <c r="O9" s="12">
        <v>0.68265823999999997</v>
      </c>
      <c r="P9" s="12">
        <v>0.68349156</v>
      </c>
      <c r="Q9" s="12">
        <v>0.70098034999999992</v>
      </c>
      <c r="R9" s="12">
        <v>0.68540951999999988</v>
      </c>
      <c r="S9" s="12">
        <v>0.69533714000000002</v>
      </c>
      <c r="T9" s="12">
        <v>0.68540159999999994</v>
      </c>
      <c r="U9" s="12">
        <v>0.68539053000000016</v>
      </c>
      <c r="V9" s="12">
        <v>0.69188744999999996</v>
      </c>
      <c r="W9" s="12">
        <v>0.76049805500000001</v>
      </c>
      <c r="X9" s="12">
        <v>0.68424960000000012</v>
      </c>
      <c r="Y9" s="12">
        <v>0.68305282</v>
      </c>
      <c r="Z9" s="12">
        <v>0.70375147000000005</v>
      </c>
      <c r="AA9" s="12">
        <v>0.70119802000000009</v>
      </c>
    </row>
    <row r="10" spans="1:27" x14ac:dyDescent="0.25">
      <c r="A10" s="11" t="s">
        <v>30</v>
      </c>
      <c r="B10" s="11" t="s">
        <v>7</v>
      </c>
      <c r="C10" s="12">
        <v>0.41112872</v>
      </c>
      <c r="D10" s="12">
        <v>0.41281927999999996</v>
      </c>
      <c r="E10" s="12">
        <v>0.41355394000000001</v>
      </c>
      <c r="F10" s="12">
        <v>0.41552544000000002</v>
      </c>
      <c r="G10" s="12">
        <v>0.42125103000000003</v>
      </c>
      <c r="H10" s="12">
        <v>8.3871838540000017</v>
      </c>
      <c r="I10" s="12">
        <v>0.4449147</v>
      </c>
      <c r="J10" s="12">
        <v>0.44515730999999992</v>
      </c>
      <c r="K10" s="12">
        <v>0.44635477000000001</v>
      </c>
      <c r="L10" s="12">
        <v>0.44531192999999997</v>
      </c>
      <c r="M10" s="12">
        <v>0.44786668999999996</v>
      </c>
      <c r="N10" s="12">
        <v>0.4544202</v>
      </c>
      <c r="O10" s="12">
        <v>0.44273608999999997</v>
      </c>
      <c r="P10" s="12">
        <v>0.44375068999999995</v>
      </c>
      <c r="Q10" s="12">
        <v>0.46701241000000004</v>
      </c>
      <c r="R10" s="12">
        <v>0.45983011000000007</v>
      </c>
      <c r="S10" s="12">
        <v>0.46675332000000003</v>
      </c>
      <c r="T10" s="12">
        <v>0.45341696000000004</v>
      </c>
      <c r="U10" s="12">
        <v>0.45087978999999995</v>
      </c>
      <c r="V10" s="12">
        <v>0.45152618</v>
      </c>
      <c r="W10" s="12">
        <v>0.48476486999999996</v>
      </c>
      <c r="X10" s="12">
        <v>0.43655113000000001</v>
      </c>
      <c r="Y10" s="12">
        <v>0.43532115400000004</v>
      </c>
      <c r="Z10" s="12">
        <v>0.46354334999999991</v>
      </c>
      <c r="AA10" s="12">
        <v>0.45824586999999994</v>
      </c>
    </row>
    <row r="11" spans="1:27" x14ac:dyDescent="0.25">
      <c r="A11" s="25" t="s">
        <v>18</v>
      </c>
      <c r="B11" s="25" t="s">
        <v>101</v>
      </c>
      <c r="C11" s="29">
        <v>19351.582503600999</v>
      </c>
      <c r="D11" s="29">
        <v>57985.867188426011</v>
      </c>
      <c r="E11" s="29">
        <v>89968.55957062899</v>
      </c>
      <c r="F11" s="29">
        <v>56961.427916025015</v>
      </c>
      <c r="G11" s="29">
        <v>15664.532901401002</v>
      </c>
      <c r="H11" s="29">
        <v>65495.005342181001</v>
      </c>
      <c r="I11" s="29">
        <v>18652.205219745003</v>
      </c>
      <c r="J11" s="29">
        <v>16811.723687759</v>
      </c>
      <c r="K11" s="29">
        <v>661.88076089599997</v>
      </c>
      <c r="L11" s="29">
        <v>1545.5050247979996</v>
      </c>
      <c r="M11" s="29">
        <v>89.093617304000034</v>
      </c>
      <c r="N11" s="29">
        <v>813.77493539599993</v>
      </c>
      <c r="O11" s="29">
        <v>2413.0175062759995</v>
      </c>
      <c r="P11" s="29">
        <v>12.749666951</v>
      </c>
      <c r="Q11" s="29">
        <v>5818.6434644120009</v>
      </c>
      <c r="R11" s="29">
        <v>12.924577491000003</v>
      </c>
      <c r="S11" s="29">
        <v>3723.9940165350004</v>
      </c>
      <c r="T11" s="29">
        <v>12.784221590000001</v>
      </c>
      <c r="U11" s="29">
        <v>4282.0055608060002</v>
      </c>
      <c r="V11" s="29">
        <v>12.920300765000002</v>
      </c>
      <c r="W11" s="29">
        <v>2902.9937589720003</v>
      </c>
      <c r="X11" s="29">
        <v>2956.4720271669999</v>
      </c>
      <c r="Y11" s="29">
        <v>12.593004606999999</v>
      </c>
      <c r="Z11" s="29">
        <v>13.004265483000001</v>
      </c>
      <c r="AA11" s="29">
        <v>22.409109027999996</v>
      </c>
    </row>
  </sheetData>
  <sheetProtection algorithmName="SHA-512" hashValue="al9W37j19hwlU2yoKBkJNo7yWzv1xenJXYOcu/fThfbB5I1XxEIpm/uwXOvteM9bxPMfZWL1yK6btS9YouZwvA==" saltValue="yern07VmROTAcBRnj6URWw==" spinCount="100000" sheet="1" objects="1" scenarios="1"/>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5">
    <tabColor rgb="FFFFC000"/>
  </sheetPr>
  <dimension ref="A1:AF157"/>
  <sheetViews>
    <sheetView zoomScale="85" zoomScaleNormal="85" workbookViewId="0"/>
  </sheetViews>
  <sheetFormatPr defaultColWidth="9.140625" defaultRowHeight="15" x14ac:dyDescent="0.25"/>
  <cols>
    <col min="1" max="1" width="16" style="6" customWidth="1"/>
    <col min="2" max="2" width="30.5703125" style="6" customWidth="1"/>
    <col min="3" max="29" width="9.42578125" style="6" customWidth="1"/>
    <col min="30" max="30" width="13.85546875" style="6" bestFit="1" customWidth="1"/>
    <col min="31" max="16384" width="9.140625" style="6"/>
  </cols>
  <sheetData>
    <row r="1" spans="1:32" s="10" customFormat="1" ht="23.25" customHeight="1" x14ac:dyDescent="0.25">
      <c r="A1" s="9" t="s">
        <v>133</v>
      </c>
      <c r="B1" s="8"/>
      <c r="C1" s="8"/>
      <c r="D1" s="8"/>
      <c r="E1" s="8"/>
      <c r="F1" s="8"/>
      <c r="G1" s="8"/>
      <c r="H1" s="8"/>
      <c r="I1" s="8"/>
      <c r="J1" s="8"/>
      <c r="K1" s="8"/>
      <c r="L1" s="8"/>
      <c r="M1" s="8"/>
      <c r="N1" s="8"/>
      <c r="O1" s="8"/>
      <c r="P1" s="8"/>
      <c r="Q1" s="8"/>
      <c r="R1" s="8"/>
      <c r="S1" s="8"/>
      <c r="T1" s="8"/>
      <c r="U1" s="8"/>
      <c r="V1" s="8"/>
      <c r="W1" s="8"/>
      <c r="X1" s="8"/>
      <c r="Y1" s="8"/>
      <c r="Z1" s="8"/>
      <c r="AA1" s="8"/>
    </row>
    <row r="2" spans="1:32" s="10" customFormat="1" x14ac:dyDescent="0.25"/>
    <row r="3" spans="1:32" s="10" customFormat="1" x14ac:dyDescent="0.25">
      <c r="AE3" s="6"/>
      <c r="AF3" s="6"/>
    </row>
    <row r="4" spans="1:32" x14ac:dyDescent="0.25">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D5" s="31"/>
    </row>
    <row r="6" spans="1:32" x14ac:dyDescent="0.25">
      <c r="A6" s="11" t="s">
        <v>18</v>
      </c>
      <c r="B6" s="11" t="s">
        <v>2</v>
      </c>
      <c r="C6" s="12">
        <v>69355.822000000015</v>
      </c>
      <c r="D6" s="12">
        <v>67669.549180000002</v>
      </c>
      <c r="E6" s="12">
        <v>51380.692350548998</v>
      </c>
      <c r="F6" s="12">
        <v>43739.798273704</v>
      </c>
      <c r="G6" s="12">
        <v>26032.542294908995</v>
      </c>
      <c r="H6" s="12">
        <v>25760.428496054999</v>
      </c>
      <c r="I6" s="12">
        <v>12134.957644285001</v>
      </c>
      <c r="J6" s="12">
        <v>7434.4344121539998</v>
      </c>
      <c r="K6" s="12">
        <v>1161.2167358380002</v>
      </c>
      <c r="L6" s="12">
        <v>0.53088741899999992</v>
      </c>
      <c r="M6" s="12">
        <v>0.43200588249999999</v>
      </c>
      <c r="N6" s="12">
        <v>0.43072071000000001</v>
      </c>
      <c r="O6" s="12">
        <v>0.3373774000000001</v>
      </c>
      <c r="P6" s="12">
        <v>0.30137038300000007</v>
      </c>
      <c r="Q6" s="12">
        <v>0.28436159900000002</v>
      </c>
      <c r="R6" s="12">
        <v>0.25111379299999997</v>
      </c>
      <c r="S6" s="12">
        <v>0.24052793599999997</v>
      </c>
      <c r="T6" s="12">
        <v>0.28322666299999993</v>
      </c>
      <c r="U6" s="12">
        <v>0.29013312400000002</v>
      </c>
      <c r="V6" s="12">
        <v>0.256047205</v>
      </c>
      <c r="W6" s="12">
        <v>0.237127223</v>
      </c>
      <c r="X6" s="12">
        <v>0.204977837</v>
      </c>
      <c r="Y6" s="12">
        <v>0.16397695200000001</v>
      </c>
      <c r="Z6" s="12">
        <v>0.155798513</v>
      </c>
      <c r="AA6" s="12">
        <v>0.15064158</v>
      </c>
      <c r="AD6" s="31"/>
    </row>
    <row r="7" spans="1:32" x14ac:dyDescent="0.25">
      <c r="A7" s="11" t="s">
        <v>18</v>
      </c>
      <c r="B7" s="11" t="s">
        <v>11</v>
      </c>
      <c r="C7" s="12">
        <v>24180.542299999997</v>
      </c>
      <c r="D7" s="12">
        <v>22195.407800000001</v>
      </c>
      <c r="E7" s="12">
        <v>9094.9062603889961</v>
      </c>
      <c r="F7" s="12">
        <v>6945.2933414579993</v>
      </c>
      <c r="G7" s="12">
        <v>7073.8817500420009</v>
      </c>
      <c r="H7" s="12">
        <v>6633.8593403360001</v>
      </c>
      <c r="I7" s="12">
        <v>1541.4844456270002</v>
      </c>
      <c r="J7" s="12">
        <v>9.7351797999999989E-2</v>
      </c>
      <c r="K7" s="12">
        <v>8.7811100500000003E-2</v>
      </c>
      <c r="L7" s="12">
        <v>8.8679243500000005E-2</v>
      </c>
      <c r="M7" s="12">
        <v>8.9496977500000005E-2</v>
      </c>
      <c r="N7" s="12">
        <v>9.1367515999999996E-2</v>
      </c>
      <c r="O7" s="12">
        <v>8.5705499500000004E-2</v>
      </c>
      <c r="P7" s="12">
        <v>8.5222399000000004E-2</v>
      </c>
      <c r="Q7" s="12">
        <v>8.9997862999999997E-2</v>
      </c>
      <c r="R7" s="12">
        <v>8.8640090000000005E-2</v>
      </c>
      <c r="S7" s="12">
        <v>8.5831489999999996E-2</v>
      </c>
      <c r="T7" s="12">
        <v>9.8039470000000004E-2</v>
      </c>
      <c r="U7" s="12">
        <v>9.8067201999999992E-2</v>
      </c>
      <c r="V7" s="12">
        <v>9.5336488500000011E-2</v>
      </c>
      <c r="W7" s="12">
        <v>9.5476337000000022E-2</v>
      </c>
      <c r="X7" s="12">
        <v>8.2772842000000013E-2</v>
      </c>
      <c r="Y7" s="12">
        <v>2.4453542000000002E-2</v>
      </c>
      <c r="Z7" s="12">
        <v>3.6038036999999995E-2</v>
      </c>
      <c r="AA7" s="12">
        <v>0</v>
      </c>
    </row>
    <row r="8" spans="1:32" x14ac:dyDescent="0.25">
      <c r="A8" s="11" t="s">
        <v>18</v>
      </c>
      <c r="B8" s="11" t="s">
        <v>8</v>
      </c>
      <c r="C8" s="12">
        <v>2385.8478566399999</v>
      </c>
      <c r="D8" s="12">
        <v>2662.714482327</v>
      </c>
      <c r="E8" s="12">
        <v>5834.9460046459999</v>
      </c>
      <c r="F8" s="12">
        <v>5374.2792888089998</v>
      </c>
      <c r="G8" s="12">
        <v>4892.3289170417002</v>
      </c>
      <c r="H8" s="12">
        <v>5649.7034319647</v>
      </c>
      <c r="I8" s="12">
        <v>7254.0552582299997</v>
      </c>
      <c r="J8" s="12">
        <v>7143.1276295104999</v>
      </c>
      <c r="K8" s="12">
        <v>8172.573656143999</v>
      </c>
      <c r="L8" s="12">
        <v>5740.7091244930007</v>
      </c>
      <c r="M8" s="12">
        <v>6884.1242702270001</v>
      </c>
      <c r="N8" s="12">
        <v>7377.6603341219998</v>
      </c>
      <c r="O8" s="12">
        <v>3998.8153150849998</v>
      </c>
      <c r="P8" s="12">
        <v>2509.8183055059994</v>
      </c>
      <c r="Q8" s="12">
        <v>4779.884872369501</v>
      </c>
      <c r="R8" s="12">
        <v>2056.3418737879997</v>
      </c>
      <c r="S8" s="12">
        <v>1843.4305704129999</v>
      </c>
      <c r="T8" s="12">
        <v>6854.2047678210001</v>
      </c>
      <c r="U8" s="12">
        <v>5925.7602891839997</v>
      </c>
      <c r="V8" s="12">
        <v>5903.6751299649995</v>
      </c>
      <c r="W8" s="12">
        <v>4370.7408385200006</v>
      </c>
      <c r="X8" s="12">
        <v>4279.5922807480001</v>
      </c>
      <c r="Y8" s="12">
        <v>1747.6396369119998</v>
      </c>
      <c r="Z8" s="12">
        <v>1212.861562331</v>
      </c>
      <c r="AA8" s="12">
        <v>1168.524047871</v>
      </c>
    </row>
    <row r="9" spans="1:32" x14ac:dyDescent="0.25">
      <c r="A9" s="11" t="s">
        <v>18</v>
      </c>
      <c r="B9" s="11" t="s">
        <v>12</v>
      </c>
      <c r="C9" s="12">
        <v>104.57655000000001</v>
      </c>
      <c r="D9" s="12">
        <v>138.85797099999999</v>
      </c>
      <c r="E9" s="12">
        <v>1350.5428400000001</v>
      </c>
      <c r="F9" s="12">
        <v>682.51438000000007</v>
      </c>
      <c r="G9" s="12">
        <v>800.29554999999993</v>
      </c>
      <c r="H9" s="12">
        <v>1239.5961199999999</v>
      </c>
      <c r="I9" s="12">
        <v>1090.9959099999999</v>
      </c>
      <c r="J9" s="12">
        <v>677.85334399999999</v>
      </c>
      <c r="K9" s="12">
        <v>376.01487300000002</v>
      </c>
      <c r="L9" s="12">
        <v>219.74990299999999</v>
      </c>
      <c r="M9" s="12">
        <v>79.256548696799996</v>
      </c>
      <c r="N9" s="12">
        <v>185.10225700000001</v>
      </c>
      <c r="O9" s="12">
        <v>120.42167999999999</v>
      </c>
      <c r="P9" s="12">
        <v>93.306290000000004</v>
      </c>
      <c r="Q9" s="12">
        <v>219.81485000000001</v>
      </c>
      <c r="R9" s="12">
        <v>135.10337999999999</v>
      </c>
      <c r="S9" s="12">
        <v>0</v>
      </c>
      <c r="T9" s="12">
        <v>0</v>
      </c>
      <c r="U9" s="12">
        <v>0</v>
      </c>
      <c r="V9" s="12">
        <v>0</v>
      </c>
      <c r="W9" s="12">
        <v>0</v>
      </c>
      <c r="X9" s="12">
        <v>0</v>
      </c>
      <c r="Y9" s="12">
        <v>0</v>
      </c>
      <c r="Z9" s="12">
        <v>0</v>
      </c>
      <c r="AA9" s="12">
        <v>0</v>
      </c>
    </row>
    <row r="10" spans="1:32" x14ac:dyDescent="0.25">
      <c r="A10" s="11" t="s">
        <v>18</v>
      </c>
      <c r="B10" s="11" t="s">
        <v>5</v>
      </c>
      <c r="C10" s="12">
        <v>197.60838523193999</v>
      </c>
      <c r="D10" s="12">
        <v>233.03229391367998</v>
      </c>
      <c r="E10" s="12">
        <v>1180.3049854387998</v>
      </c>
      <c r="F10" s="12">
        <v>853.14758073339988</v>
      </c>
      <c r="G10" s="12">
        <v>797.45027702312007</v>
      </c>
      <c r="H10" s="12">
        <v>1414.1496684302504</v>
      </c>
      <c r="I10" s="12">
        <v>1337.0306912700601</v>
      </c>
      <c r="J10" s="12">
        <v>1505.4212694977002</v>
      </c>
      <c r="K10" s="12">
        <v>788.28273435481992</v>
      </c>
      <c r="L10" s="12">
        <v>493.18243148066</v>
      </c>
      <c r="M10" s="12">
        <v>86.468881481950007</v>
      </c>
      <c r="N10" s="12">
        <v>355.74579652329999</v>
      </c>
      <c r="O10" s="12">
        <v>201.10092673810001</v>
      </c>
      <c r="P10" s="12">
        <v>132.81312940930002</v>
      </c>
      <c r="Q10" s="12">
        <v>238.89538569759998</v>
      </c>
      <c r="R10" s="12">
        <v>91.325031713300021</v>
      </c>
      <c r="S10" s="12">
        <v>341.22428267576998</v>
      </c>
      <c r="T10" s="12">
        <v>1424.4026731099998</v>
      </c>
      <c r="U10" s="12">
        <v>223.5666716808</v>
      </c>
      <c r="V10" s="12">
        <v>632.68951616630022</v>
      </c>
      <c r="W10" s="12">
        <v>2130.3146274006995</v>
      </c>
      <c r="X10" s="12">
        <v>125.230866065</v>
      </c>
      <c r="Y10" s="12">
        <v>82.264844851400014</v>
      </c>
      <c r="Z10" s="12">
        <v>2055.1663138581998</v>
      </c>
      <c r="AA10" s="12">
        <v>33.231309236700007</v>
      </c>
    </row>
    <row r="11" spans="1:32" x14ac:dyDescent="0.25">
      <c r="A11" s="11" t="s">
        <v>18</v>
      </c>
      <c r="B11" s="11" t="s">
        <v>3</v>
      </c>
      <c r="C11" s="12">
        <v>13243.19118</v>
      </c>
      <c r="D11" s="12">
        <v>15568.166693000001</v>
      </c>
      <c r="E11" s="12">
        <v>15294.12845</v>
      </c>
      <c r="F11" s="12">
        <v>15166.264191</v>
      </c>
      <c r="G11" s="12">
        <v>15974.179743999999</v>
      </c>
      <c r="H11" s="12">
        <v>19155.99236</v>
      </c>
      <c r="I11" s="12">
        <v>18637.965665999996</v>
      </c>
      <c r="J11" s="12">
        <v>16595.234976</v>
      </c>
      <c r="K11" s="12">
        <v>16860.763644999999</v>
      </c>
      <c r="L11" s="12">
        <v>15470.032299</v>
      </c>
      <c r="M11" s="12">
        <v>16983.477999999999</v>
      </c>
      <c r="N11" s="12">
        <v>17417.461615</v>
      </c>
      <c r="O11" s="12">
        <v>15880.063131000001</v>
      </c>
      <c r="P11" s="12">
        <v>14121.569079999999</v>
      </c>
      <c r="Q11" s="12">
        <v>18157.699861000001</v>
      </c>
      <c r="R11" s="12">
        <v>15823.729119999998</v>
      </c>
      <c r="S11" s="12">
        <v>14708.082029000001</v>
      </c>
      <c r="T11" s="12">
        <v>16016.851276000001</v>
      </c>
      <c r="U11" s="12">
        <v>14104.775928000001</v>
      </c>
      <c r="V11" s="12">
        <v>14572.613964</v>
      </c>
      <c r="W11" s="12">
        <v>17071.966223999996</v>
      </c>
      <c r="X11" s="12">
        <v>15527.666430000001</v>
      </c>
      <c r="Y11" s="12">
        <v>12885.565924999999</v>
      </c>
      <c r="Z11" s="12">
        <v>18679.196080000002</v>
      </c>
      <c r="AA11" s="12">
        <v>17877.590609999999</v>
      </c>
    </row>
    <row r="12" spans="1:32" x14ac:dyDescent="0.25">
      <c r="A12" s="11" t="s">
        <v>18</v>
      </c>
      <c r="B12" s="11" t="s">
        <v>118</v>
      </c>
      <c r="C12" s="12">
        <v>0</v>
      </c>
      <c r="D12" s="12">
        <v>0</v>
      </c>
      <c r="E12" s="12">
        <v>0</v>
      </c>
      <c r="F12" s="12">
        <v>0</v>
      </c>
      <c r="G12" s="12">
        <v>0</v>
      </c>
      <c r="H12" s="12">
        <v>0</v>
      </c>
      <c r="I12" s="12">
        <v>0</v>
      </c>
      <c r="J12" s="12">
        <v>2.31090737E-2</v>
      </c>
      <c r="K12" s="12">
        <v>2.7614335500000003E-2</v>
      </c>
      <c r="L12" s="12">
        <v>2.5239470900000002E-2</v>
      </c>
      <c r="M12" s="12">
        <v>3.1655357999999995E-2</v>
      </c>
      <c r="N12" s="12">
        <v>4.0929324699999999E-2</v>
      </c>
      <c r="O12" s="12">
        <v>5.0436924600000002E-2</v>
      </c>
      <c r="P12" s="12">
        <v>6.1002270500000004E-2</v>
      </c>
      <c r="Q12" s="12">
        <v>481.47970628799999</v>
      </c>
      <c r="R12" s="12">
        <v>478.71450128099997</v>
      </c>
      <c r="S12" s="12">
        <v>934.55727840599991</v>
      </c>
      <c r="T12" s="12">
        <v>857.27089331799993</v>
      </c>
      <c r="U12" s="12">
        <v>830.67360212799986</v>
      </c>
      <c r="V12" s="12">
        <v>875.67581045299994</v>
      </c>
      <c r="W12" s="12">
        <v>4886.3644746949994</v>
      </c>
      <c r="X12" s="12">
        <v>4177.6470599530003</v>
      </c>
      <c r="Y12" s="12">
        <v>4630.65536161</v>
      </c>
      <c r="Z12" s="12">
        <v>7026.1429994299997</v>
      </c>
      <c r="AA12" s="12">
        <v>7409.2560655130001</v>
      </c>
    </row>
    <row r="13" spans="1:32" x14ac:dyDescent="0.25">
      <c r="A13" s="11" t="s">
        <v>18</v>
      </c>
      <c r="B13" s="11" t="s">
        <v>10</v>
      </c>
      <c r="C13" s="12">
        <v>60231.219037271483</v>
      </c>
      <c r="D13" s="12">
        <v>62944.0864603632</v>
      </c>
      <c r="E13" s="12">
        <v>85681.552340227296</v>
      </c>
      <c r="F13" s="12">
        <v>102132.92448319349</v>
      </c>
      <c r="G13" s="12">
        <v>135768.97134263211</v>
      </c>
      <c r="H13" s="12">
        <v>148370.82741033536</v>
      </c>
      <c r="I13" s="12">
        <v>173222.81238986331</v>
      </c>
      <c r="J13" s="12">
        <v>176812.29989285648</v>
      </c>
      <c r="K13" s="12">
        <v>194784.01853983471</v>
      </c>
      <c r="L13" s="12">
        <v>199989.33270457128</v>
      </c>
      <c r="M13" s="12">
        <v>215760.9524412076</v>
      </c>
      <c r="N13" s="12">
        <v>253687.771159144</v>
      </c>
      <c r="O13" s="12">
        <v>278542.66222435149</v>
      </c>
      <c r="P13" s="12">
        <v>313651.5553311464</v>
      </c>
      <c r="Q13" s="12">
        <v>352835.99829321669</v>
      </c>
      <c r="R13" s="12">
        <v>370500.38334671617</v>
      </c>
      <c r="S13" s="12">
        <v>366831.9260760044</v>
      </c>
      <c r="T13" s="12">
        <v>393766.16683545837</v>
      </c>
      <c r="U13" s="12">
        <v>422286.52950585011</v>
      </c>
      <c r="V13" s="12">
        <v>452720.00534905691</v>
      </c>
      <c r="W13" s="12">
        <v>473500.47570536198</v>
      </c>
      <c r="X13" s="12">
        <v>500181.31571728695</v>
      </c>
      <c r="Y13" s="12">
        <v>548912.83198781498</v>
      </c>
      <c r="Z13" s="12">
        <v>647275.89184387494</v>
      </c>
      <c r="AA13" s="12">
        <v>692555.50697734789</v>
      </c>
    </row>
    <row r="14" spans="1:32" x14ac:dyDescent="0.25">
      <c r="A14" s="11" t="s">
        <v>18</v>
      </c>
      <c r="B14" s="11" t="s">
        <v>9</v>
      </c>
      <c r="C14" s="12">
        <v>18820.552879927098</v>
      </c>
      <c r="D14" s="12">
        <v>18010.675594458706</v>
      </c>
      <c r="E14" s="12">
        <v>25255.485446132509</v>
      </c>
      <c r="F14" s="12">
        <v>29701.145270331999</v>
      </c>
      <c r="G14" s="12">
        <v>35091.853536350507</v>
      </c>
      <c r="H14" s="12">
        <v>41506.040980730999</v>
      </c>
      <c r="I14" s="12">
        <v>48915.831737897999</v>
      </c>
      <c r="J14" s="12">
        <v>66266.836437891005</v>
      </c>
      <c r="K14" s="12">
        <v>77490.086731808988</v>
      </c>
      <c r="L14" s="12">
        <v>91029.377087197994</v>
      </c>
      <c r="M14" s="12">
        <v>119849.752722782</v>
      </c>
      <c r="N14" s="12">
        <v>158663.83855570003</v>
      </c>
      <c r="O14" s="12">
        <v>169651.11432524701</v>
      </c>
      <c r="P14" s="12">
        <v>184914.57746637403</v>
      </c>
      <c r="Q14" s="12">
        <v>176165.04174070002</v>
      </c>
      <c r="R14" s="12">
        <v>192999.74886866001</v>
      </c>
      <c r="S14" s="12">
        <v>205535.63511902999</v>
      </c>
      <c r="T14" s="12">
        <v>226557.54117304002</v>
      </c>
      <c r="U14" s="12">
        <v>284303.834845</v>
      </c>
      <c r="V14" s="12">
        <v>321708.04050109995</v>
      </c>
      <c r="W14" s="12">
        <v>364840.39384099998</v>
      </c>
      <c r="X14" s="12">
        <v>394690.44379200001</v>
      </c>
      <c r="Y14" s="12">
        <v>412271.0274205</v>
      </c>
      <c r="Z14" s="12">
        <v>380302.563341</v>
      </c>
      <c r="AA14" s="12">
        <v>425973.68932859995</v>
      </c>
    </row>
    <row r="15" spans="1:32" x14ac:dyDescent="0.25">
      <c r="A15" s="11" t="s">
        <v>18</v>
      </c>
      <c r="B15" s="11" t="s">
        <v>102</v>
      </c>
      <c r="C15" s="12">
        <v>426.45446058049998</v>
      </c>
      <c r="D15" s="12">
        <v>526.5237834405001</v>
      </c>
      <c r="E15" s="12">
        <v>3140.0314405839999</v>
      </c>
      <c r="F15" s="12">
        <v>5046.6527893409993</v>
      </c>
      <c r="G15" s="12">
        <v>6031.7980028420006</v>
      </c>
      <c r="H15" s="12">
        <v>8886.2730808130018</v>
      </c>
      <c r="I15" s="12">
        <v>9880.9880224850003</v>
      </c>
      <c r="J15" s="12">
        <v>16688.548572069998</v>
      </c>
      <c r="K15" s="12">
        <v>19383.277967369999</v>
      </c>
      <c r="L15" s="12">
        <v>27870.664494290002</v>
      </c>
      <c r="M15" s="12">
        <v>33790.091996366005</v>
      </c>
      <c r="N15" s="12">
        <v>40333.141174389995</v>
      </c>
      <c r="O15" s="12">
        <v>44574.101961404995</v>
      </c>
      <c r="P15" s="12">
        <v>47873.944040390001</v>
      </c>
      <c r="Q15" s="12">
        <v>44166.023111679999</v>
      </c>
      <c r="R15" s="12">
        <v>46830.024991639999</v>
      </c>
      <c r="S15" s="12">
        <v>50256.944413950005</v>
      </c>
      <c r="T15" s="12">
        <v>52627.192918080007</v>
      </c>
      <c r="U15" s="12">
        <v>70623.854019039994</v>
      </c>
      <c r="V15" s="12">
        <v>78918.022971220009</v>
      </c>
      <c r="W15" s="12">
        <v>89405.031860429997</v>
      </c>
      <c r="X15" s="12">
        <v>99606.810080460011</v>
      </c>
      <c r="Y15" s="12">
        <v>99239.382795099998</v>
      </c>
      <c r="Z15" s="12">
        <v>87700.858927419991</v>
      </c>
      <c r="AA15" s="12">
        <v>96659.851658850006</v>
      </c>
      <c r="AE15" s="10"/>
      <c r="AF15" s="10"/>
    </row>
    <row r="16" spans="1:32" x14ac:dyDescent="0.25">
      <c r="A16" s="11" t="s">
        <v>18</v>
      </c>
      <c r="B16" s="11" t="s">
        <v>15</v>
      </c>
      <c r="C16" s="12">
        <v>875.21814999999992</v>
      </c>
      <c r="D16" s="12">
        <v>1104.9902400000001</v>
      </c>
      <c r="E16" s="12">
        <v>2740.3243363049996</v>
      </c>
      <c r="F16" s="12">
        <v>4544.3744458260007</v>
      </c>
      <c r="G16" s="12">
        <v>8359.6351055949999</v>
      </c>
      <c r="H16" s="12">
        <v>8244.6382792740005</v>
      </c>
      <c r="I16" s="12">
        <v>10114.4700842</v>
      </c>
      <c r="J16" s="12">
        <v>10436.441290488003</v>
      </c>
      <c r="K16" s="12">
        <v>10517.062547682999</v>
      </c>
      <c r="L16" s="12">
        <v>10870.160912077999</v>
      </c>
      <c r="M16" s="12">
        <v>10924.916192797002</v>
      </c>
      <c r="N16" s="12">
        <v>11693.887675670001</v>
      </c>
      <c r="O16" s="12">
        <v>13244.026048955999</v>
      </c>
      <c r="P16" s="12">
        <v>12964.391869452</v>
      </c>
      <c r="Q16" s="12">
        <v>12793.431956243001</v>
      </c>
      <c r="R16" s="12">
        <v>12745.694040837001</v>
      </c>
      <c r="S16" s="12">
        <v>12721.132918734998</v>
      </c>
      <c r="T16" s="12">
        <v>12060.176936332999</v>
      </c>
      <c r="U16" s="12">
        <v>13112.512843113</v>
      </c>
      <c r="V16" s="12">
        <v>12061.215671065</v>
      </c>
      <c r="W16" s="12">
        <v>11869.620678768999</v>
      </c>
      <c r="X16" s="12">
        <v>12780.865232999002</v>
      </c>
      <c r="Y16" s="12">
        <v>11969.069839935999</v>
      </c>
      <c r="Z16" s="12">
        <v>12239.377812475999</v>
      </c>
      <c r="AA16" s="12">
        <v>12017.562188217002</v>
      </c>
      <c r="AE16" s="10"/>
      <c r="AF16" s="10"/>
    </row>
    <row r="17" spans="1:32" x14ac:dyDescent="0.25">
      <c r="A17" s="11" t="s">
        <v>18</v>
      </c>
      <c r="B17" s="11" t="s">
        <v>17</v>
      </c>
      <c r="C17" s="12">
        <v>101.59605443</v>
      </c>
      <c r="D17" s="12">
        <v>156.87784445999998</v>
      </c>
      <c r="E17" s="12">
        <v>232.20628115999997</v>
      </c>
      <c r="F17" s="12">
        <v>336.15241929000001</v>
      </c>
      <c r="G17" s="12">
        <v>469.39805860000001</v>
      </c>
      <c r="H17" s="12">
        <v>577.178358</v>
      </c>
      <c r="I17" s="12">
        <v>753.46023350000007</v>
      </c>
      <c r="J17" s="12">
        <v>894.74650589999999</v>
      </c>
      <c r="K17" s="12">
        <v>1115.6564452</v>
      </c>
      <c r="L17" s="12">
        <v>1400.3642268999999</v>
      </c>
      <c r="M17" s="12">
        <v>1698.4531584000001</v>
      </c>
      <c r="N17" s="12">
        <v>1977.8143841000003</v>
      </c>
      <c r="O17" s="12">
        <v>2358.7396355000001</v>
      </c>
      <c r="P17" s="12">
        <v>2737.2650952999998</v>
      </c>
      <c r="Q17" s="12">
        <v>3018.4460988000001</v>
      </c>
      <c r="R17" s="12">
        <v>3362.1562125</v>
      </c>
      <c r="S17" s="12">
        <v>3804.7526895999995</v>
      </c>
      <c r="T17" s="12">
        <v>4032.2158491999999</v>
      </c>
      <c r="U17" s="12">
        <v>4601.8015553000005</v>
      </c>
      <c r="V17" s="12">
        <v>4883.3250047000001</v>
      </c>
      <c r="W17" s="12">
        <v>5097.2594150000004</v>
      </c>
      <c r="X17" s="12">
        <v>5588.6856920000009</v>
      </c>
      <c r="Y17" s="12">
        <v>5979.0089231000002</v>
      </c>
      <c r="Z17" s="12">
        <v>6004.6344930000005</v>
      </c>
      <c r="AA17" s="12">
        <v>6431.4682350000003</v>
      </c>
      <c r="AE17" s="10"/>
      <c r="AF17" s="10"/>
    </row>
    <row r="18" spans="1:32" x14ac:dyDescent="0.25">
      <c r="A18" s="37" t="s">
        <v>98</v>
      </c>
      <c r="B18" s="37"/>
      <c r="C18" s="29">
        <v>188519.36018907052</v>
      </c>
      <c r="D18" s="29">
        <v>189422.4904750626</v>
      </c>
      <c r="E18" s="29">
        <v>195072.55867738259</v>
      </c>
      <c r="F18" s="29">
        <v>204595.36680922989</v>
      </c>
      <c r="G18" s="29">
        <v>226431.50341199842</v>
      </c>
      <c r="H18" s="29">
        <v>249730.59780785229</v>
      </c>
      <c r="I18" s="29">
        <v>264135.13374317338</v>
      </c>
      <c r="J18" s="29">
        <v>276435.32842278137</v>
      </c>
      <c r="K18" s="29">
        <v>299633.0723414165</v>
      </c>
      <c r="L18" s="29">
        <v>312943.02835587633</v>
      </c>
      <c r="M18" s="29">
        <v>359644.58602261334</v>
      </c>
      <c r="N18" s="29">
        <v>437688.14273504005</v>
      </c>
      <c r="O18" s="29">
        <v>468394.6511222457</v>
      </c>
      <c r="P18" s="29">
        <v>515424.08719748823</v>
      </c>
      <c r="Q18" s="29">
        <v>552879.18906873383</v>
      </c>
      <c r="R18" s="29">
        <v>582085.68587604142</v>
      </c>
      <c r="S18" s="29">
        <v>590195.18171495514</v>
      </c>
      <c r="T18" s="29">
        <v>645476.8188848804</v>
      </c>
      <c r="U18" s="29">
        <v>727675.52904216899</v>
      </c>
      <c r="V18" s="29">
        <v>796413.05165443465</v>
      </c>
      <c r="W18" s="29">
        <v>866800.58831453766</v>
      </c>
      <c r="X18" s="29">
        <v>918982.18389673205</v>
      </c>
      <c r="Y18" s="29">
        <v>980530.17360718246</v>
      </c>
      <c r="Z18" s="29">
        <v>1056552.0139770443</v>
      </c>
      <c r="AA18" s="29">
        <v>1145017.9489801484</v>
      </c>
      <c r="AB18" s="10"/>
      <c r="AC18" s="10"/>
      <c r="AD18" s="10"/>
      <c r="AE18" s="10"/>
      <c r="AF18" s="10"/>
    </row>
    <row r="19" spans="1:32" x14ac:dyDescent="0.25">
      <c r="AB19" s="10"/>
      <c r="AC19" s="10"/>
      <c r="AD19" s="10"/>
      <c r="AE19" s="10"/>
      <c r="AF19" s="10"/>
    </row>
    <row r="20" spans="1:32"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B20" s="10"/>
      <c r="AC20" s="10"/>
      <c r="AD20" s="10"/>
      <c r="AE20" s="10"/>
      <c r="AF20" s="10"/>
    </row>
    <row r="21" spans="1:32" x14ac:dyDescent="0.25">
      <c r="A21" s="11" t="s">
        <v>26</v>
      </c>
      <c r="B21" s="11" t="s">
        <v>2</v>
      </c>
      <c r="C21" s="12">
        <v>35605.761800000007</v>
      </c>
      <c r="D21" s="12">
        <v>33893.660799999998</v>
      </c>
      <c r="E21" s="12">
        <v>28155.31810638</v>
      </c>
      <c r="F21" s="12">
        <v>22086.153931000001</v>
      </c>
      <c r="G21" s="12">
        <v>9658.7859192399974</v>
      </c>
      <c r="H21" s="12">
        <v>11166.889501095</v>
      </c>
      <c r="I21" s="12">
        <v>4866.9130537399997</v>
      </c>
      <c r="J21" s="12">
        <v>3560.6914139470005</v>
      </c>
      <c r="K21" s="12">
        <v>1160.7518276700002</v>
      </c>
      <c r="L21" s="12">
        <v>0.12367409600000001</v>
      </c>
      <c r="M21" s="12">
        <v>4.4006207999999998E-2</v>
      </c>
      <c r="N21" s="12">
        <v>4.5393601000000006E-2</v>
      </c>
      <c r="O21" s="12">
        <v>4.2434395E-2</v>
      </c>
      <c r="P21" s="12">
        <v>3.6894750000000004E-2</v>
      </c>
      <c r="Q21" s="12">
        <v>4.2885698E-2</v>
      </c>
      <c r="R21" s="12">
        <v>3.3794211000000005E-2</v>
      </c>
      <c r="S21" s="12">
        <v>3.0762234999999999E-2</v>
      </c>
      <c r="T21" s="12">
        <v>0</v>
      </c>
      <c r="U21" s="12">
        <v>0</v>
      </c>
      <c r="V21" s="12">
        <v>0</v>
      </c>
      <c r="W21" s="12">
        <v>0</v>
      </c>
      <c r="X21" s="12">
        <v>0</v>
      </c>
      <c r="Y21" s="12">
        <v>0</v>
      </c>
      <c r="Z21" s="12">
        <v>0</v>
      </c>
      <c r="AA21" s="12">
        <v>0</v>
      </c>
      <c r="AB21" s="10"/>
      <c r="AC21" s="10"/>
      <c r="AD21" s="10"/>
      <c r="AE21" s="10"/>
      <c r="AF21" s="10"/>
    </row>
    <row r="22" spans="1:32" s="10" customFormat="1"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x14ac:dyDescent="0.25">
      <c r="A23" s="11" t="s">
        <v>26</v>
      </c>
      <c r="B23" s="11" t="s">
        <v>8</v>
      </c>
      <c r="C23" s="12">
        <v>22.118801000000001</v>
      </c>
      <c r="D23" s="12">
        <v>50.802850038499997</v>
      </c>
      <c r="E23" s="12">
        <v>1064.68193879</v>
      </c>
      <c r="F23" s="12">
        <v>1026.4834536579999</v>
      </c>
      <c r="G23" s="12">
        <v>951.88569180399998</v>
      </c>
      <c r="H23" s="12">
        <v>1035.2082933229999</v>
      </c>
      <c r="I23" s="12">
        <v>1274.4366588999999</v>
      </c>
      <c r="J23" s="12">
        <v>1362.2153580155</v>
      </c>
      <c r="K23" s="12">
        <v>1433.997933114</v>
      </c>
      <c r="L23" s="12">
        <v>1175.6567553070001</v>
      </c>
      <c r="M23" s="12">
        <v>1322.696026696</v>
      </c>
      <c r="N23" s="12">
        <v>1472.4793615220001</v>
      </c>
      <c r="O23" s="12">
        <v>946.763166211</v>
      </c>
      <c r="P23" s="12">
        <v>918.85047405099999</v>
      </c>
      <c r="Q23" s="12">
        <v>1285.004103214</v>
      </c>
      <c r="R23" s="12">
        <v>1080.9229749449999</v>
      </c>
      <c r="S23" s="12">
        <v>853.48769226800005</v>
      </c>
      <c r="T23" s="12">
        <v>1849.6064513910001</v>
      </c>
      <c r="U23" s="12">
        <v>1650.2935214720001</v>
      </c>
      <c r="V23" s="12">
        <v>1679.9916489719999</v>
      </c>
      <c r="W23" s="12">
        <v>3.1039839999999999E-2</v>
      </c>
      <c r="X23" s="12">
        <v>2.9314660999999999E-2</v>
      </c>
      <c r="Y23" s="12">
        <v>2.9576399999999999E-2</v>
      </c>
      <c r="Z23" s="12">
        <v>5.5105380000000002E-2</v>
      </c>
      <c r="AA23" s="12">
        <v>5.3858504000000001E-2</v>
      </c>
    </row>
    <row r="24" spans="1:32" s="10" customFormat="1"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x14ac:dyDescent="0.25">
      <c r="A25" s="11" t="s">
        <v>26</v>
      </c>
      <c r="B25" s="11" t="s">
        <v>5</v>
      </c>
      <c r="C25" s="12">
        <v>1.8455333133</v>
      </c>
      <c r="D25" s="12">
        <v>6.1049382968000003</v>
      </c>
      <c r="E25" s="12">
        <v>92.292726933699996</v>
      </c>
      <c r="F25" s="12">
        <v>69.540085436399991</v>
      </c>
      <c r="G25" s="12">
        <v>17.907837307200005</v>
      </c>
      <c r="H25" s="12">
        <v>37.128400209999995</v>
      </c>
      <c r="I25" s="12">
        <v>98.850933738699993</v>
      </c>
      <c r="J25" s="12">
        <v>158.10939337800002</v>
      </c>
      <c r="K25" s="12">
        <v>130.31294866759995</v>
      </c>
      <c r="L25" s="12">
        <v>113.418876776</v>
      </c>
      <c r="M25" s="12">
        <v>15.3643217088</v>
      </c>
      <c r="N25" s="12">
        <v>46.306024398300003</v>
      </c>
      <c r="O25" s="12">
        <v>8.8354809235000005</v>
      </c>
      <c r="P25" s="12">
        <v>7.4433632640999994</v>
      </c>
      <c r="Q25" s="12">
        <v>36.391982559599995</v>
      </c>
      <c r="R25" s="12">
        <v>2.0134246100000003E-2</v>
      </c>
      <c r="S25" s="12">
        <v>39.076090925499997</v>
      </c>
      <c r="T25" s="12">
        <v>188.67414992160005</v>
      </c>
      <c r="U25" s="12">
        <v>28.831547552299998</v>
      </c>
      <c r="V25" s="12">
        <v>4.4178018799000007</v>
      </c>
      <c r="W25" s="12">
        <v>306.15667299</v>
      </c>
      <c r="X25" s="12">
        <v>34.0917398546</v>
      </c>
      <c r="Y25" s="12">
        <v>10.389876904199999</v>
      </c>
      <c r="Z25" s="12">
        <v>333.87485870300003</v>
      </c>
      <c r="AA25" s="12">
        <v>6.9275174829999999</v>
      </c>
    </row>
    <row r="26" spans="1:32" s="10" customFormat="1" x14ac:dyDescent="0.25">
      <c r="A26" s="11" t="s">
        <v>26</v>
      </c>
      <c r="B26" s="11" t="s">
        <v>3</v>
      </c>
      <c r="C26" s="12">
        <v>2466.15002</v>
      </c>
      <c r="D26" s="12">
        <v>3052.8049799999999</v>
      </c>
      <c r="E26" s="12">
        <v>3283.3091300000001</v>
      </c>
      <c r="F26" s="12">
        <v>3124.9352899999999</v>
      </c>
      <c r="G26" s="12">
        <v>2814.2261440000002</v>
      </c>
      <c r="H26" s="12">
        <v>4027.6912899999998</v>
      </c>
      <c r="I26" s="12">
        <v>3474.09827</v>
      </c>
      <c r="J26" s="12">
        <v>3109.7136559999999</v>
      </c>
      <c r="K26" s="12">
        <v>3032.70624</v>
      </c>
      <c r="L26" s="12">
        <v>2799.5562749999999</v>
      </c>
      <c r="M26" s="12">
        <v>3236.0847100000001</v>
      </c>
      <c r="N26" s="12">
        <v>3425.7912099999999</v>
      </c>
      <c r="O26" s="12">
        <v>3188.6233010000001</v>
      </c>
      <c r="P26" s="12">
        <v>2680.8588600000003</v>
      </c>
      <c r="Q26" s="12">
        <v>3928.6861960000001</v>
      </c>
      <c r="R26" s="12">
        <v>3317.04187</v>
      </c>
      <c r="S26" s="12">
        <v>2946.3338039999999</v>
      </c>
      <c r="T26" s="12">
        <v>2915.9967700000002</v>
      </c>
      <c r="U26" s="12">
        <v>2778.1599539999997</v>
      </c>
      <c r="V26" s="12">
        <v>3084.090584</v>
      </c>
      <c r="W26" s="12">
        <v>3377.9421439999996</v>
      </c>
      <c r="X26" s="12">
        <v>3203.10977</v>
      </c>
      <c r="Y26" s="12">
        <v>2595.8843000000002</v>
      </c>
      <c r="Z26" s="12">
        <v>3972.5191</v>
      </c>
      <c r="AA26" s="12">
        <v>3994.7145099999998</v>
      </c>
    </row>
    <row r="27" spans="1:32" s="10" customFormat="1" x14ac:dyDescent="0.25">
      <c r="A27" s="11" t="s">
        <v>26</v>
      </c>
      <c r="B27" s="11" t="s">
        <v>118</v>
      </c>
      <c r="C27" s="12">
        <v>0</v>
      </c>
      <c r="D27" s="12">
        <v>0</v>
      </c>
      <c r="E27" s="12">
        <v>0</v>
      </c>
      <c r="F27" s="12">
        <v>0</v>
      </c>
      <c r="G27" s="12">
        <v>0</v>
      </c>
      <c r="H27" s="12">
        <v>0</v>
      </c>
      <c r="I27" s="12">
        <v>0</v>
      </c>
      <c r="J27" s="12">
        <v>8.7211330000000007E-3</v>
      </c>
      <c r="K27" s="12">
        <v>1.0655525000000001E-2</v>
      </c>
      <c r="L27" s="12">
        <v>8.8197099999999997E-3</v>
      </c>
      <c r="M27" s="12">
        <v>1.0936461999999999E-2</v>
      </c>
      <c r="N27" s="12">
        <v>1.4267950999999999E-2</v>
      </c>
      <c r="O27" s="12">
        <v>1.1822635E-2</v>
      </c>
      <c r="P27" s="12">
        <v>1.3869162000000001E-2</v>
      </c>
      <c r="Q27" s="12">
        <v>0.10112388999999999</v>
      </c>
      <c r="R27" s="12">
        <v>0.10284061999999999</v>
      </c>
      <c r="S27" s="12">
        <v>9.7085870000000005E-2</v>
      </c>
      <c r="T27" s="12">
        <v>0.10817706000000001</v>
      </c>
      <c r="U27" s="12">
        <v>6.9961519999999999E-2</v>
      </c>
      <c r="V27" s="12">
        <v>8.9921849999999998E-2</v>
      </c>
      <c r="W27" s="12">
        <v>0.12818229</v>
      </c>
      <c r="X27" s="12">
        <v>6.531576E-2</v>
      </c>
      <c r="Y27" s="12">
        <v>7.8893909999999998E-2</v>
      </c>
      <c r="Z27" s="12">
        <v>0.12878469000000001</v>
      </c>
      <c r="AA27" s="12">
        <v>0.10603091000000001</v>
      </c>
    </row>
    <row r="28" spans="1:32" s="10" customFormat="1" x14ac:dyDescent="0.25">
      <c r="A28" s="11" t="s">
        <v>26</v>
      </c>
      <c r="B28" s="11" t="s">
        <v>10</v>
      </c>
      <c r="C28" s="12">
        <v>16427.710883907195</v>
      </c>
      <c r="D28" s="12">
        <v>17393.336331173501</v>
      </c>
      <c r="E28" s="12">
        <v>19325.727044177806</v>
      </c>
      <c r="F28" s="12">
        <v>23621.795383469798</v>
      </c>
      <c r="G28" s="12">
        <v>35786.205169976405</v>
      </c>
      <c r="H28" s="12">
        <v>36548.771078017395</v>
      </c>
      <c r="I28" s="12">
        <v>38663.208735627508</v>
      </c>
      <c r="J28" s="12">
        <v>38688.307374019598</v>
      </c>
      <c r="K28" s="12">
        <v>38607.338750609408</v>
      </c>
      <c r="L28" s="12">
        <v>47324.874413338301</v>
      </c>
      <c r="M28" s="12">
        <v>47511.106186269601</v>
      </c>
      <c r="N28" s="12">
        <v>48002.862935219804</v>
      </c>
      <c r="O28" s="12">
        <v>50760.244389235493</v>
      </c>
      <c r="P28" s="12">
        <v>54104.894113460294</v>
      </c>
      <c r="Q28" s="12">
        <v>55976.508003734001</v>
      </c>
      <c r="R28" s="12">
        <v>55554.369476239102</v>
      </c>
      <c r="S28" s="12">
        <v>55879.933087010992</v>
      </c>
      <c r="T28" s="12">
        <v>56719.059940334402</v>
      </c>
      <c r="U28" s="12">
        <v>66522.795721873495</v>
      </c>
      <c r="V28" s="12">
        <v>65086.914379547998</v>
      </c>
      <c r="W28" s="12">
        <v>64117.006409978007</v>
      </c>
      <c r="X28" s="12">
        <v>67053.851676339997</v>
      </c>
      <c r="Y28" s="12">
        <v>68555.058130799982</v>
      </c>
      <c r="Z28" s="12">
        <v>84663.081078388001</v>
      </c>
      <c r="AA28" s="12">
        <v>83113.548506393985</v>
      </c>
    </row>
    <row r="29" spans="1:32" s="10" customFormat="1" x14ac:dyDescent="0.25">
      <c r="A29" s="11" t="s">
        <v>26</v>
      </c>
      <c r="B29" s="11" t="s">
        <v>9</v>
      </c>
      <c r="C29" s="12">
        <v>8346.6639869559003</v>
      </c>
      <c r="D29" s="12">
        <v>7956.0879788888033</v>
      </c>
      <c r="E29" s="12">
        <v>12747.176540588001</v>
      </c>
      <c r="F29" s="12">
        <v>14565.648610452301</v>
      </c>
      <c r="G29" s="12">
        <v>18017.813743886003</v>
      </c>
      <c r="H29" s="12">
        <v>18663.547299316</v>
      </c>
      <c r="I29" s="12">
        <v>21469.271071986001</v>
      </c>
      <c r="J29" s="12">
        <v>28385.131897210002</v>
      </c>
      <c r="K29" s="12">
        <v>31293.187136949993</v>
      </c>
      <c r="L29" s="12">
        <v>32580.519941950002</v>
      </c>
      <c r="M29" s="12">
        <v>32727.436314669998</v>
      </c>
      <c r="N29" s="12">
        <v>33739.846151000005</v>
      </c>
      <c r="O29" s="12">
        <v>36541.022354000001</v>
      </c>
      <c r="P29" s="12">
        <v>37701.468960000006</v>
      </c>
      <c r="Q29" s="12">
        <v>40663.489944000001</v>
      </c>
      <c r="R29" s="12">
        <v>42221.070401000004</v>
      </c>
      <c r="S29" s="12">
        <v>45661.088852000008</v>
      </c>
      <c r="T29" s="12">
        <v>50706.034556999999</v>
      </c>
      <c r="U29" s="12">
        <v>50680.343831999991</v>
      </c>
      <c r="V29" s="12">
        <v>52908.839368000001</v>
      </c>
      <c r="W29" s="12">
        <v>56416.129821000002</v>
      </c>
      <c r="X29" s="12">
        <v>60305.679305999998</v>
      </c>
      <c r="Y29" s="12">
        <v>59756.396176499999</v>
      </c>
      <c r="Z29" s="12">
        <v>58941.267162999997</v>
      </c>
      <c r="AA29" s="12">
        <v>60843.736408000004</v>
      </c>
    </row>
    <row r="30" spans="1:32" s="10" customFormat="1" x14ac:dyDescent="0.25">
      <c r="A30" s="11" t="s">
        <v>26</v>
      </c>
      <c r="B30" s="11" t="s">
        <v>102</v>
      </c>
      <c r="C30" s="12">
        <v>25.847724768000003</v>
      </c>
      <c r="D30" s="12">
        <v>24.909459113500006</v>
      </c>
      <c r="E30" s="12">
        <v>2123.2886858490001</v>
      </c>
      <c r="F30" s="12">
        <v>2247.3441780899998</v>
      </c>
      <c r="G30" s="12">
        <v>2893.5617513250004</v>
      </c>
      <c r="H30" s="12">
        <v>3325.4448999320002</v>
      </c>
      <c r="I30" s="12">
        <v>3548.9693355260001</v>
      </c>
      <c r="J30" s="12">
        <v>8429.4885928599997</v>
      </c>
      <c r="K30" s="12">
        <v>8166.3128658400001</v>
      </c>
      <c r="L30" s="12">
        <v>10600.908179309999</v>
      </c>
      <c r="M30" s="12">
        <v>10337.235382100002</v>
      </c>
      <c r="N30" s="12">
        <v>9970.9792366399997</v>
      </c>
      <c r="O30" s="12">
        <v>11955.445068919998</v>
      </c>
      <c r="P30" s="12">
        <v>12110.01889213</v>
      </c>
      <c r="Q30" s="12">
        <v>13696.430263360002</v>
      </c>
      <c r="R30" s="12">
        <v>13715.707394480001</v>
      </c>
      <c r="S30" s="12">
        <v>14857.7003324</v>
      </c>
      <c r="T30" s="12">
        <v>14231.86390188</v>
      </c>
      <c r="U30" s="12">
        <v>14953.189239700001</v>
      </c>
      <c r="V30" s="12">
        <v>15651.7201972</v>
      </c>
      <c r="W30" s="12">
        <v>15632.296282200001</v>
      </c>
      <c r="X30" s="12">
        <v>18376.086155790003</v>
      </c>
      <c r="Y30" s="12">
        <v>17465.906486880001</v>
      </c>
      <c r="Z30" s="12">
        <v>14991.15500997</v>
      </c>
      <c r="AA30" s="12">
        <v>15024.949195799998</v>
      </c>
    </row>
    <row r="31" spans="1:32" s="10" customFormat="1" x14ac:dyDescent="0.25">
      <c r="A31" s="11" t="s">
        <v>26</v>
      </c>
      <c r="B31" s="11" t="s">
        <v>15</v>
      </c>
      <c r="C31" s="12">
        <v>244.69945000000001</v>
      </c>
      <c r="D31" s="12">
        <v>273.96384</v>
      </c>
      <c r="E31" s="12">
        <v>1103.2694490499998</v>
      </c>
      <c r="F31" s="12">
        <v>1741.2262626099998</v>
      </c>
      <c r="G31" s="12">
        <v>5425.6375332950001</v>
      </c>
      <c r="H31" s="12">
        <v>5706.9253803660004</v>
      </c>
      <c r="I31" s="12">
        <v>6219.3277336490009</v>
      </c>
      <c r="J31" s="12">
        <v>6379.6085325399999</v>
      </c>
      <c r="K31" s="12">
        <v>6148.8293169600001</v>
      </c>
      <c r="L31" s="12">
        <v>6246.6489654459992</v>
      </c>
      <c r="M31" s="12">
        <v>6069.1763933250004</v>
      </c>
      <c r="N31" s="12">
        <v>5880.6188000300017</v>
      </c>
      <c r="O31" s="12">
        <v>6319.4215036100013</v>
      </c>
      <c r="P31" s="12">
        <v>6275.1334868000004</v>
      </c>
      <c r="Q31" s="12">
        <v>6233.6294491600001</v>
      </c>
      <c r="R31" s="12">
        <v>5913.7709137150005</v>
      </c>
      <c r="S31" s="12">
        <v>5895.8334607449997</v>
      </c>
      <c r="T31" s="12">
        <v>5464.6484450299995</v>
      </c>
      <c r="U31" s="12">
        <v>6133.0423346199987</v>
      </c>
      <c r="V31" s="12">
        <v>5516.7492429650001</v>
      </c>
      <c r="W31" s="12">
        <v>5584.9712783749992</v>
      </c>
      <c r="X31" s="12">
        <v>5953.2287204550012</v>
      </c>
      <c r="Y31" s="12">
        <v>5627.47827882</v>
      </c>
      <c r="Z31" s="12">
        <v>6185.8273355860001</v>
      </c>
      <c r="AA31" s="12">
        <v>5867.4498245900004</v>
      </c>
    </row>
    <row r="32" spans="1:32" s="10" customFormat="1" x14ac:dyDescent="0.25">
      <c r="A32" s="32" t="s">
        <v>26</v>
      </c>
      <c r="B32" s="32" t="s">
        <v>17</v>
      </c>
      <c r="C32" s="12">
        <v>22.929040860000001</v>
      </c>
      <c r="D32" s="12">
        <v>41.711574159999998</v>
      </c>
      <c r="E32" s="12">
        <v>75.737247829999987</v>
      </c>
      <c r="F32" s="12">
        <v>114.78816366000001</v>
      </c>
      <c r="G32" s="12">
        <v>157.47726259999999</v>
      </c>
      <c r="H32" s="12">
        <v>200.52270010000001</v>
      </c>
      <c r="I32" s="12">
        <v>267.919376</v>
      </c>
      <c r="J32" s="12">
        <v>319.28293209999998</v>
      </c>
      <c r="K32" s="12">
        <v>398.54272600000002</v>
      </c>
      <c r="L32" s="12">
        <v>485.8403793</v>
      </c>
      <c r="M32" s="12">
        <v>585.4909517000001</v>
      </c>
      <c r="N32" s="12">
        <v>682.08382200000005</v>
      </c>
      <c r="O32" s="12">
        <v>817.47618239999997</v>
      </c>
      <c r="P32" s="12">
        <v>944.87745399999994</v>
      </c>
      <c r="Q32" s="12">
        <v>1042.6565370000001</v>
      </c>
      <c r="R32" s="12">
        <v>1154.9007675</v>
      </c>
      <c r="S32" s="12">
        <v>1303.4177152999998</v>
      </c>
      <c r="T32" s="12">
        <v>1377.8114780000001</v>
      </c>
      <c r="U32" s="12">
        <v>1526.227001</v>
      </c>
      <c r="V32" s="12">
        <v>1597.0165460000001</v>
      </c>
      <c r="W32" s="12">
        <v>1654.3854529999999</v>
      </c>
      <c r="X32" s="12">
        <v>1824.2132030000002</v>
      </c>
      <c r="Y32" s="12">
        <v>1948.3409904999999</v>
      </c>
      <c r="Z32" s="12">
        <v>1937.9090900000001</v>
      </c>
      <c r="AA32" s="12">
        <v>2073.2206310000001</v>
      </c>
    </row>
    <row r="33" spans="1:27" s="10" customFormat="1" x14ac:dyDescent="0.25">
      <c r="A33" s="37" t="s">
        <v>98</v>
      </c>
      <c r="B33" s="37"/>
      <c r="C33" s="29">
        <v>62870.251025176403</v>
      </c>
      <c r="D33" s="29">
        <v>62352.7978783976</v>
      </c>
      <c r="E33" s="29">
        <v>64668.505486869508</v>
      </c>
      <c r="F33" s="29">
        <v>64494.556754016499</v>
      </c>
      <c r="G33" s="29">
        <v>67246.824506213612</v>
      </c>
      <c r="H33" s="29">
        <v>71479.235861961395</v>
      </c>
      <c r="I33" s="29">
        <v>69846.778723992204</v>
      </c>
      <c r="J33" s="29">
        <v>75264.177813703092</v>
      </c>
      <c r="K33" s="29">
        <v>75658.30549253599</v>
      </c>
      <c r="L33" s="29">
        <v>83994.158756177305</v>
      </c>
      <c r="M33" s="29">
        <v>84812.7425020144</v>
      </c>
      <c r="N33" s="29">
        <v>86687.345343692112</v>
      </c>
      <c r="O33" s="29">
        <v>91445.542948399991</v>
      </c>
      <c r="P33" s="29">
        <v>95413.566534687401</v>
      </c>
      <c r="Q33" s="29">
        <v>101890.22423909561</v>
      </c>
      <c r="R33" s="29">
        <v>102173.56149126121</v>
      </c>
      <c r="S33" s="29">
        <v>105380.04737430951</v>
      </c>
      <c r="T33" s="29">
        <v>112379.48004570699</v>
      </c>
      <c r="U33" s="29">
        <v>121660.49453841778</v>
      </c>
      <c r="V33" s="29">
        <v>122764.3437042499</v>
      </c>
      <c r="W33" s="29">
        <v>124217.39427009801</v>
      </c>
      <c r="X33" s="29">
        <v>130596.82712261559</v>
      </c>
      <c r="Y33" s="29">
        <v>130917.83695451418</v>
      </c>
      <c r="Z33" s="29">
        <v>147910.926090161</v>
      </c>
      <c r="AA33" s="29">
        <v>147959.086831291</v>
      </c>
    </row>
    <row r="34" spans="1:27" s="10" customFormat="1" x14ac:dyDescent="0.25"/>
    <row r="35" spans="1:27" s="10" customFormat="1"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x14ac:dyDescent="0.25">
      <c r="A36" s="11" t="s">
        <v>27</v>
      </c>
      <c r="B36" s="11" t="s">
        <v>2</v>
      </c>
      <c r="C36" s="12">
        <v>33750.0602</v>
      </c>
      <c r="D36" s="12">
        <v>33775.888379999997</v>
      </c>
      <c r="E36" s="12">
        <v>23225.374244168997</v>
      </c>
      <c r="F36" s="12">
        <v>21653.644342704003</v>
      </c>
      <c r="G36" s="12">
        <v>16373.756375668998</v>
      </c>
      <c r="H36" s="12">
        <v>14593.538994960001</v>
      </c>
      <c r="I36" s="12">
        <v>7268.0445905450006</v>
      </c>
      <c r="J36" s="12">
        <v>3873.7429982069998</v>
      </c>
      <c r="K36" s="12">
        <v>0.46490816799999996</v>
      </c>
      <c r="L36" s="12">
        <v>0.40721332299999996</v>
      </c>
      <c r="M36" s="12">
        <v>0.3879996745</v>
      </c>
      <c r="N36" s="12">
        <v>0.385327109</v>
      </c>
      <c r="O36" s="12">
        <v>0.29494300500000009</v>
      </c>
      <c r="P36" s="12">
        <v>0.26447563300000004</v>
      </c>
      <c r="Q36" s="12">
        <v>0.24147590099999999</v>
      </c>
      <c r="R36" s="12">
        <v>0.21731958199999998</v>
      </c>
      <c r="S36" s="12">
        <v>0.20976570099999997</v>
      </c>
      <c r="T36" s="12">
        <v>0.28322666299999993</v>
      </c>
      <c r="U36" s="12">
        <v>0.29013312400000002</v>
      </c>
      <c r="V36" s="12">
        <v>0.256047205</v>
      </c>
      <c r="W36" s="12">
        <v>0.237127223</v>
      </c>
      <c r="X36" s="12">
        <v>0.204977837</v>
      </c>
      <c r="Y36" s="12">
        <v>0.16397695200000001</v>
      </c>
      <c r="Z36" s="12">
        <v>0.155798513</v>
      </c>
      <c r="AA36" s="12">
        <v>0.15064158</v>
      </c>
    </row>
    <row r="37" spans="1:27" s="10" customFormat="1"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x14ac:dyDescent="0.25">
      <c r="A38" s="11" t="s">
        <v>27</v>
      </c>
      <c r="B38" s="11" t="s">
        <v>8</v>
      </c>
      <c r="C38" s="12">
        <v>1068.2325456399999</v>
      </c>
      <c r="D38" s="12">
        <v>1446.3234077410002</v>
      </c>
      <c r="E38" s="12">
        <v>3195.6625541459998</v>
      </c>
      <c r="F38" s="12">
        <v>2889.6866121740004</v>
      </c>
      <c r="G38" s="12">
        <v>2668.3434665790001</v>
      </c>
      <c r="H38" s="12">
        <v>2929.8258907019999</v>
      </c>
      <c r="I38" s="12">
        <v>4404.0708995269997</v>
      </c>
      <c r="J38" s="12">
        <v>4130.1162357680005</v>
      </c>
      <c r="K38" s="12">
        <v>5223.4171526229993</v>
      </c>
      <c r="L38" s="12">
        <v>4272.6773765779999</v>
      </c>
      <c r="M38" s="12">
        <v>4577.7611171319995</v>
      </c>
      <c r="N38" s="12">
        <v>4596.2885281429999</v>
      </c>
      <c r="O38" s="12">
        <v>2923.1739564600002</v>
      </c>
      <c r="P38" s="12">
        <v>1506.04726418</v>
      </c>
      <c r="Q38" s="12">
        <v>3494.838350259</v>
      </c>
      <c r="R38" s="12">
        <v>975.37664859500001</v>
      </c>
      <c r="S38" s="12">
        <v>989.89925232400003</v>
      </c>
      <c r="T38" s="12">
        <v>5004.5319683799999</v>
      </c>
      <c r="U38" s="12">
        <v>4275.3981412450003</v>
      </c>
      <c r="V38" s="12">
        <v>4223.6127564830003</v>
      </c>
      <c r="W38" s="12">
        <v>4370.6288109650004</v>
      </c>
      <c r="X38" s="12">
        <v>4279.4868748500003</v>
      </c>
      <c r="Y38" s="12">
        <v>1747.5341363949999</v>
      </c>
      <c r="Z38" s="12">
        <v>1212.6899243099999</v>
      </c>
      <c r="AA38" s="12">
        <v>1168.3525233</v>
      </c>
    </row>
    <row r="39" spans="1:27" s="10" customFormat="1"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x14ac:dyDescent="0.25">
      <c r="A40" s="11" t="s">
        <v>27</v>
      </c>
      <c r="B40" s="11" t="s">
        <v>5</v>
      </c>
      <c r="C40" s="12">
        <v>8.891462604E-2</v>
      </c>
      <c r="D40" s="12">
        <v>1.30108819E-2</v>
      </c>
      <c r="E40" s="12">
        <v>23.1303534959</v>
      </c>
      <c r="F40" s="12">
        <v>77.027730389999988</v>
      </c>
      <c r="G40" s="12">
        <v>53.934427993100009</v>
      </c>
      <c r="H40" s="12">
        <v>36.3444150069</v>
      </c>
      <c r="I40" s="12">
        <v>198.42876348600001</v>
      </c>
      <c r="J40" s="12">
        <v>361.23927385660005</v>
      </c>
      <c r="K40" s="12">
        <v>338.92535896229998</v>
      </c>
      <c r="L40" s="12">
        <v>146.02129365029998</v>
      </c>
      <c r="M40" s="12">
        <v>11.417394381900001</v>
      </c>
      <c r="N40" s="12">
        <v>1.59522595E-2</v>
      </c>
      <c r="O40" s="12">
        <v>1.55464607E-2</v>
      </c>
      <c r="P40" s="12">
        <v>1.55527515E-2</v>
      </c>
      <c r="Q40" s="12">
        <v>2.2348684503000005</v>
      </c>
      <c r="R40" s="12">
        <v>1.6203885500000001E-2</v>
      </c>
      <c r="S40" s="12">
        <v>65.466083048000016</v>
      </c>
      <c r="T40" s="12">
        <v>102.42192424299999</v>
      </c>
      <c r="U40" s="12">
        <v>3.3441397045999999</v>
      </c>
      <c r="V40" s="12">
        <v>3.19713784E-2</v>
      </c>
      <c r="W40" s="12">
        <v>3.4170085900000001E-2</v>
      </c>
      <c r="X40" s="12">
        <v>3.1479735700000004E-2</v>
      </c>
      <c r="Y40" s="12">
        <v>3.1287154999999997E-2</v>
      </c>
      <c r="Z40" s="12">
        <v>1518.7107698460002</v>
      </c>
      <c r="AA40" s="12">
        <v>5.4431966999999998E-2</v>
      </c>
    </row>
    <row r="41" spans="1:27" s="10" customFormat="1" x14ac:dyDescent="0.25">
      <c r="A41" s="11" t="s">
        <v>27</v>
      </c>
      <c r="B41" s="11" t="s">
        <v>3</v>
      </c>
      <c r="C41" s="12">
        <v>701.78016000000002</v>
      </c>
      <c r="D41" s="12">
        <v>710.66640000000007</v>
      </c>
      <c r="E41" s="12">
        <v>735.40363000000002</v>
      </c>
      <c r="F41" s="12">
        <v>701.09473000000003</v>
      </c>
      <c r="G41" s="12">
        <v>706.7364</v>
      </c>
      <c r="H41" s="12">
        <v>713.73824999999999</v>
      </c>
      <c r="I41" s="12">
        <v>705.71064999999999</v>
      </c>
      <c r="J41" s="12">
        <v>685.65723000000003</v>
      </c>
      <c r="K41" s="12">
        <v>698.62622999999996</v>
      </c>
      <c r="L41" s="12">
        <v>709.47703999999999</v>
      </c>
      <c r="M41" s="12">
        <v>697.44883000000004</v>
      </c>
      <c r="N41" s="12">
        <v>691.02767000000006</v>
      </c>
      <c r="O41" s="12">
        <v>700.96272999999997</v>
      </c>
      <c r="P41" s="12">
        <v>683.39893000000006</v>
      </c>
      <c r="Q41" s="12">
        <v>213.85054</v>
      </c>
      <c r="R41" s="12">
        <v>224.24635000000001</v>
      </c>
      <c r="S41" s="12">
        <v>209.81224</v>
      </c>
      <c r="T41" s="12">
        <v>212.77915999999999</v>
      </c>
      <c r="U41" s="12">
        <v>213.92749000000001</v>
      </c>
      <c r="V41" s="12">
        <v>0</v>
      </c>
      <c r="W41" s="12">
        <v>0</v>
      </c>
      <c r="X41" s="12">
        <v>0</v>
      </c>
      <c r="Y41" s="12">
        <v>0</v>
      </c>
      <c r="Z41" s="12">
        <v>0</v>
      </c>
      <c r="AA41" s="12">
        <v>0</v>
      </c>
    </row>
    <row r="42" spans="1:27" s="10" customFormat="1" x14ac:dyDescent="0.25">
      <c r="A42" s="11" t="s">
        <v>27</v>
      </c>
      <c r="B42" s="11" t="s">
        <v>118</v>
      </c>
      <c r="C42" s="12">
        <v>0</v>
      </c>
      <c r="D42" s="12">
        <v>0</v>
      </c>
      <c r="E42" s="12">
        <v>0</v>
      </c>
      <c r="F42" s="12">
        <v>0</v>
      </c>
      <c r="G42" s="12">
        <v>0</v>
      </c>
      <c r="H42" s="12">
        <v>0</v>
      </c>
      <c r="I42" s="12">
        <v>0</v>
      </c>
      <c r="J42" s="12">
        <v>5.0777940000000001E-3</v>
      </c>
      <c r="K42" s="12">
        <v>6.7093639999999998E-3</v>
      </c>
      <c r="L42" s="12">
        <v>6.0870153999999996E-3</v>
      </c>
      <c r="M42" s="12">
        <v>6.8238279999999997E-3</v>
      </c>
      <c r="N42" s="12">
        <v>7.2358296999999999E-3</v>
      </c>
      <c r="O42" s="12">
        <v>7.9659789999999998E-3</v>
      </c>
      <c r="P42" s="12">
        <v>9.1278794999999999E-3</v>
      </c>
      <c r="Q42" s="12">
        <v>1.7148407000000001E-2</v>
      </c>
      <c r="R42" s="12">
        <v>1.4297542E-2</v>
      </c>
      <c r="S42" s="12">
        <v>1.1915131000000001E-2</v>
      </c>
      <c r="T42" s="12">
        <v>1.3798491E-2</v>
      </c>
      <c r="U42" s="12">
        <v>1.1472348E-2</v>
      </c>
      <c r="V42" s="12">
        <v>1.3634135E-2</v>
      </c>
      <c r="W42" s="12">
        <v>1.6484450000000001E-2</v>
      </c>
      <c r="X42" s="12">
        <v>1.5852693000000001E-2</v>
      </c>
      <c r="Y42" s="12">
        <v>1.6967640999999999E-2</v>
      </c>
      <c r="Z42" s="12">
        <v>4.5829479999999999E-2</v>
      </c>
      <c r="AA42" s="12">
        <v>2.2848455E-2</v>
      </c>
    </row>
    <row r="43" spans="1:27" s="10" customFormat="1" x14ac:dyDescent="0.25">
      <c r="A43" s="11" t="s">
        <v>27</v>
      </c>
      <c r="B43" s="11" t="s">
        <v>10</v>
      </c>
      <c r="C43" s="12">
        <v>14782.431241503002</v>
      </c>
      <c r="D43" s="12">
        <v>14247.252824354002</v>
      </c>
      <c r="E43" s="12">
        <v>23602.992949114003</v>
      </c>
      <c r="F43" s="12">
        <v>28451.095371733005</v>
      </c>
      <c r="G43" s="12">
        <v>36297.444700758999</v>
      </c>
      <c r="H43" s="12">
        <v>38144.149289384994</v>
      </c>
      <c r="I43" s="12">
        <v>49619.446384098999</v>
      </c>
      <c r="J43" s="12">
        <v>52232.069750274</v>
      </c>
      <c r="K43" s="12">
        <v>54745.428011880998</v>
      </c>
      <c r="L43" s="12">
        <v>55029.864573949999</v>
      </c>
      <c r="M43" s="12">
        <v>59383.224020721995</v>
      </c>
      <c r="N43" s="12">
        <v>88378.447452305001</v>
      </c>
      <c r="O43" s="12">
        <v>98975.08220985801</v>
      </c>
      <c r="P43" s="12">
        <v>111826.568130937</v>
      </c>
      <c r="Q43" s="12">
        <v>126974.09801717599</v>
      </c>
      <c r="R43" s="12">
        <v>133054.857199344</v>
      </c>
      <c r="S43" s="12">
        <v>135616.65660092302</v>
      </c>
      <c r="T43" s="12">
        <v>132594.20771069799</v>
      </c>
      <c r="U43" s="12">
        <v>140941.88530001501</v>
      </c>
      <c r="V43" s="12">
        <v>165474.84984883497</v>
      </c>
      <c r="W43" s="12">
        <v>173010.03259335997</v>
      </c>
      <c r="X43" s="12">
        <v>189335.53910432998</v>
      </c>
      <c r="Y43" s="12">
        <v>231641.33826891499</v>
      </c>
      <c r="Z43" s="12">
        <v>286191.75761206</v>
      </c>
      <c r="AA43" s="12">
        <v>292709.09505639999</v>
      </c>
    </row>
    <row r="44" spans="1:27" s="10" customFormat="1" x14ac:dyDescent="0.25">
      <c r="A44" s="11" t="s">
        <v>27</v>
      </c>
      <c r="B44" s="11" t="s">
        <v>9</v>
      </c>
      <c r="C44" s="12">
        <v>7356.9545258524004</v>
      </c>
      <c r="D44" s="12">
        <v>7223.4666412835986</v>
      </c>
      <c r="E44" s="12">
        <v>8753.1911742850025</v>
      </c>
      <c r="F44" s="12">
        <v>8968.2864391990006</v>
      </c>
      <c r="G44" s="12">
        <v>9928.5404344660001</v>
      </c>
      <c r="H44" s="12">
        <v>12987.340401539999</v>
      </c>
      <c r="I44" s="12">
        <v>16557.047863264001</v>
      </c>
      <c r="J44" s="12">
        <v>19356.107726814</v>
      </c>
      <c r="K44" s="12">
        <v>27249.564074253998</v>
      </c>
      <c r="L44" s="12">
        <v>34020.815509320004</v>
      </c>
      <c r="M44" s="12">
        <v>49056.173515859999</v>
      </c>
      <c r="N44" s="12">
        <v>74006.839245870011</v>
      </c>
      <c r="O44" s="12">
        <v>76843.938622000001</v>
      </c>
      <c r="P44" s="12">
        <v>78713.279101000007</v>
      </c>
      <c r="Q44" s="12">
        <v>70353.176533000005</v>
      </c>
      <c r="R44" s="12">
        <v>80132.832901000002</v>
      </c>
      <c r="S44" s="12">
        <v>81851.520285999999</v>
      </c>
      <c r="T44" s="12">
        <v>97433.910669000004</v>
      </c>
      <c r="U44" s="12">
        <v>107747.349627</v>
      </c>
      <c r="V44" s="12">
        <v>144314.04820199998</v>
      </c>
      <c r="W44" s="12">
        <v>155537.82405999998</v>
      </c>
      <c r="X44" s="12">
        <v>177748.15999000001</v>
      </c>
      <c r="Y44" s="12">
        <v>191719.71825000001</v>
      </c>
      <c r="Z44" s="12">
        <v>169469.75328499998</v>
      </c>
      <c r="AA44" s="12">
        <v>193043.08836699999</v>
      </c>
    </row>
    <row r="45" spans="1:27" s="10" customFormat="1" x14ac:dyDescent="0.25">
      <c r="A45" s="11" t="s">
        <v>27</v>
      </c>
      <c r="B45" s="11" t="s">
        <v>102</v>
      </c>
      <c r="C45" s="12">
        <v>56.367933345499999</v>
      </c>
      <c r="D45" s="12">
        <v>55.169934785999999</v>
      </c>
      <c r="E45" s="12">
        <v>475.31091535600001</v>
      </c>
      <c r="F45" s="12">
        <v>490.02642068</v>
      </c>
      <c r="G45" s="12">
        <v>495.55337908000001</v>
      </c>
      <c r="H45" s="12">
        <v>3100.524973</v>
      </c>
      <c r="I45" s="12">
        <v>3326.4106300000003</v>
      </c>
      <c r="J45" s="12">
        <v>4297.845875</v>
      </c>
      <c r="K45" s="12">
        <v>6301.0172760000005</v>
      </c>
      <c r="L45" s="12">
        <v>9548.3552640000016</v>
      </c>
      <c r="M45" s="12">
        <v>14051.868591999999</v>
      </c>
      <c r="N45" s="12">
        <v>18783.890616999997</v>
      </c>
      <c r="O45" s="12">
        <v>19782.160687</v>
      </c>
      <c r="P45" s="12">
        <v>19619.237753000001</v>
      </c>
      <c r="Q45" s="12">
        <v>16539.203364999998</v>
      </c>
      <c r="R45" s="12">
        <v>18484.587103999998</v>
      </c>
      <c r="S45" s="12">
        <v>18942.719856</v>
      </c>
      <c r="T45" s="12">
        <v>23341.991035999999</v>
      </c>
      <c r="U45" s="12">
        <v>25182.321339999999</v>
      </c>
      <c r="V45" s="12">
        <v>34976.879136000003</v>
      </c>
      <c r="W45" s="12">
        <v>38276.306819999998</v>
      </c>
      <c r="X45" s="12">
        <v>43792.392076000004</v>
      </c>
      <c r="Y45" s="12">
        <v>42373.87602797</v>
      </c>
      <c r="Z45" s="12">
        <v>35640.986163499998</v>
      </c>
      <c r="AA45" s="12">
        <v>40251.421624530005</v>
      </c>
    </row>
    <row r="46" spans="1:27" s="10" customFormat="1" x14ac:dyDescent="0.25">
      <c r="A46" s="11" t="s">
        <v>27</v>
      </c>
      <c r="B46" s="11" t="s">
        <v>15</v>
      </c>
      <c r="C46" s="12">
        <v>630.51869999999997</v>
      </c>
      <c r="D46" s="12">
        <v>831.02639999999997</v>
      </c>
      <c r="E46" s="12">
        <v>1443.45412192</v>
      </c>
      <c r="F46" s="12">
        <v>2447.1650822000006</v>
      </c>
      <c r="G46" s="12">
        <v>2568.5375472400001</v>
      </c>
      <c r="H46" s="12">
        <v>2060.6553745699998</v>
      </c>
      <c r="I46" s="12">
        <v>2623.4525131300002</v>
      </c>
      <c r="J46" s="12">
        <v>2804.7512655</v>
      </c>
      <c r="K46" s="12">
        <v>2627.8953560499995</v>
      </c>
      <c r="L46" s="12">
        <v>2650.2768164600002</v>
      </c>
      <c r="M46" s="12">
        <v>2570.8886842400002</v>
      </c>
      <c r="N46" s="12">
        <v>2427.8065041999998</v>
      </c>
      <c r="O46" s="12">
        <v>2469.2330318699996</v>
      </c>
      <c r="P46" s="12">
        <v>2350.8974101700001</v>
      </c>
      <c r="Q46" s="12">
        <v>2021.75269024</v>
      </c>
      <c r="R46" s="12">
        <v>2188.0986556000003</v>
      </c>
      <c r="S46" s="12">
        <v>2287.1152662</v>
      </c>
      <c r="T46" s="12">
        <v>2155.6875566799999</v>
      </c>
      <c r="U46" s="12">
        <v>2276.4133253</v>
      </c>
      <c r="V46" s="12">
        <v>2102.7340242600003</v>
      </c>
      <c r="W46" s="12">
        <v>2089.2807533499999</v>
      </c>
      <c r="X46" s="12">
        <v>2098.2702414999999</v>
      </c>
      <c r="Y46" s="12">
        <v>2024.8161668</v>
      </c>
      <c r="Z46" s="12">
        <v>1882.2624426299999</v>
      </c>
      <c r="AA46" s="12">
        <v>1944.1351957999998</v>
      </c>
    </row>
    <row r="47" spans="1:27" s="10" customFormat="1" x14ac:dyDescent="0.25">
      <c r="A47" s="11" t="s">
        <v>27</v>
      </c>
      <c r="B47" s="11" t="s">
        <v>17</v>
      </c>
      <c r="C47" s="12">
        <v>12.472965</v>
      </c>
      <c r="D47" s="12">
        <v>19.982213999999999</v>
      </c>
      <c r="E47" s="12">
        <v>32.439922000000003</v>
      </c>
      <c r="F47" s="12">
        <v>52.287529999999997</v>
      </c>
      <c r="G47" s="12">
        <v>79.240759999999995</v>
      </c>
      <c r="H47" s="12">
        <v>107.76427</v>
      </c>
      <c r="I47" s="12">
        <v>148.10435000000001</v>
      </c>
      <c r="J47" s="12">
        <v>184.87604999999999</v>
      </c>
      <c r="K47" s="12">
        <v>255.07357999999999</v>
      </c>
      <c r="L47" s="12">
        <v>334.50839999999999</v>
      </c>
      <c r="M47" s="12">
        <v>424.52163999999999</v>
      </c>
      <c r="N47" s="12">
        <v>509.71843999999999</v>
      </c>
      <c r="O47" s="12">
        <v>608.2989</v>
      </c>
      <c r="P47" s="12">
        <v>704.85175000000004</v>
      </c>
      <c r="Q47" s="12">
        <v>774.56244000000004</v>
      </c>
      <c r="R47" s="12">
        <v>897.11284999999998</v>
      </c>
      <c r="S47" s="12">
        <v>1019.3981</v>
      </c>
      <c r="T47" s="12">
        <v>1142.7837999999999</v>
      </c>
      <c r="U47" s="12">
        <v>1293.9646</v>
      </c>
      <c r="V47" s="12">
        <v>1447.5065999999999</v>
      </c>
      <c r="W47" s="12">
        <v>1578.6937</v>
      </c>
      <c r="X47" s="12">
        <v>1687.7451000000001</v>
      </c>
      <c r="Y47" s="12">
        <v>1777.3987999999999</v>
      </c>
      <c r="Z47" s="12">
        <v>1778.9365</v>
      </c>
      <c r="AA47" s="12">
        <v>1952.7041999999999</v>
      </c>
    </row>
    <row r="48" spans="1:27" s="10" customFormat="1" x14ac:dyDescent="0.25">
      <c r="A48" s="37" t="s">
        <v>98</v>
      </c>
      <c r="B48" s="37"/>
      <c r="C48" s="29">
        <v>57659.54758762144</v>
      </c>
      <c r="D48" s="29">
        <v>57403.610664260501</v>
      </c>
      <c r="E48" s="29">
        <v>59535.754905209906</v>
      </c>
      <c r="F48" s="29">
        <v>62740.835226200012</v>
      </c>
      <c r="G48" s="29">
        <v>66028.755805466106</v>
      </c>
      <c r="H48" s="29">
        <v>69404.9372415939</v>
      </c>
      <c r="I48" s="29">
        <v>78752.749150920994</v>
      </c>
      <c r="J48" s="29">
        <v>80638.938292713603</v>
      </c>
      <c r="K48" s="29">
        <v>88256.4324452523</v>
      </c>
      <c r="L48" s="29">
        <v>94179.269093836701</v>
      </c>
      <c r="M48" s="29">
        <v>113726.4197015984</v>
      </c>
      <c r="N48" s="29">
        <v>167673.01141151623</v>
      </c>
      <c r="O48" s="29">
        <v>179443.47597376272</v>
      </c>
      <c r="P48" s="29">
        <v>192729.582582381</v>
      </c>
      <c r="Q48" s="29">
        <v>201038.45693319329</v>
      </c>
      <c r="R48" s="29">
        <v>214387.5609199485</v>
      </c>
      <c r="S48" s="29">
        <v>218733.57614312699</v>
      </c>
      <c r="T48" s="29">
        <v>235348.14845747498</v>
      </c>
      <c r="U48" s="29">
        <v>253182.2063034366</v>
      </c>
      <c r="V48" s="29">
        <v>314012.81246003637</v>
      </c>
      <c r="W48" s="29">
        <v>332918.77324608387</v>
      </c>
      <c r="X48" s="29">
        <v>371363.43827944569</v>
      </c>
      <c r="Y48" s="29">
        <v>425108.802887058</v>
      </c>
      <c r="Z48" s="29">
        <v>458393.11321920896</v>
      </c>
      <c r="AA48" s="29">
        <v>486920.76386870199</v>
      </c>
    </row>
    <row r="49" spans="1:27" s="10" customFormat="1" x14ac:dyDescent="0.25"/>
    <row r="50" spans="1:27" s="10" customFormat="1"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x14ac:dyDescent="0.25">
      <c r="A52" s="11" t="s">
        <v>28</v>
      </c>
      <c r="B52" s="11" t="s">
        <v>11</v>
      </c>
      <c r="C52" s="12">
        <v>24180.542299999997</v>
      </c>
      <c r="D52" s="12">
        <v>22195.407800000001</v>
      </c>
      <c r="E52" s="12">
        <v>9094.9062603889961</v>
      </c>
      <c r="F52" s="12">
        <v>6945.2933414579993</v>
      </c>
      <c r="G52" s="12">
        <v>7073.8817500420009</v>
      </c>
      <c r="H52" s="12">
        <v>6633.8593403360001</v>
      </c>
      <c r="I52" s="12">
        <v>1541.4844456270002</v>
      </c>
      <c r="J52" s="12">
        <v>9.7351797999999989E-2</v>
      </c>
      <c r="K52" s="12">
        <v>8.7811100500000003E-2</v>
      </c>
      <c r="L52" s="12">
        <v>8.8679243500000005E-2</v>
      </c>
      <c r="M52" s="12">
        <v>8.9496977500000005E-2</v>
      </c>
      <c r="N52" s="12">
        <v>9.1367515999999996E-2</v>
      </c>
      <c r="O52" s="12">
        <v>8.5705499500000004E-2</v>
      </c>
      <c r="P52" s="12">
        <v>8.5222399000000004E-2</v>
      </c>
      <c r="Q52" s="12">
        <v>8.9997862999999997E-2</v>
      </c>
      <c r="R52" s="12">
        <v>8.8640090000000005E-2</v>
      </c>
      <c r="S52" s="12">
        <v>8.5831489999999996E-2</v>
      </c>
      <c r="T52" s="12">
        <v>9.8039470000000004E-2</v>
      </c>
      <c r="U52" s="12">
        <v>9.8067201999999992E-2</v>
      </c>
      <c r="V52" s="12">
        <v>9.5336488500000011E-2</v>
      </c>
      <c r="W52" s="12">
        <v>9.5476337000000022E-2</v>
      </c>
      <c r="X52" s="12">
        <v>8.2772842000000013E-2</v>
      </c>
      <c r="Y52" s="12">
        <v>2.4453542000000002E-2</v>
      </c>
      <c r="Z52" s="12">
        <v>3.6038036999999995E-2</v>
      </c>
      <c r="AA52" s="12">
        <v>0</v>
      </c>
    </row>
    <row r="53" spans="1:27" s="10" customFormat="1" x14ac:dyDescent="0.25">
      <c r="A53" s="11" t="s">
        <v>28</v>
      </c>
      <c r="B53" s="11" t="s">
        <v>8</v>
      </c>
      <c r="C53" s="12">
        <v>0</v>
      </c>
      <c r="D53" s="12">
        <v>1.0797882999999999E-2</v>
      </c>
      <c r="E53" s="12">
        <v>1.8771037000000001E-2</v>
      </c>
      <c r="F53" s="12">
        <v>1.8396599999999999E-2</v>
      </c>
      <c r="G53" s="12">
        <v>1.8425671000000001E-2</v>
      </c>
      <c r="H53" s="12">
        <v>1.9111471000000001E-2</v>
      </c>
      <c r="I53" s="12">
        <v>1.904716E-2</v>
      </c>
      <c r="J53" s="12">
        <v>1.8516416000000001E-2</v>
      </c>
      <c r="K53" s="12">
        <v>1.8012017000000002E-2</v>
      </c>
      <c r="L53" s="12">
        <v>1.7899213000000001E-2</v>
      </c>
      <c r="M53" s="12">
        <v>1.7949676000000001E-2</v>
      </c>
      <c r="N53" s="12">
        <v>1.8205645999999999E-2</v>
      </c>
      <c r="O53" s="12">
        <v>1.7710443999999999E-2</v>
      </c>
      <c r="P53" s="12">
        <v>1.7587433E-2</v>
      </c>
      <c r="Q53" s="12">
        <v>1.8217510999999999E-2</v>
      </c>
      <c r="R53" s="12">
        <v>1.7883672999999999E-2</v>
      </c>
      <c r="S53" s="12">
        <v>1.8032255000000001E-2</v>
      </c>
      <c r="T53" s="12">
        <v>2.77985E-2</v>
      </c>
      <c r="U53" s="12">
        <v>2.8536013999999998E-2</v>
      </c>
      <c r="V53" s="12">
        <v>2.8471459000000001E-2</v>
      </c>
      <c r="W53" s="12">
        <v>3.3567215999999997E-2</v>
      </c>
      <c r="X53" s="12">
        <v>3.1410404000000003E-2</v>
      </c>
      <c r="Y53" s="12">
        <v>3.1474095000000001E-2</v>
      </c>
      <c r="Z53" s="12">
        <v>5.4203204999999997E-2</v>
      </c>
      <c r="AA53" s="12">
        <v>5.5240378E-2</v>
      </c>
    </row>
    <row r="54" spans="1:27" s="10" customFormat="1" x14ac:dyDescent="0.25">
      <c r="A54" s="11" t="s">
        <v>28</v>
      </c>
      <c r="B54" s="11" t="s">
        <v>12</v>
      </c>
      <c r="C54" s="12">
        <v>13.339560000000001</v>
      </c>
      <c r="D54" s="12">
        <v>13.498276000000001</v>
      </c>
      <c r="E54" s="12">
        <v>941.79290000000003</v>
      </c>
      <c r="F54" s="12">
        <v>474.61252000000002</v>
      </c>
      <c r="G54" s="12">
        <v>647.89135999999996</v>
      </c>
      <c r="H54" s="12">
        <v>1077.8407</v>
      </c>
      <c r="I54" s="12">
        <v>987.45039999999995</v>
      </c>
      <c r="J54" s="12">
        <v>550.49770000000001</v>
      </c>
      <c r="K54" s="12">
        <v>315.35025000000002</v>
      </c>
      <c r="L54" s="12">
        <v>197.05255</v>
      </c>
      <c r="M54" s="12">
        <v>79.252740000000003</v>
      </c>
      <c r="N54" s="12">
        <v>161.49518</v>
      </c>
      <c r="O54" s="12">
        <v>120.42167999999999</v>
      </c>
      <c r="P54" s="12">
        <v>93.306290000000004</v>
      </c>
      <c r="Q54" s="12">
        <v>219.81485000000001</v>
      </c>
      <c r="R54" s="12">
        <v>135.10337999999999</v>
      </c>
      <c r="S54" s="12">
        <v>0</v>
      </c>
      <c r="T54" s="12">
        <v>0</v>
      </c>
      <c r="U54" s="12">
        <v>0</v>
      </c>
      <c r="V54" s="12">
        <v>0</v>
      </c>
      <c r="W54" s="12">
        <v>0</v>
      </c>
      <c r="X54" s="12">
        <v>0</v>
      </c>
      <c r="Y54" s="12">
        <v>0</v>
      </c>
      <c r="Z54" s="12">
        <v>0</v>
      </c>
      <c r="AA54" s="12">
        <v>0</v>
      </c>
    </row>
    <row r="55" spans="1:27" s="10" customFormat="1" x14ac:dyDescent="0.25">
      <c r="A55" s="11" t="s">
        <v>28</v>
      </c>
      <c r="B55" s="11" t="s">
        <v>5</v>
      </c>
      <c r="C55" s="12">
        <v>15.691014088200001</v>
      </c>
      <c r="D55" s="12">
        <v>11.904621776400001</v>
      </c>
      <c r="E55" s="12">
        <v>476.83209566599999</v>
      </c>
      <c r="F55" s="12">
        <v>268.15771546950003</v>
      </c>
      <c r="G55" s="12">
        <v>362.78239917069999</v>
      </c>
      <c r="H55" s="12">
        <v>666.23488181799996</v>
      </c>
      <c r="I55" s="12">
        <v>543.30820842850005</v>
      </c>
      <c r="J55" s="12">
        <v>361.35505280539996</v>
      </c>
      <c r="K55" s="12">
        <v>183.51774733746001</v>
      </c>
      <c r="L55" s="12">
        <v>160.57964631499999</v>
      </c>
      <c r="M55" s="12">
        <v>22.485180080500001</v>
      </c>
      <c r="N55" s="12">
        <v>213.08190487819999</v>
      </c>
      <c r="O55" s="12">
        <v>159.63298856040001</v>
      </c>
      <c r="P55" s="12">
        <v>107.9799942102</v>
      </c>
      <c r="Q55" s="12">
        <v>149.47928069150001</v>
      </c>
      <c r="R55" s="12">
        <v>91.255845371100008</v>
      </c>
      <c r="S55" s="12">
        <v>215.0244045455</v>
      </c>
      <c r="T55" s="12">
        <v>341.452083383</v>
      </c>
      <c r="U55" s="12">
        <v>155.81906119040002</v>
      </c>
      <c r="V55" s="12">
        <v>35.496205719299994</v>
      </c>
      <c r="W55" s="12">
        <v>401.38631653200002</v>
      </c>
      <c r="X55" s="12">
        <v>91.068613236999994</v>
      </c>
      <c r="Y55" s="12">
        <v>71.805092380400012</v>
      </c>
      <c r="Z55" s="12">
        <v>202.52675819300001</v>
      </c>
      <c r="AA55" s="12">
        <v>26.199236913</v>
      </c>
    </row>
    <row r="56" spans="1:27" s="10" customFormat="1" x14ac:dyDescent="0.25">
      <c r="A56" s="11" t="s">
        <v>28</v>
      </c>
      <c r="B56" s="11" t="s">
        <v>3</v>
      </c>
      <c r="C56" s="12">
        <v>2754.3573100000003</v>
      </c>
      <c r="D56" s="12">
        <v>3333.235083</v>
      </c>
      <c r="E56" s="12">
        <v>3447.7819</v>
      </c>
      <c r="F56" s="12">
        <v>3266.3564809999998</v>
      </c>
      <c r="G56" s="12">
        <v>2733.1549599999998</v>
      </c>
      <c r="H56" s="12">
        <v>4100.6272600000002</v>
      </c>
      <c r="I56" s="12">
        <v>3423.9576660000007</v>
      </c>
      <c r="J56" s="12">
        <v>2962.0820099999996</v>
      </c>
      <c r="K56" s="12">
        <v>2965.1430849999997</v>
      </c>
      <c r="L56" s="12">
        <v>2703.5900539999993</v>
      </c>
      <c r="M56" s="12">
        <v>3305.09566</v>
      </c>
      <c r="N56" s="12">
        <v>3416.9691849999999</v>
      </c>
      <c r="O56" s="12">
        <v>3247.4830500000003</v>
      </c>
      <c r="P56" s="12">
        <v>2718.2713799999997</v>
      </c>
      <c r="Q56" s="12">
        <v>4097.5137049999994</v>
      </c>
      <c r="R56" s="12">
        <v>3427.0536899999997</v>
      </c>
      <c r="S56" s="12">
        <v>2965.153315</v>
      </c>
      <c r="T56" s="12">
        <v>2966.3520859999999</v>
      </c>
      <c r="U56" s="12">
        <v>2708.8781140000001</v>
      </c>
      <c r="V56" s="12">
        <v>3308.7942800000005</v>
      </c>
      <c r="W56" s="12">
        <v>3427.8530099999994</v>
      </c>
      <c r="X56" s="12">
        <v>3248.6437299999998</v>
      </c>
      <c r="Y56" s="12">
        <v>2724.0511549999997</v>
      </c>
      <c r="Z56" s="12">
        <v>4101.6771799999997</v>
      </c>
      <c r="AA56" s="12">
        <v>4110.5928999999996</v>
      </c>
    </row>
    <row r="57" spans="1:27" s="10" customFormat="1" x14ac:dyDescent="0.25">
      <c r="A57" s="11" t="s">
        <v>28</v>
      </c>
      <c r="B57" s="11" t="s">
        <v>118</v>
      </c>
      <c r="C57" s="12">
        <v>0</v>
      </c>
      <c r="D57" s="12">
        <v>0</v>
      </c>
      <c r="E57" s="12">
        <v>0</v>
      </c>
      <c r="F57" s="12">
        <v>0</v>
      </c>
      <c r="G57" s="12">
        <v>0</v>
      </c>
      <c r="H57" s="12">
        <v>0</v>
      </c>
      <c r="I57" s="12">
        <v>0</v>
      </c>
      <c r="J57" s="12">
        <v>0</v>
      </c>
      <c r="K57" s="12">
        <v>0</v>
      </c>
      <c r="L57" s="12">
        <v>0</v>
      </c>
      <c r="M57" s="12">
        <v>0</v>
      </c>
      <c r="N57" s="12">
        <v>0</v>
      </c>
      <c r="O57" s="12">
        <v>1.4501010999999999E-2</v>
      </c>
      <c r="P57" s="12">
        <v>1.8168729000000002E-2</v>
      </c>
      <c r="Q57" s="12">
        <v>481.31580000000002</v>
      </c>
      <c r="R57" s="12">
        <v>478.55446999999998</v>
      </c>
      <c r="S57" s="12">
        <v>934.38419999999996</v>
      </c>
      <c r="T57" s="12">
        <v>857.09100000000001</v>
      </c>
      <c r="U57" s="12">
        <v>830.53959999999995</v>
      </c>
      <c r="V57" s="12">
        <v>875.50329999999997</v>
      </c>
      <c r="W57" s="12">
        <v>4886.0889999999999</v>
      </c>
      <c r="X57" s="12">
        <v>4177.4994999999999</v>
      </c>
      <c r="Y57" s="12">
        <v>4630.4966000000004</v>
      </c>
      <c r="Z57" s="12">
        <v>7025.4966000000004</v>
      </c>
      <c r="AA57" s="12">
        <v>7408.6769999999997</v>
      </c>
    </row>
    <row r="58" spans="1:27" s="10" customFormat="1" x14ac:dyDescent="0.25">
      <c r="A58" s="11" t="s">
        <v>28</v>
      </c>
      <c r="B58" s="11" t="s">
        <v>10</v>
      </c>
      <c r="C58" s="12">
        <v>12752.376619132698</v>
      </c>
      <c r="D58" s="12">
        <v>15284.276336847601</v>
      </c>
      <c r="E58" s="12">
        <v>23056.300669470598</v>
      </c>
      <c r="F58" s="12">
        <v>25261.230904052401</v>
      </c>
      <c r="G58" s="12">
        <v>28911.365201285906</v>
      </c>
      <c r="H58" s="12">
        <v>28593.140626797998</v>
      </c>
      <c r="I58" s="12">
        <v>31061.896069043003</v>
      </c>
      <c r="J58" s="12">
        <v>30814.958764514002</v>
      </c>
      <c r="K58" s="12">
        <v>34612.094902187004</v>
      </c>
      <c r="L58" s="12">
        <v>30920.854624539497</v>
      </c>
      <c r="M58" s="12">
        <v>35832.710853425997</v>
      </c>
      <c r="N58" s="12">
        <v>34441.480005662197</v>
      </c>
      <c r="O58" s="12">
        <v>35959.50049340901</v>
      </c>
      <c r="P58" s="12">
        <v>38542.147983916802</v>
      </c>
      <c r="Q58" s="12">
        <v>38195.136109949999</v>
      </c>
      <c r="R58" s="12">
        <v>47024.345713648698</v>
      </c>
      <c r="S58" s="12">
        <v>44847.322519422996</v>
      </c>
      <c r="T58" s="12">
        <v>52077.319223617997</v>
      </c>
      <c r="U58" s="12">
        <v>46914.706162148002</v>
      </c>
      <c r="V58" s="12">
        <v>53773.074803493997</v>
      </c>
      <c r="W58" s="12">
        <v>58195.615021694</v>
      </c>
      <c r="X58" s="12">
        <v>58990.842614760993</v>
      </c>
      <c r="Y58" s="12">
        <v>60816.176295516001</v>
      </c>
      <c r="Z58" s="12">
        <v>61780.494848911003</v>
      </c>
      <c r="AA58" s="12">
        <v>78174.325247169996</v>
      </c>
    </row>
    <row r="59" spans="1:27" s="10" customFormat="1" x14ac:dyDescent="0.25">
      <c r="A59" s="11" t="s">
        <v>28</v>
      </c>
      <c r="B59" s="11" t="s">
        <v>9</v>
      </c>
      <c r="C59" s="12">
        <v>1931.8904694027999</v>
      </c>
      <c r="D59" s="12">
        <v>1760.3525177205001</v>
      </c>
      <c r="E59" s="12">
        <v>2496.9388784037001</v>
      </c>
      <c r="F59" s="12">
        <v>4450.7987960400005</v>
      </c>
      <c r="G59" s="12">
        <v>4590.1367292360001</v>
      </c>
      <c r="H59" s="12">
        <v>4020.763138192</v>
      </c>
      <c r="I59" s="12">
        <v>4226.0855853679996</v>
      </c>
      <c r="J59" s="12">
        <v>7542.7573379999994</v>
      </c>
      <c r="K59" s="12">
        <v>7255.2512280000001</v>
      </c>
      <c r="L59" s="12">
        <v>8217.3015259999993</v>
      </c>
      <c r="M59" s="12">
        <v>8013.9682180000009</v>
      </c>
      <c r="N59" s="12">
        <v>9027.7632350000003</v>
      </c>
      <c r="O59" s="12">
        <v>9582.7870729999995</v>
      </c>
      <c r="P59" s="12">
        <v>11428.26542</v>
      </c>
      <c r="Q59" s="12">
        <v>10439.242065</v>
      </c>
      <c r="R59" s="12">
        <v>10654.885367999999</v>
      </c>
      <c r="S59" s="12">
        <v>12826.062136</v>
      </c>
      <c r="T59" s="12">
        <v>13098.320736999998</v>
      </c>
      <c r="U59" s="12">
        <v>20165.824593999998</v>
      </c>
      <c r="V59" s="12">
        <v>19716.269670000001</v>
      </c>
      <c r="W59" s="12">
        <v>22766.144870999997</v>
      </c>
      <c r="X59" s="12">
        <v>23662.540435000003</v>
      </c>
      <c r="Y59" s="12">
        <v>24757.160429999996</v>
      </c>
      <c r="Z59" s="12">
        <v>20946.083535999998</v>
      </c>
      <c r="AA59" s="12">
        <v>24460.027419999999</v>
      </c>
    </row>
    <row r="60" spans="1:27" s="10" customFormat="1" x14ac:dyDescent="0.25">
      <c r="A60" s="11" t="s">
        <v>28</v>
      </c>
      <c r="B60" s="11" t="s">
        <v>102</v>
      </c>
      <c r="C60" s="12">
        <v>160.38054904199998</v>
      </c>
      <c r="D60" s="12">
        <v>260.87932193</v>
      </c>
      <c r="E60" s="12">
        <v>362.17388714699996</v>
      </c>
      <c r="F60" s="12">
        <v>2136.8099910000001</v>
      </c>
      <c r="G60" s="12">
        <v>2464.408719</v>
      </c>
      <c r="H60" s="12">
        <v>2296.274723</v>
      </c>
      <c r="I60" s="12">
        <v>2843.083975</v>
      </c>
      <c r="J60" s="12">
        <v>3186.4295160000001</v>
      </c>
      <c r="K60" s="12">
        <v>2894.2502260000001</v>
      </c>
      <c r="L60" s="12">
        <v>3028.8378990000001</v>
      </c>
      <c r="M60" s="12">
        <v>2758.0425370000003</v>
      </c>
      <c r="N60" s="12">
        <v>2712.3171109999998</v>
      </c>
      <c r="O60" s="12">
        <v>3236.489462</v>
      </c>
      <c r="P60" s="12">
        <v>4312.5230870000005</v>
      </c>
      <c r="Q60" s="12">
        <v>4153.992225</v>
      </c>
      <c r="R60" s="12">
        <v>4409.2731730000005</v>
      </c>
      <c r="S60" s="12">
        <v>5188.4745050000001</v>
      </c>
      <c r="T60" s="12">
        <v>4466.0539360000002</v>
      </c>
      <c r="U60" s="12">
        <v>6959.8272360000001</v>
      </c>
      <c r="V60" s="12">
        <v>6552.8597980000004</v>
      </c>
      <c r="W60" s="12">
        <v>6713.8422989999999</v>
      </c>
      <c r="X60" s="12">
        <v>7300.4966860000004</v>
      </c>
      <c r="Y60" s="12">
        <v>7554.6611403500001</v>
      </c>
      <c r="Z60" s="12">
        <v>7312.0450640499994</v>
      </c>
      <c r="AA60" s="12">
        <v>7489.0258532499993</v>
      </c>
    </row>
    <row r="61" spans="1:27" s="10" customFormat="1" x14ac:dyDescent="0.25">
      <c r="A61" s="11" t="s">
        <v>28</v>
      </c>
      <c r="B61" s="11" t="s">
        <v>15</v>
      </c>
      <c r="C61" s="12">
        <v>0</v>
      </c>
      <c r="D61" s="12">
        <v>0</v>
      </c>
      <c r="E61" s="12">
        <v>193.49082100000001</v>
      </c>
      <c r="F61" s="12">
        <v>355.85471999999999</v>
      </c>
      <c r="G61" s="12">
        <v>365.29948000000002</v>
      </c>
      <c r="H61" s="12">
        <v>350.95041000000003</v>
      </c>
      <c r="I61" s="12">
        <v>332.76967999999999</v>
      </c>
      <c r="J61" s="12">
        <v>391.36682999999999</v>
      </c>
      <c r="K61" s="12">
        <v>381.80841999999996</v>
      </c>
      <c r="L61" s="12">
        <v>370.25283999999999</v>
      </c>
      <c r="M61" s="12">
        <v>364.8537</v>
      </c>
      <c r="N61" s="12">
        <v>348.43491</v>
      </c>
      <c r="O61" s="12">
        <v>374.37714</v>
      </c>
      <c r="P61" s="12">
        <v>378.74617999999998</v>
      </c>
      <c r="Q61" s="12">
        <v>325.59562</v>
      </c>
      <c r="R61" s="12">
        <v>330.77664000000004</v>
      </c>
      <c r="S61" s="12">
        <v>357.65469000000002</v>
      </c>
      <c r="T61" s="12">
        <v>335.19677999999999</v>
      </c>
      <c r="U61" s="12">
        <v>362.08203000000003</v>
      </c>
      <c r="V61" s="12">
        <v>343.20155</v>
      </c>
      <c r="W61" s="12">
        <v>320.08478000000002</v>
      </c>
      <c r="X61" s="12">
        <v>357.48428000000001</v>
      </c>
      <c r="Y61" s="12">
        <v>354.38739999999996</v>
      </c>
      <c r="Z61" s="12">
        <v>319.21492999999998</v>
      </c>
      <c r="AA61" s="12">
        <v>338.87667999999996</v>
      </c>
    </row>
    <row r="62" spans="1:27" s="10" customFormat="1" x14ac:dyDescent="0.25">
      <c r="A62" s="11" t="s">
        <v>28</v>
      </c>
      <c r="B62" s="11" t="s">
        <v>17</v>
      </c>
      <c r="C62" s="12">
        <v>12.902053070000001</v>
      </c>
      <c r="D62" s="12">
        <v>21.586646699999999</v>
      </c>
      <c r="E62" s="12">
        <v>36.929515330000001</v>
      </c>
      <c r="F62" s="12">
        <v>62.008566129999998</v>
      </c>
      <c r="G62" s="12">
        <v>98.401108499999992</v>
      </c>
      <c r="H62" s="12">
        <v>117.4368029</v>
      </c>
      <c r="I62" s="12">
        <v>159.85662250000001</v>
      </c>
      <c r="J62" s="12">
        <v>185.24547580000001</v>
      </c>
      <c r="K62" s="12">
        <v>228.02810220000001</v>
      </c>
      <c r="L62" s="12">
        <v>290.93616159999999</v>
      </c>
      <c r="M62" s="12">
        <v>362.74805270000002</v>
      </c>
      <c r="N62" s="12">
        <v>411.51487610000004</v>
      </c>
      <c r="O62" s="12">
        <v>508.10174009999997</v>
      </c>
      <c r="P62" s="12">
        <v>602.93526530000008</v>
      </c>
      <c r="Q62" s="12">
        <v>692.18997179999997</v>
      </c>
      <c r="R62" s="12">
        <v>763.74421100000006</v>
      </c>
      <c r="S62" s="12">
        <v>870.40675929999998</v>
      </c>
      <c r="T62" s="12">
        <v>883.93132720000006</v>
      </c>
      <c r="U62" s="12">
        <v>1064.3189242999999</v>
      </c>
      <c r="V62" s="12">
        <v>1111.3435727000001</v>
      </c>
      <c r="W62" s="12">
        <v>1097.943882</v>
      </c>
      <c r="X62" s="12">
        <v>1270.6432890000001</v>
      </c>
      <c r="Y62" s="12">
        <v>1377.5125625999999</v>
      </c>
      <c r="Z62" s="12">
        <v>1408.900697</v>
      </c>
      <c r="AA62" s="12">
        <v>1491.662474</v>
      </c>
    </row>
    <row r="63" spans="1:27" s="10" customFormat="1" x14ac:dyDescent="0.25">
      <c r="A63" s="37" t="s">
        <v>98</v>
      </c>
      <c r="B63" s="37"/>
      <c r="C63" s="29">
        <v>41648.1972726237</v>
      </c>
      <c r="D63" s="29">
        <v>42598.685433227496</v>
      </c>
      <c r="E63" s="29">
        <v>39514.571474966295</v>
      </c>
      <c r="F63" s="29">
        <v>40666.468154619899</v>
      </c>
      <c r="G63" s="29">
        <v>44319.230825405604</v>
      </c>
      <c r="H63" s="29">
        <v>45092.485058614999</v>
      </c>
      <c r="I63" s="29">
        <v>41784.201421626502</v>
      </c>
      <c r="J63" s="29">
        <v>42231.766733533397</v>
      </c>
      <c r="K63" s="29">
        <v>45331.463035641966</v>
      </c>
      <c r="L63" s="29">
        <v>42199.48497931099</v>
      </c>
      <c r="M63" s="29">
        <v>47253.620098159998</v>
      </c>
      <c r="N63" s="29">
        <v>47260.899083702396</v>
      </c>
      <c r="O63" s="29">
        <v>49069.94320192391</v>
      </c>
      <c r="P63" s="29">
        <v>52890.092046688005</v>
      </c>
      <c r="Q63" s="29">
        <v>53582.6100260155</v>
      </c>
      <c r="R63" s="29">
        <v>61811.304990782795</v>
      </c>
      <c r="S63" s="29">
        <v>61788.050438713493</v>
      </c>
      <c r="T63" s="29">
        <v>69340.660967970995</v>
      </c>
      <c r="U63" s="29">
        <v>70775.894134554401</v>
      </c>
      <c r="V63" s="29">
        <v>77709.262067160802</v>
      </c>
      <c r="W63" s="29">
        <v>89677.217262778999</v>
      </c>
      <c r="X63" s="29">
        <v>90170.709076243991</v>
      </c>
      <c r="Y63" s="29">
        <v>92999.745500533405</v>
      </c>
      <c r="Z63" s="29">
        <v>94056.36916434599</v>
      </c>
      <c r="AA63" s="29">
        <v>114179.877044461</v>
      </c>
    </row>
    <row r="64" spans="1:27" s="10" customFormat="1" x14ac:dyDescent="0.25"/>
    <row r="65" spans="1:27" s="10" customFormat="1"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x14ac:dyDescent="0.25">
      <c r="A68" s="11" t="s">
        <v>29</v>
      </c>
      <c r="B68" s="11" t="s">
        <v>8</v>
      </c>
      <c r="C68" s="12">
        <v>1295.4965100000002</v>
      </c>
      <c r="D68" s="12">
        <v>1165.5720607095</v>
      </c>
      <c r="E68" s="12">
        <v>1574.5769720110002</v>
      </c>
      <c r="F68" s="12">
        <v>1458.0847925639998</v>
      </c>
      <c r="G68" s="12">
        <v>1272.074833938</v>
      </c>
      <c r="H68" s="12">
        <v>1684.6425256280002</v>
      </c>
      <c r="I68" s="12">
        <v>1575.5202398580002</v>
      </c>
      <c r="J68" s="12">
        <v>1650.769019627</v>
      </c>
      <c r="K68" s="12">
        <v>1515.131992092</v>
      </c>
      <c r="L68" s="12">
        <v>292.34845162800002</v>
      </c>
      <c r="M68" s="12">
        <v>983.63987726100004</v>
      </c>
      <c r="N68" s="12">
        <v>1308.8647153879999</v>
      </c>
      <c r="O68" s="12">
        <v>128.85098780799999</v>
      </c>
      <c r="P68" s="12">
        <v>84.893282665000001</v>
      </c>
      <c r="Q68" s="12">
        <v>1.3326925999999999E-2</v>
      </c>
      <c r="R68" s="12">
        <v>1.31988E-2</v>
      </c>
      <c r="S68" s="12">
        <v>1.3860779E-2</v>
      </c>
      <c r="T68" s="12">
        <v>2.1161892000000002E-2</v>
      </c>
      <c r="U68" s="12">
        <v>2.2763117999999999E-2</v>
      </c>
      <c r="V68" s="12">
        <v>2.4251697999999999E-2</v>
      </c>
      <c r="W68" s="12">
        <v>2.7885051000000001E-2</v>
      </c>
      <c r="X68" s="12">
        <v>2.5842609999999998E-2</v>
      </c>
      <c r="Y68" s="12">
        <v>2.5626448999999999E-2</v>
      </c>
      <c r="Z68" s="12">
        <v>3.3707253999999999E-2</v>
      </c>
      <c r="AA68" s="12">
        <v>3.3664323000000003E-2</v>
      </c>
    </row>
    <row r="69" spans="1:27" s="10" customFormat="1" x14ac:dyDescent="0.25">
      <c r="A69" s="11" t="s">
        <v>29</v>
      </c>
      <c r="B69" s="11" t="s">
        <v>12</v>
      </c>
      <c r="C69" s="12">
        <v>91.236990000000006</v>
      </c>
      <c r="D69" s="12">
        <v>125.359695</v>
      </c>
      <c r="E69" s="12">
        <v>408.74993999999998</v>
      </c>
      <c r="F69" s="12">
        <v>207.90186</v>
      </c>
      <c r="G69" s="12">
        <v>152.40419</v>
      </c>
      <c r="H69" s="12">
        <v>161.75541999999999</v>
      </c>
      <c r="I69" s="12">
        <v>103.54550999999999</v>
      </c>
      <c r="J69" s="12">
        <v>127.355644</v>
      </c>
      <c r="K69" s="12">
        <v>60.664622999999999</v>
      </c>
      <c r="L69" s="12">
        <v>22.697353</v>
      </c>
      <c r="M69" s="12">
        <v>3.8086968000000001E-3</v>
      </c>
      <c r="N69" s="12">
        <v>23.607077</v>
      </c>
      <c r="O69" s="12">
        <v>0</v>
      </c>
      <c r="P69" s="12">
        <v>0</v>
      </c>
      <c r="Q69" s="12">
        <v>0</v>
      </c>
      <c r="R69" s="12">
        <v>0</v>
      </c>
      <c r="S69" s="12">
        <v>0</v>
      </c>
      <c r="T69" s="12">
        <v>0</v>
      </c>
      <c r="U69" s="12">
        <v>0</v>
      </c>
      <c r="V69" s="12">
        <v>0</v>
      </c>
      <c r="W69" s="12">
        <v>0</v>
      </c>
      <c r="X69" s="12">
        <v>0</v>
      </c>
      <c r="Y69" s="12">
        <v>0</v>
      </c>
      <c r="Z69" s="12">
        <v>0</v>
      </c>
      <c r="AA69" s="12">
        <v>0</v>
      </c>
    </row>
    <row r="70" spans="1:27" s="10" customFormat="1" x14ac:dyDescent="0.25">
      <c r="A70" s="11" t="s">
        <v>29</v>
      </c>
      <c r="B70" s="11" t="s">
        <v>5</v>
      </c>
      <c r="C70" s="12">
        <v>179.97787502469998</v>
      </c>
      <c r="D70" s="12">
        <v>215.00443243057998</v>
      </c>
      <c r="E70" s="12">
        <v>588.04427494079994</v>
      </c>
      <c r="F70" s="12">
        <v>437.58327207669993</v>
      </c>
      <c r="G70" s="12">
        <v>362.33396466741999</v>
      </c>
      <c r="H70" s="12">
        <v>674.06126664245016</v>
      </c>
      <c r="I70" s="12">
        <v>496.4342441417599</v>
      </c>
      <c r="J70" s="12">
        <v>624.70929685120018</v>
      </c>
      <c r="K70" s="12">
        <v>135.28530909596</v>
      </c>
      <c r="L70" s="12">
        <v>67.45737108436002</v>
      </c>
      <c r="M70" s="12">
        <v>37.193099325550008</v>
      </c>
      <c r="N70" s="12">
        <v>96.332485573200017</v>
      </c>
      <c r="O70" s="12">
        <v>32.608021830800006</v>
      </c>
      <c r="P70" s="12">
        <v>17.365006178900003</v>
      </c>
      <c r="Q70" s="12">
        <v>50.778831796400006</v>
      </c>
      <c r="R70" s="12">
        <v>2.2371508800000002E-2</v>
      </c>
      <c r="S70" s="12">
        <v>21.646550582369997</v>
      </c>
      <c r="T70" s="12">
        <v>791.84158480969984</v>
      </c>
      <c r="U70" s="12">
        <v>35.55969000879999</v>
      </c>
      <c r="V70" s="12">
        <v>592.73060122230015</v>
      </c>
      <c r="W70" s="12">
        <v>1422.7204419252998</v>
      </c>
      <c r="X70" s="12">
        <v>2.6364177399999997E-2</v>
      </c>
      <c r="Y70" s="12">
        <v>2.57939568E-2</v>
      </c>
      <c r="Z70" s="12">
        <v>3.2612374499999999E-2</v>
      </c>
      <c r="AA70" s="12">
        <v>2.9956403499999999E-2</v>
      </c>
    </row>
    <row r="71" spans="1:27" s="10" customFormat="1"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x14ac:dyDescent="0.25">
      <c r="A72" s="11" t="s">
        <v>29</v>
      </c>
      <c r="B72" s="11" t="s">
        <v>118</v>
      </c>
      <c r="C72" s="12">
        <v>0</v>
      </c>
      <c r="D72" s="12">
        <v>0</v>
      </c>
      <c r="E72" s="12">
        <v>0</v>
      </c>
      <c r="F72" s="12">
        <v>0</v>
      </c>
      <c r="G72" s="12">
        <v>0</v>
      </c>
      <c r="H72" s="12">
        <v>0</v>
      </c>
      <c r="I72" s="12">
        <v>0</v>
      </c>
      <c r="J72" s="12">
        <v>6.1087499999999996E-3</v>
      </c>
      <c r="K72" s="12">
        <v>6.414398E-3</v>
      </c>
      <c r="L72" s="12">
        <v>5.9729335000000003E-3</v>
      </c>
      <c r="M72" s="12">
        <v>8.2858129999999995E-3</v>
      </c>
      <c r="N72" s="12">
        <v>1.1290606E-2</v>
      </c>
      <c r="O72" s="12">
        <v>9.2393079999999999E-3</v>
      </c>
      <c r="P72" s="12">
        <v>1.0835302E-2</v>
      </c>
      <c r="Q72" s="12">
        <v>2.0517305E-2</v>
      </c>
      <c r="R72" s="12">
        <v>1.7249778E-2</v>
      </c>
      <c r="S72" s="12">
        <v>2.3500243000000001E-2</v>
      </c>
      <c r="T72" s="12">
        <v>1.9597053999999999E-2</v>
      </c>
      <c r="U72" s="12">
        <v>1.9507400000000001E-2</v>
      </c>
      <c r="V72" s="12">
        <v>2.6810779999999999E-2</v>
      </c>
      <c r="W72" s="12">
        <v>6.6922430000000005E-2</v>
      </c>
      <c r="X72" s="12">
        <v>2.6415823000000001E-2</v>
      </c>
      <c r="Y72" s="12">
        <v>2.2689938999999999E-2</v>
      </c>
      <c r="Z72" s="12">
        <v>4.570229E-2</v>
      </c>
      <c r="AA72" s="12">
        <v>3.8480177999999997E-2</v>
      </c>
    </row>
    <row r="73" spans="1:27" s="10" customFormat="1" x14ac:dyDescent="0.25">
      <c r="A73" s="11" t="s">
        <v>29</v>
      </c>
      <c r="B73" s="11" t="s">
        <v>10</v>
      </c>
      <c r="C73" s="12">
        <v>9125.8194174859982</v>
      </c>
      <c r="D73" s="12">
        <v>9122.0435800264986</v>
      </c>
      <c r="E73" s="12">
        <v>9520.3963905474993</v>
      </c>
      <c r="F73" s="12">
        <v>13861.269513808997</v>
      </c>
      <c r="G73" s="12">
        <v>14103.864497405997</v>
      </c>
      <c r="H73" s="12">
        <v>23139.216806362998</v>
      </c>
      <c r="I73" s="12">
        <v>25149.393044641998</v>
      </c>
      <c r="J73" s="12">
        <v>26415.361434058999</v>
      </c>
      <c r="K73" s="12">
        <v>28474.199816273998</v>
      </c>
      <c r="L73" s="12">
        <v>27006.176682569003</v>
      </c>
      <c r="M73" s="12">
        <v>32438.736854768002</v>
      </c>
      <c r="N73" s="12">
        <v>29463.884534845001</v>
      </c>
      <c r="O73" s="12">
        <v>38306.556425743001</v>
      </c>
      <c r="P73" s="12">
        <v>43909.825752372999</v>
      </c>
      <c r="Q73" s="12">
        <v>55817.315353900005</v>
      </c>
      <c r="R73" s="12">
        <v>61862.879474804009</v>
      </c>
      <c r="S73" s="12">
        <v>58506.033048357007</v>
      </c>
      <c r="T73" s="12">
        <v>67356.453415403987</v>
      </c>
      <c r="U73" s="12">
        <v>80815.14450011999</v>
      </c>
      <c r="V73" s="12">
        <v>87466.195714193993</v>
      </c>
      <c r="W73" s="12">
        <v>88273.021939820013</v>
      </c>
      <c r="X73" s="12">
        <v>95921.905965105005</v>
      </c>
      <c r="Y73" s="12">
        <v>94796.960014664</v>
      </c>
      <c r="Z73" s="12">
        <v>108205.00019553499</v>
      </c>
      <c r="AA73" s="12">
        <v>128473.53711664</v>
      </c>
    </row>
    <row r="74" spans="1:27" s="10" customFormat="1" x14ac:dyDescent="0.25">
      <c r="A74" s="11" t="s">
        <v>29</v>
      </c>
      <c r="B74" s="11" t="s">
        <v>9</v>
      </c>
      <c r="C74" s="12">
        <v>1185.0388736358998</v>
      </c>
      <c r="D74" s="12">
        <v>1070.7581123503001</v>
      </c>
      <c r="E74" s="12">
        <v>1258.1640572530002</v>
      </c>
      <c r="F74" s="12">
        <v>1716.3754142249998</v>
      </c>
      <c r="G74" s="12">
        <v>2529.8144614839998</v>
      </c>
      <c r="H74" s="12">
        <v>5359.2209036230006</v>
      </c>
      <c r="I74" s="12">
        <v>5496.6588012800003</v>
      </c>
      <c r="J74" s="12">
        <v>9574.7326458670013</v>
      </c>
      <c r="K74" s="12">
        <v>10390.026092605</v>
      </c>
      <c r="L74" s="12">
        <v>14835.158879928</v>
      </c>
      <c r="M74" s="12">
        <v>23726.438474252001</v>
      </c>
      <c r="N74" s="12">
        <v>30077.385673830002</v>
      </c>
      <c r="O74" s="12">
        <v>32212.433736247</v>
      </c>
      <c r="P74" s="12">
        <v>41816.361185374008</v>
      </c>
      <c r="Q74" s="12">
        <v>39554.101388700001</v>
      </c>
      <c r="R74" s="12">
        <v>42177.690748660003</v>
      </c>
      <c r="S74" s="12">
        <v>45193.664555030002</v>
      </c>
      <c r="T74" s="12">
        <v>45940.429870040003</v>
      </c>
      <c r="U74" s="12">
        <v>85250.546922000009</v>
      </c>
      <c r="V74" s="12">
        <v>78491.358951099988</v>
      </c>
      <c r="W74" s="12">
        <v>102128.93750900001</v>
      </c>
      <c r="X74" s="12">
        <v>103471.77644099998</v>
      </c>
      <c r="Y74" s="12">
        <v>107578.09433399999</v>
      </c>
      <c r="Z74" s="12">
        <v>96670.966067000016</v>
      </c>
      <c r="AA74" s="12">
        <v>106347.6525936</v>
      </c>
    </row>
    <row r="75" spans="1:27" s="10" customFormat="1" x14ac:dyDescent="0.25">
      <c r="A75" s="11" t="s">
        <v>29</v>
      </c>
      <c r="B75" s="11" t="s">
        <v>102</v>
      </c>
      <c r="C75" s="12">
        <v>183.83072121800001</v>
      </c>
      <c r="D75" s="12">
        <v>185.53332079700002</v>
      </c>
      <c r="E75" s="12">
        <v>179.22075226200002</v>
      </c>
      <c r="F75" s="12">
        <v>172.42990605899999</v>
      </c>
      <c r="G75" s="12">
        <v>178.223413029</v>
      </c>
      <c r="H75" s="12">
        <v>163.97748001900001</v>
      </c>
      <c r="I75" s="12">
        <v>162.465925664</v>
      </c>
      <c r="J75" s="12">
        <v>774.70969270000001</v>
      </c>
      <c r="K75" s="12">
        <v>2021.5791048900001</v>
      </c>
      <c r="L75" s="12">
        <v>4692.4120482999997</v>
      </c>
      <c r="M75" s="12">
        <v>6642.7628970699998</v>
      </c>
      <c r="N75" s="12">
        <v>8865.7530936199983</v>
      </c>
      <c r="O75" s="12">
        <v>9599.7805867299994</v>
      </c>
      <c r="P75" s="12">
        <v>11831.872667450001</v>
      </c>
      <c r="Q75" s="12">
        <v>9775.8606591299995</v>
      </c>
      <c r="R75" s="12">
        <v>10002.82892188</v>
      </c>
      <c r="S75" s="12">
        <v>11043.70956585</v>
      </c>
      <c r="T75" s="12">
        <v>10368.8966055</v>
      </c>
      <c r="U75" s="12">
        <v>22803.75898414</v>
      </c>
      <c r="V75" s="12">
        <v>19863.612055220001</v>
      </c>
      <c r="W75" s="12">
        <v>26955.624005729998</v>
      </c>
      <c r="X75" s="12">
        <v>28167.389558229999</v>
      </c>
      <c r="Y75" s="12">
        <v>29829.898363299999</v>
      </c>
      <c r="Z75" s="12">
        <v>25097.403299999998</v>
      </c>
      <c r="AA75" s="12">
        <v>26214.420044670002</v>
      </c>
    </row>
    <row r="76" spans="1:27" s="10" customFormat="1" x14ac:dyDescent="0.25">
      <c r="A76" s="11" t="s">
        <v>29</v>
      </c>
      <c r="B76" s="11" t="s">
        <v>15</v>
      </c>
      <c r="C76" s="12">
        <v>0</v>
      </c>
      <c r="D76" s="12">
        <v>0</v>
      </c>
      <c r="E76" s="12">
        <v>4.4398052E-2</v>
      </c>
      <c r="F76" s="12">
        <v>4.9808679000000002E-2</v>
      </c>
      <c r="G76" s="12">
        <v>6.2938216000000005E-2</v>
      </c>
      <c r="H76" s="12">
        <v>6.8777523000000007E-2</v>
      </c>
      <c r="I76" s="12">
        <v>7.4645524000000005E-2</v>
      </c>
      <c r="J76" s="12">
        <v>7.7115827999999997E-2</v>
      </c>
      <c r="K76" s="12">
        <v>7.6653806000000005E-2</v>
      </c>
      <c r="L76" s="12">
        <v>7.8344928000000008E-2</v>
      </c>
      <c r="M76" s="12">
        <v>7.5428512000000003E-2</v>
      </c>
      <c r="N76" s="12">
        <v>8.1614740000000005E-2</v>
      </c>
      <c r="O76" s="12">
        <v>8.3851605999999995E-2</v>
      </c>
      <c r="P76" s="12">
        <v>8.7668662000000008E-2</v>
      </c>
      <c r="Q76" s="12">
        <v>8.6290523000000008E-2</v>
      </c>
      <c r="R76" s="12">
        <v>8.6125742000000005E-2</v>
      </c>
      <c r="S76" s="12">
        <v>9.2808119999999994E-2</v>
      </c>
      <c r="T76" s="12">
        <v>9.4901993000000004E-2</v>
      </c>
      <c r="U76" s="12">
        <v>9.8000263000000004E-2</v>
      </c>
      <c r="V76" s="12">
        <v>0.10000402</v>
      </c>
      <c r="W76" s="12">
        <v>0.10904807399999999</v>
      </c>
      <c r="X76" s="12">
        <v>0.11591674399999999</v>
      </c>
      <c r="Y76" s="12">
        <v>0.118952616</v>
      </c>
      <c r="Z76" s="12">
        <v>0.11301085999999999</v>
      </c>
      <c r="AA76" s="12">
        <v>0.11369589699999999</v>
      </c>
    </row>
    <row r="77" spans="1:27" s="10" customFormat="1" x14ac:dyDescent="0.25">
      <c r="A77" s="11" t="s">
        <v>29</v>
      </c>
      <c r="B77" s="11" t="s">
        <v>17</v>
      </c>
      <c r="C77" s="12">
        <v>52.286236000000002</v>
      </c>
      <c r="D77" s="12">
        <v>71.969279999999998</v>
      </c>
      <c r="E77" s="12">
        <v>84.463065999999998</v>
      </c>
      <c r="F77" s="12">
        <v>103.014275</v>
      </c>
      <c r="G77" s="12">
        <v>127.53776000000001</v>
      </c>
      <c r="H77" s="12">
        <v>139.75391999999999</v>
      </c>
      <c r="I77" s="12">
        <v>164.54431</v>
      </c>
      <c r="J77" s="12">
        <v>187.28798</v>
      </c>
      <c r="K77" s="12">
        <v>210.54900000000001</v>
      </c>
      <c r="L77" s="12">
        <v>260.22824000000003</v>
      </c>
      <c r="M77" s="12">
        <v>295.51477</v>
      </c>
      <c r="N77" s="12">
        <v>336.62261999999998</v>
      </c>
      <c r="O77" s="12">
        <v>381.77843999999999</v>
      </c>
      <c r="P77" s="12">
        <v>430.92419999999998</v>
      </c>
      <c r="Q77" s="12">
        <v>451.95742999999999</v>
      </c>
      <c r="R77" s="12">
        <v>482.48624000000001</v>
      </c>
      <c r="S77" s="12">
        <v>534.64670000000001</v>
      </c>
      <c r="T77" s="12">
        <v>541.10706000000005</v>
      </c>
      <c r="U77" s="12">
        <v>623.10839999999996</v>
      </c>
      <c r="V77" s="12">
        <v>635.25336000000004</v>
      </c>
      <c r="W77" s="12">
        <v>664.32659999999998</v>
      </c>
      <c r="X77" s="12">
        <v>697.75210000000004</v>
      </c>
      <c r="Y77" s="12">
        <v>754.27750000000003</v>
      </c>
      <c r="Z77" s="12">
        <v>757.23310000000004</v>
      </c>
      <c r="AA77" s="12">
        <v>781.67100000000005</v>
      </c>
    </row>
    <row r="78" spans="1:27" s="10" customFormat="1" x14ac:dyDescent="0.25">
      <c r="A78" s="37" t="s">
        <v>98</v>
      </c>
      <c r="B78" s="37"/>
      <c r="C78" s="29">
        <v>11877.569666146599</v>
      </c>
      <c r="D78" s="29">
        <v>11698.737880516879</v>
      </c>
      <c r="E78" s="29">
        <v>13349.9316347523</v>
      </c>
      <c r="F78" s="29">
        <v>17681.214852674697</v>
      </c>
      <c r="G78" s="29">
        <v>18420.491947495415</v>
      </c>
      <c r="H78" s="29">
        <v>31018.896922256448</v>
      </c>
      <c r="I78" s="29">
        <v>32821.551839921762</v>
      </c>
      <c r="J78" s="29">
        <v>38392.9341491542</v>
      </c>
      <c r="K78" s="29">
        <v>40575.314247464958</v>
      </c>
      <c r="L78" s="29">
        <v>42223.844711142861</v>
      </c>
      <c r="M78" s="29">
        <v>57186.020400116351</v>
      </c>
      <c r="N78" s="29">
        <v>60970.085777242202</v>
      </c>
      <c r="O78" s="29">
        <v>70680.458410936801</v>
      </c>
      <c r="P78" s="29">
        <v>85828.45606189291</v>
      </c>
      <c r="Q78" s="29">
        <v>95422.229418627408</v>
      </c>
      <c r="R78" s="29">
        <v>104040.62304355082</v>
      </c>
      <c r="S78" s="29">
        <v>103721.38151499137</v>
      </c>
      <c r="T78" s="29">
        <v>114088.76562919968</v>
      </c>
      <c r="U78" s="29">
        <v>166101.29338264681</v>
      </c>
      <c r="V78" s="29">
        <v>166550.33632899428</v>
      </c>
      <c r="W78" s="29">
        <v>191824.77469822631</v>
      </c>
      <c r="X78" s="29">
        <v>199393.76102871538</v>
      </c>
      <c r="Y78" s="29">
        <v>202375.12845900879</v>
      </c>
      <c r="Z78" s="29">
        <v>204876.07828445348</v>
      </c>
      <c r="AA78" s="29">
        <v>234821.2918111445</v>
      </c>
    </row>
    <row r="79" spans="1:27" s="10" customFormat="1" x14ac:dyDescent="0.25"/>
    <row r="80" spans="1:27" s="10" customFormat="1"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x14ac:dyDescent="0.25">
      <c r="A83" s="11" t="s">
        <v>30</v>
      </c>
      <c r="B83" s="11" t="s">
        <v>8</v>
      </c>
      <c r="C83" s="12">
        <v>0</v>
      </c>
      <c r="D83" s="12">
        <v>5.3659550000000004E-3</v>
      </c>
      <c r="E83" s="12">
        <v>5.7686619999999999E-3</v>
      </c>
      <c r="F83" s="12">
        <v>6.0338129999999999E-3</v>
      </c>
      <c r="G83" s="12">
        <v>6.4990496999999996E-3</v>
      </c>
      <c r="H83" s="12">
        <v>7.6108406999999996E-3</v>
      </c>
      <c r="I83" s="12">
        <v>8.4127850000000007E-3</v>
      </c>
      <c r="J83" s="12">
        <v>8.4996840000000004E-3</v>
      </c>
      <c r="K83" s="12">
        <v>8.566298E-3</v>
      </c>
      <c r="L83" s="12">
        <v>8.6417669999999999E-3</v>
      </c>
      <c r="M83" s="12">
        <v>9.2994619999999997E-3</v>
      </c>
      <c r="N83" s="12">
        <v>9.5234229999999996E-3</v>
      </c>
      <c r="O83" s="12">
        <v>9.4941620000000004E-3</v>
      </c>
      <c r="P83" s="12">
        <v>9.6971769999999995E-3</v>
      </c>
      <c r="Q83" s="12">
        <v>1.0874459499999999E-2</v>
      </c>
      <c r="R83" s="12">
        <v>1.1167775E-2</v>
      </c>
      <c r="S83" s="12">
        <v>1.1732787E-2</v>
      </c>
      <c r="T83" s="12">
        <v>1.7387658E-2</v>
      </c>
      <c r="U83" s="12">
        <v>1.7327334999999999E-2</v>
      </c>
      <c r="V83" s="12">
        <v>1.8001353000000001E-2</v>
      </c>
      <c r="W83" s="12">
        <v>1.9535448E-2</v>
      </c>
      <c r="X83" s="12">
        <v>1.8838223000000001E-2</v>
      </c>
      <c r="Y83" s="12">
        <v>1.8823573E-2</v>
      </c>
      <c r="Z83" s="12">
        <v>2.8622181999999999E-2</v>
      </c>
      <c r="AA83" s="12">
        <v>2.8761366E-2</v>
      </c>
    </row>
    <row r="84" spans="1:32" s="10" customFormat="1"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x14ac:dyDescent="0.25">
      <c r="A85" s="11" t="s">
        <v>30</v>
      </c>
      <c r="B85" s="11" t="s">
        <v>5</v>
      </c>
      <c r="C85" s="12">
        <v>5.0481796999999997E-3</v>
      </c>
      <c r="D85" s="12">
        <v>5.2905280000000001E-3</v>
      </c>
      <c r="E85" s="12">
        <v>5.5344023999999992E-3</v>
      </c>
      <c r="F85" s="12">
        <v>0.83877736080000009</v>
      </c>
      <c r="G85" s="12">
        <v>0.49164788469999998</v>
      </c>
      <c r="H85" s="12">
        <v>0.38070475290000005</v>
      </c>
      <c r="I85" s="12">
        <v>8.5414750999999994E-3</v>
      </c>
      <c r="J85" s="12">
        <v>8.2526064999999989E-3</v>
      </c>
      <c r="K85" s="12">
        <v>0.2413702915</v>
      </c>
      <c r="L85" s="12">
        <v>5.7052436550000003</v>
      </c>
      <c r="M85" s="12">
        <v>8.8859852E-3</v>
      </c>
      <c r="N85" s="12">
        <v>9.4294141000000001E-3</v>
      </c>
      <c r="O85" s="12">
        <v>8.8889626999999992E-3</v>
      </c>
      <c r="P85" s="12">
        <v>9.2130046000000014E-3</v>
      </c>
      <c r="Q85" s="12">
        <v>1.04221998E-2</v>
      </c>
      <c r="R85" s="12">
        <v>1.0476701800000002E-2</v>
      </c>
      <c r="S85" s="12">
        <v>1.11535744E-2</v>
      </c>
      <c r="T85" s="12">
        <v>1.2930752700000001E-2</v>
      </c>
      <c r="U85" s="12">
        <v>1.22332247E-2</v>
      </c>
      <c r="V85" s="12">
        <v>1.29359664E-2</v>
      </c>
      <c r="W85" s="12">
        <v>1.70258675E-2</v>
      </c>
      <c r="X85" s="12">
        <v>1.26690603E-2</v>
      </c>
      <c r="Y85" s="12">
        <v>1.2794455000000001E-2</v>
      </c>
      <c r="Z85" s="12">
        <v>2.1314741700000001E-2</v>
      </c>
      <c r="AA85" s="12">
        <v>2.0166470199999998E-2</v>
      </c>
    </row>
    <row r="86" spans="1:32" s="10" customFormat="1" x14ac:dyDescent="0.25">
      <c r="A86" s="11" t="s">
        <v>30</v>
      </c>
      <c r="B86" s="11" t="s">
        <v>3</v>
      </c>
      <c r="C86" s="12">
        <v>7320.9036899999992</v>
      </c>
      <c r="D86" s="12">
        <v>8471.4602300000006</v>
      </c>
      <c r="E86" s="12">
        <v>7827.633789999999</v>
      </c>
      <c r="F86" s="12">
        <v>8073.8776900000003</v>
      </c>
      <c r="G86" s="12">
        <v>9720.0622399999993</v>
      </c>
      <c r="H86" s="12">
        <v>10313.93556</v>
      </c>
      <c r="I86" s="12">
        <v>11034.199079999999</v>
      </c>
      <c r="J86" s="12">
        <v>9837.782079999999</v>
      </c>
      <c r="K86" s="12">
        <v>10164.288089999998</v>
      </c>
      <c r="L86" s="12">
        <v>9257.4089300000014</v>
      </c>
      <c r="M86" s="12">
        <v>9744.8487999999979</v>
      </c>
      <c r="N86" s="12">
        <v>9883.6735499999995</v>
      </c>
      <c r="O86" s="12">
        <v>8742.9940500000012</v>
      </c>
      <c r="P86" s="12">
        <v>8039.0399099999995</v>
      </c>
      <c r="Q86" s="12">
        <v>9917.6494199999997</v>
      </c>
      <c r="R86" s="12">
        <v>8855.387209999999</v>
      </c>
      <c r="S86" s="12">
        <v>8586.7826700000005</v>
      </c>
      <c r="T86" s="12">
        <v>9921.7232600000007</v>
      </c>
      <c r="U86" s="12">
        <v>8403.8103700000011</v>
      </c>
      <c r="V86" s="12">
        <v>8179.7291000000005</v>
      </c>
      <c r="W86" s="12">
        <v>10266.171069999999</v>
      </c>
      <c r="X86" s="12">
        <v>9075.9129300000004</v>
      </c>
      <c r="Y86" s="12">
        <v>7565.6304699999991</v>
      </c>
      <c r="Z86" s="12">
        <v>10604.9998</v>
      </c>
      <c r="AA86" s="12">
        <v>9772.2831999999999</v>
      </c>
    </row>
    <row r="87" spans="1:32" s="10" customFormat="1" x14ac:dyDescent="0.25">
      <c r="A87" s="11" t="s">
        <v>30</v>
      </c>
      <c r="B87" s="11" t="s">
        <v>118</v>
      </c>
      <c r="C87" s="12">
        <v>0</v>
      </c>
      <c r="D87" s="12">
        <v>0</v>
      </c>
      <c r="E87" s="12">
        <v>0</v>
      </c>
      <c r="F87" s="12">
        <v>0</v>
      </c>
      <c r="G87" s="12">
        <v>0</v>
      </c>
      <c r="H87" s="12">
        <v>0</v>
      </c>
      <c r="I87" s="12">
        <v>0</v>
      </c>
      <c r="J87" s="12">
        <v>3.2013966999999998E-3</v>
      </c>
      <c r="K87" s="12">
        <v>3.8350484999999999E-3</v>
      </c>
      <c r="L87" s="12">
        <v>4.3598120000000002E-3</v>
      </c>
      <c r="M87" s="12">
        <v>5.6092549999999996E-3</v>
      </c>
      <c r="N87" s="12">
        <v>8.1349379999999995E-3</v>
      </c>
      <c r="O87" s="12">
        <v>6.9079915999999998E-3</v>
      </c>
      <c r="P87" s="12">
        <v>9.0011980000000002E-3</v>
      </c>
      <c r="Q87" s="12">
        <v>2.5116685999999999E-2</v>
      </c>
      <c r="R87" s="12">
        <v>2.5643341E-2</v>
      </c>
      <c r="S87" s="12">
        <v>4.0577162E-2</v>
      </c>
      <c r="T87" s="12">
        <v>3.8320712999999999E-2</v>
      </c>
      <c r="U87" s="12">
        <v>3.3060859999999997E-2</v>
      </c>
      <c r="V87" s="12">
        <v>4.2143687999999999E-2</v>
      </c>
      <c r="W87" s="12">
        <v>6.3885524999999999E-2</v>
      </c>
      <c r="X87" s="12">
        <v>3.9975677000000001E-2</v>
      </c>
      <c r="Y87" s="12">
        <v>4.0210120000000002E-2</v>
      </c>
      <c r="Z87" s="12">
        <v>0.42608297000000001</v>
      </c>
      <c r="AA87" s="12">
        <v>0.41170596999999998</v>
      </c>
    </row>
    <row r="88" spans="1:32" s="10" customFormat="1" x14ac:dyDescent="0.25">
      <c r="A88" s="11" t="s">
        <v>30</v>
      </c>
      <c r="B88" s="11" t="s">
        <v>10</v>
      </c>
      <c r="C88" s="12">
        <v>7142.8808752426003</v>
      </c>
      <c r="D88" s="12">
        <v>6897.1773879616003</v>
      </c>
      <c r="E88" s="12">
        <v>10176.135286917401</v>
      </c>
      <c r="F88" s="12">
        <v>10937.533310129298</v>
      </c>
      <c r="G88" s="12">
        <v>20670.091773204796</v>
      </c>
      <c r="H88" s="12">
        <v>21945.549609772002</v>
      </c>
      <c r="I88" s="12">
        <v>28728.868156451801</v>
      </c>
      <c r="J88" s="12">
        <v>28661.6025699899</v>
      </c>
      <c r="K88" s="12">
        <v>38344.957058883301</v>
      </c>
      <c r="L88" s="12">
        <v>39707.562410174498</v>
      </c>
      <c r="M88" s="12">
        <v>40595.174526021998</v>
      </c>
      <c r="N88" s="12">
        <v>53401.096231111995</v>
      </c>
      <c r="O88" s="12">
        <v>54541.278706105993</v>
      </c>
      <c r="P88" s="12">
        <v>65268.119350459303</v>
      </c>
      <c r="Q88" s="12">
        <v>75872.940808456697</v>
      </c>
      <c r="R88" s="12">
        <v>73003.931482680389</v>
      </c>
      <c r="S88" s="12">
        <v>71981.980820290395</v>
      </c>
      <c r="T88" s="12">
        <v>85019.126545403982</v>
      </c>
      <c r="U88" s="12">
        <v>87091.9978216936</v>
      </c>
      <c r="V88" s="12">
        <v>80918.970602985995</v>
      </c>
      <c r="W88" s="12">
        <v>89904.799740510018</v>
      </c>
      <c r="X88" s="12">
        <v>88879.176356751006</v>
      </c>
      <c r="Y88" s="12">
        <v>93103.299277919999</v>
      </c>
      <c r="Z88" s="12">
        <v>106435.558108981</v>
      </c>
      <c r="AA88" s="12">
        <v>110085.00105074399</v>
      </c>
    </row>
    <row r="89" spans="1:32" s="10" customFormat="1" x14ac:dyDescent="0.25">
      <c r="A89" s="11" t="s">
        <v>30</v>
      </c>
      <c r="B89" s="11" t="s">
        <v>9</v>
      </c>
      <c r="C89" s="12">
        <v>5.0240800999999998E-3</v>
      </c>
      <c r="D89" s="12">
        <v>1.03442155E-2</v>
      </c>
      <c r="E89" s="12">
        <v>1.47956028E-2</v>
      </c>
      <c r="F89" s="12">
        <v>3.6010415699999999E-2</v>
      </c>
      <c r="G89" s="12">
        <v>25.548167278499999</v>
      </c>
      <c r="H89" s="12">
        <v>475.16923806</v>
      </c>
      <c r="I89" s="12">
        <v>1166.7684160000001</v>
      </c>
      <c r="J89" s="12">
        <v>1408.1068299999999</v>
      </c>
      <c r="K89" s="12">
        <v>1302.0581999999999</v>
      </c>
      <c r="L89" s="12">
        <v>1375.58123</v>
      </c>
      <c r="M89" s="12">
        <v>6325.7361999999994</v>
      </c>
      <c r="N89" s="12">
        <v>11812.004250000002</v>
      </c>
      <c r="O89" s="12">
        <v>14470.932540000002</v>
      </c>
      <c r="P89" s="12">
        <v>15255.202800000001</v>
      </c>
      <c r="Q89" s="12">
        <v>15155.03181</v>
      </c>
      <c r="R89" s="12">
        <v>17813.269450000003</v>
      </c>
      <c r="S89" s="12">
        <v>20003.299289999999</v>
      </c>
      <c r="T89" s="12">
        <v>19378.84534</v>
      </c>
      <c r="U89" s="12">
        <v>20459.769870000004</v>
      </c>
      <c r="V89" s="12">
        <v>26277.524310000001</v>
      </c>
      <c r="W89" s="12">
        <v>27991.35758</v>
      </c>
      <c r="X89" s="12">
        <v>29502.287619999999</v>
      </c>
      <c r="Y89" s="12">
        <v>28459.658229999997</v>
      </c>
      <c r="Z89" s="12">
        <v>34274.493290000006</v>
      </c>
      <c r="AA89" s="12">
        <v>41279.184539999995</v>
      </c>
    </row>
    <row r="90" spans="1:32" s="10" customFormat="1" x14ac:dyDescent="0.25">
      <c r="A90" s="11" t="s">
        <v>30</v>
      </c>
      <c r="B90" s="11" t="s">
        <v>102</v>
      </c>
      <c r="C90" s="12">
        <v>2.7532207000000003E-2</v>
      </c>
      <c r="D90" s="12">
        <v>3.1746813999999998E-2</v>
      </c>
      <c r="E90" s="12">
        <v>3.7199969999999999E-2</v>
      </c>
      <c r="F90" s="12">
        <v>4.2293511999999998E-2</v>
      </c>
      <c r="G90" s="12">
        <v>5.0740408000000001E-2</v>
      </c>
      <c r="H90" s="12">
        <v>5.1004861999999998E-2</v>
      </c>
      <c r="I90" s="12">
        <v>5.8156294999999997E-2</v>
      </c>
      <c r="J90" s="12">
        <v>7.4895509999999998E-2</v>
      </c>
      <c r="K90" s="12">
        <v>0.11849464000000001</v>
      </c>
      <c r="L90" s="12">
        <v>0.15110368000000002</v>
      </c>
      <c r="M90" s="12">
        <v>0.18258819599999998</v>
      </c>
      <c r="N90" s="12">
        <v>0.20111613</v>
      </c>
      <c r="O90" s="12">
        <v>0.22615675499999999</v>
      </c>
      <c r="P90" s="12">
        <v>0.29164080999999997</v>
      </c>
      <c r="Q90" s="12">
        <v>0.53659919</v>
      </c>
      <c r="R90" s="12">
        <v>217.62839828</v>
      </c>
      <c r="S90" s="12">
        <v>224.3401547</v>
      </c>
      <c r="T90" s="12">
        <v>218.38743870000002</v>
      </c>
      <c r="U90" s="12">
        <v>724.75721920000001</v>
      </c>
      <c r="V90" s="12">
        <v>1872.9517847999998</v>
      </c>
      <c r="W90" s="12">
        <v>1826.9624535</v>
      </c>
      <c r="X90" s="12">
        <v>1970.4456044400001</v>
      </c>
      <c r="Y90" s="12">
        <v>2015.0407766000001</v>
      </c>
      <c r="Z90" s="12">
        <v>4659.2693898999996</v>
      </c>
      <c r="AA90" s="12">
        <v>7680.0349406000005</v>
      </c>
    </row>
    <row r="91" spans="1:32" s="10" customFormat="1" x14ac:dyDescent="0.25">
      <c r="A91" s="11" t="s">
        <v>30</v>
      </c>
      <c r="B91" s="11" t="s">
        <v>15</v>
      </c>
      <c r="C91" s="12">
        <v>0</v>
      </c>
      <c r="D91" s="12">
        <v>0</v>
      </c>
      <c r="E91" s="12">
        <v>6.5546282999999997E-2</v>
      </c>
      <c r="F91" s="12">
        <v>7.8572337000000006E-2</v>
      </c>
      <c r="G91" s="12">
        <v>9.7606843999999998E-2</v>
      </c>
      <c r="H91" s="12">
        <v>126.03833681500001</v>
      </c>
      <c r="I91" s="12">
        <v>938.84551189699994</v>
      </c>
      <c r="J91" s="12">
        <v>860.63754661999997</v>
      </c>
      <c r="K91" s="12">
        <v>1358.452800867</v>
      </c>
      <c r="L91" s="12">
        <v>1602.9039452439999</v>
      </c>
      <c r="M91" s="12">
        <v>1919.9219867199999</v>
      </c>
      <c r="N91" s="12">
        <v>3036.9458467000004</v>
      </c>
      <c r="O91" s="12">
        <v>4080.9105218699997</v>
      </c>
      <c r="P91" s="12">
        <v>3959.5271238199998</v>
      </c>
      <c r="Q91" s="12">
        <v>4212.3679063199997</v>
      </c>
      <c r="R91" s="12">
        <v>4312.9617057800006</v>
      </c>
      <c r="S91" s="12">
        <v>4180.4366936699998</v>
      </c>
      <c r="T91" s="12">
        <v>4104.5492526299995</v>
      </c>
      <c r="U91" s="12">
        <v>4340.8771529300002</v>
      </c>
      <c r="V91" s="12">
        <v>4098.4308498199998</v>
      </c>
      <c r="W91" s="12">
        <v>3875.1748189700002</v>
      </c>
      <c r="X91" s="12">
        <v>4371.7660742999997</v>
      </c>
      <c r="Y91" s="12">
        <v>3962.2690416999999</v>
      </c>
      <c r="Z91" s="12">
        <v>3851.9600934</v>
      </c>
      <c r="AA91" s="12">
        <v>3866.9867919300004</v>
      </c>
    </row>
    <row r="92" spans="1:32" s="10" customFormat="1" x14ac:dyDescent="0.25">
      <c r="A92" s="11" t="s">
        <v>30</v>
      </c>
      <c r="B92" s="11" t="s">
        <v>17</v>
      </c>
      <c r="C92" s="12">
        <v>1.0057594999999999</v>
      </c>
      <c r="D92" s="12">
        <v>1.6281296000000001</v>
      </c>
      <c r="E92" s="12">
        <v>2.63653</v>
      </c>
      <c r="F92" s="12">
        <v>4.0538844999999997</v>
      </c>
      <c r="G92" s="12">
        <v>6.7411675000000004</v>
      </c>
      <c r="H92" s="12">
        <v>11.700665000000001</v>
      </c>
      <c r="I92" s="12">
        <v>13.035575</v>
      </c>
      <c r="J92" s="12">
        <v>18.054068000000001</v>
      </c>
      <c r="K92" s="12">
        <v>23.463037</v>
      </c>
      <c r="L92" s="12">
        <v>28.851046</v>
      </c>
      <c r="M92" s="12">
        <v>30.177744000000001</v>
      </c>
      <c r="N92" s="12">
        <v>37.874625999999999</v>
      </c>
      <c r="O92" s="12">
        <v>43.084372999999999</v>
      </c>
      <c r="P92" s="12">
        <v>53.676425999999999</v>
      </c>
      <c r="Q92" s="12">
        <v>57.079720000000002</v>
      </c>
      <c r="R92" s="12">
        <v>63.912143999999998</v>
      </c>
      <c r="S92" s="12">
        <v>76.883414999999999</v>
      </c>
      <c r="T92" s="12">
        <v>86.582183999999998</v>
      </c>
      <c r="U92" s="12">
        <v>94.182630000000003</v>
      </c>
      <c r="V92" s="12">
        <v>92.204926</v>
      </c>
      <c r="W92" s="12">
        <v>101.90978</v>
      </c>
      <c r="X92" s="12">
        <v>108.33199999999999</v>
      </c>
      <c r="Y92" s="12">
        <v>121.47906999999999</v>
      </c>
      <c r="Z92" s="12">
        <v>121.655106</v>
      </c>
      <c r="AA92" s="12">
        <v>132.20993000000001</v>
      </c>
      <c r="AE92" s="6"/>
      <c r="AF92" s="6"/>
    </row>
    <row r="93" spans="1:32" s="10" customFormat="1" x14ac:dyDescent="0.25">
      <c r="A93" s="37" t="s">
        <v>98</v>
      </c>
      <c r="B93" s="37"/>
      <c r="C93" s="29">
        <v>14463.794637502398</v>
      </c>
      <c r="D93" s="29">
        <v>15368.6586186601</v>
      </c>
      <c r="E93" s="29">
        <v>18003.795175584601</v>
      </c>
      <c r="F93" s="29">
        <v>19012.291821718798</v>
      </c>
      <c r="G93" s="29">
        <v>30416.200327417693</v>
      </c>
      <c r="H93" s="29">
        <v>32735.042723425602</v>
      </c>
      <c r="I93" s="29">
        <v>40929.852606711902</v>
      </c>
      <c r="J93" s="29">
        <v>39907.511433677093</v>
      </c>
      <c r="K93" s="29">
        <v>49811.557120521298</v>
      </c>
      <c r="L93" s="29">
        <v>50346.270815408505</v>
      </c>
      <c r="M93" s="29">
        <v>56665.783320724193</v>
      </c>
      <c r="N93" s="29">
        <v>75096.801118887088</v>
      </c>
      <c r="O93" s="29">
        <v>77755.230587222293</v>
      </c>
      <c r="P93" s="29">
        <v>88562.3899718389</v>
      </c>
      <c r="Q93" s="29">
        <v>100945.668451802</v>
      </c>
      <c r="R93" s="29">
        <v>99672.635430498194</v>
      </c>
      <c r="S93" s="29">
        <v>100572.12624381379</v>
      </c>
      <c r="T93" s="29">
        <v>114319.76378452768</v>
      </c>
      <c r="U93" s="29">
        <v>115955.64068311331</v>
      </c>
      <c r="V93" s="29">
        <v>115376.2970939934</v>
      </c>
      <c r="W93" s="29">
        <v>128162.42883735051</v>
      </c>
      <c r="X93" s="29">
        <v>127457.44838971131</v>
      </c>
      <c r="Y93" s="29">
        <v>129128.659806068</v>
      </c>
      <c r="Z93" s="29">
        <v>151315.52721887472</v>
      </c>
      <c r="AA93" s="29">
        <v>161136.92942455018</v>
      </c>
      <c r="AE93" s="6"/>
      <c r="AF93" s="6"/>
    </row>
    <row r="94" spans="1:32" s="10" customFormat="1" collapsed="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E94" s="6"/>
      <c r="AF94" s="6"/>
    </row>
    <row r="95" spans="1:32" s="10" customForma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1:32" s="10" customFormat="1" x14ac:dyDescent="0.25">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1:32" s="10" customFormat="1" x14ac:dyDescent="0.25">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B97" s="6"/>
      <c r="AC97" s="6"/>
      <c r="AD97" s="6"/>
      <c r="AE97" s="6"/>
      <c r="AF97" s="6"/>
    </row>
    <row r="98" spans="1:32" s="10" customFormat="1" x14ac:dyDescent="0.25">
      <c r="A98" s="11" t="s">
        <v>18</v>
      </c>
      <c r="B98" s="11" t="s">
        <v>105</v>
      </c>
      <c r="C98" s="12">
        <v>504.97165247699996</v>
      </c>
      <c r="D98" s="12">
        <v>625.17771602400001</v>
      </c>
      <c r="E98" s="12">
        <v>3741.1133388300004</v>
      </c>
      <c r="F98" s="12">
        <v>6034.688239475</v>
      </c>
      <c r="G98" s="12">
        <v>7241.6753770370005</v>
      </c>
      <c r="H98" s="12">
        <v>10646.835682360001</v>
      </c>
      <c r="I98" s="12">
        <v>11881.670330419</v>
      </c>
      <c r="J98" s="12">
        <v>20046.511194790997</v>
      </c>
      <c r="K98" s="12">
        <v>23361.462338734007</v>
      </c>
      <c r="L98" s="12">
        <v>33523.833508360003</v>
      </c>
      <c r="M98" s="12">
        <v>40656.270583619997</v>
      </c>
      <c r="N98" s="12">
        <v>48573.038477959999</v>
      </c>
      <c r="O98" s="12">
        <v>53621.117581599996</v>
      </c>
      <c r="P98" s="12">
        <v>57643.739977270001</v>
      </c>
      <c r="Q98" s="12">
        <v>53301.205382959997</v>
      </c>
      <c r="R98" s="12">
        <v>56354.538437609997</v>
      </c>
      <c r="S98" s="12">
        <v>60406.421957440012</v>
      </c>
      <c r="T98" s="12">
        <v>63509.577060339994</v>
      </c>
      <c r="U98" s="12">
        <v>84911.37061826</v>
      </c>
      <c r="V98" s="12">
        <v>95367.133013639992</v>
      </c>
      <c r="W98" s="12">
        <v>107367.10226291</v>
      </c>
      <c r="X98" s="12">
        <v>119996.21736906</v>
      </c>
      <c r="Y98" s="12">
        <v>119837.09122029001</v>
      </c>
      <c r="Z98" s="12">
        <v>105538.57890218</v>
      </c>
      <c r="AA98" s="12">
        <v>116274.18492489001</v>
      </c>
      <c r="AB98" s="6"/>
      <c r="AC98" s="6"/>
      <c r="AD98" s="6"/>
      <c r="AE98" s="6"/>
      <c r="AF98" s="6"/>
    </row>
    <row r="99" spans="1:32" collapsed="1" x14ac:dyDescent="0.25">
      <c r="A99" s="11" t="s">
        <v>18</v>
      </c>
      <c r="B99" s="11" t="s">
        <v>14</v>
      </c>
      <c r="C99" s="12">
        <v>2319.519096</v>
      </c>
      <c r="D99" s="12">
        <v>2780.81387</v>
      </c>
      <c r="E99" s="12">
        <v>4958.1702297319998</v>
      </c>
      <c r="F99" s="12">
        <v>7627.1950751450013</v>
      </c>
      <c r="G99" s="12">
        <v>12718.946698040998</v>
      </c>
      <c r="H99" s="12">
        <v>12223.730133184003</v>
      </c>
      <c r="I99" s="12">
        <v>15130.796246904001</v>
      </c>
      <c r="J99" s="12">
        <v>15388.271298964</v>
      </c>
      <c r="K99" s="12">
        <v>15824.730717394001</v>
      </c>
      <c r="L99" s="12">
        <v>15766.398265049998</v>
      </c>
      <c r="M99" s="12">
        <v>16115.939963623001</v>
      </c>
      <c r="N99" s="12">
        <v>16806.327283695002</v>
      </c>
      <c r="O99" s="12">
        <v>18959.19580523</v>
      </c>
      <c r="P99" s="12">
        <v>19140.273566224998</v>
      </c>
      <c r="Q99" s="12">
        <v>17904.555025597998</v>
      </c>
      <c r="R99" s="12">
        <v>18170.207221984998</v>
      </c>
      <c r="S99" s="12">
        <v>18177.601773887996</v>
      </c>
      <c r="T99" s="12">
        <v>17733.531441327999</v>
      </c>
      <c r="U99" s="12">
        <v>18725.866138868001</v>
      </c>
      <c r="V99" s="12">
        <v>17654.293108271002</v>
      </c>
      <c r="W99" s="12">
        <v>16583.285356265002</v>
      </c>
      <c r="X99" s="12">
        <v>18369.742390251999</v>
      </c>
      <c r="Y99" s="12">
        <v>17815.629056965001</v>
      </c>
      <c r="Z99" s="12">
        <v>16968.766993019999</v>
      </c>
      <c r="AA99" s="12">
        <v>17272.820340580001</v>
      </c>
    </row>
    <row r="100" spans="1:32" x14ac:dyDescent="0.25">
      <c r="A100" s="11" t="s">
        <v>18</v>
      </c>
      <c r="B100" s="11" t="s">
        <v>25</v>
      </c>
      <c r="C100" s="12">
        <v>119.35170967000001</v>
      </c>
      <c r="D100" s="12">
        <v>184.77209944999998</v>
      </c>
      <c r="E100" s="12">
        <v>273.13718445999996</v>
      </c>
      <c r="F100" s="12">
        <v>395.28597059999998</v>
      </c>
      <c r="G100" s="12">
        <v>553.06056092999995</v>
      </c>
      <c r="H100" s="12">
        <v>678.20577880000008</v>
      </c>
      <c r="I100" s="12">
        <v>887.48183040000004</v>
      </c>
      <c r="J100" s="12">
        <v>1051.5858424999999</v>
      </c>
      <c r="K100" s="12">
        <v>1314.8164700000002</v>
      </c>
      <c r="L100" s="12">
        <v>1647.0082035</v>
      </c>
      <c r="M100" s="12">
        <v>1998.8506497000001</v>
      </c>
      <c r="N100" s="12">
        <v>2326.3715542000004</v>
      </c>
      <c r="O100" s="12">
        <v>2772.9849105000003</v>
      </c>
      <c r="P100" s="12">
        <v>3220.5009759999998</v>
      </c>
      <c r="Q100" s="12">
        <v>3556.4306363000001</v>
      </c>
      <c r="R100" s="12">
        <v>3957.5924003</v>
      </c>
      <c r="S100" s="12">
        <v>4468.5577247000001</v>
      </c>
      <c r="T100" s="12">
        <v>4753.6846384999999</v>
      </c>
      <c r="U100" s="12">
        <v>5404.8626541000003</v>
      </c>
      <c r="V100" s="12">
        <v>5757.4873980000002</v>
      </c>
      <c r="W100" s="12">
        <v>5983.8811633000005</v>
      </c>
      <c r="X100" s="12">
        <v>6577.3574440000002</v>
      </c>
      <c r="Y100" s="12">
        <v>7047.9958999999999</v>
      </c>
      <c r="Z100" s="12">
        <v>7051.9071929999991</v>
      </c>
      <c r="AA100" s="12">
        <v>7562.1176020000003</v>
      </c>
    </row>
    <row r="101" spans="1:32" collapsed="1" x14ac:dyDescent="0.25"/>
    <row r="102" spans="1:32" x14ac:dyDescent="0.25">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x14ac:dyDescent="0.25">
      <c r="A103" s="11" t="s">
        <v>26</v>
      </c>
      <c r="B103" s="11" t="s">
        <v>105</v>
      </c>
      <c r="C103" s="12">
        <v>30.681553040999997</v>
      </c>
      <c r="D103" s="12">
        <v>29.742389370000001</v>
      </c>
      <c r="E103" s="12">
        <v>2539.8623578400002</v>
      </c>
      <c r="F103" s="12">
        <v>2689.0579845920001</v>
      </c>
      <c r="G103" s="12">
        <v>3475.077230115</v>
      </c>
      <c r="H103" s="12">
        <v>3981.6746674699998</v>
      </c>
      <c r="I103" s="12">
        <v>4263.3700780909994</v>
      </c>
      <c r="J103" s="12">
        <v>10133.105894209999</v>
      </c>
      <c r="K103" s="12">
        <v>9846.2750893900011</v>
      </c>
      <c r="L103" s="12">
        <v>12736.0225276</v>
      </c>
      <c r="M103" s="12">
        <v>12440.26797149</v>
      </c>
      <c r="N103" s="12">
        <v>11996.321476380001</v>
      </c>
      <c r="O103" s="12">
        <v>14375.066363129999</v>
      </c>
      <c r="P103" s="12">
        <v>14573.0242108</v>
      </c>
      <c r="Q103" s="12">
        <v>16538.572865629998</v>
      </c>
      <c r="R103" s="12">
        <v>16484.61511947</v>
      </c>
      <c r="S103" s="12">
        <v>17852.972462939997</v>
      </c>
      <c r="T103" s="12">
        <v>17189.009988900001</v>
      </c>
      <c r="U103" s="12">
        <v>17942.54755236</v>
      </c>
      <c r="V103" s="12">
        <v>18878.771259799996</v>
      </c>
      <c r="W103" s="12">
        <v>18776.091913009997</v>
      </c>
      <c r="X103" s="12">
        <v>22122.57040343</v>
      </c>
      <c r="Y103" s="12">
        <v>21113.691403639998</v>
      </c>
      <c r="Z103" s="12">
        <v>17991.210964380003</v>
      </c>
      <c r="AA103" s="12">
        <v>18102.161780639999</v>
      </c>
    </row>
    <row r="104" spans="1:32" x14ac:dyDescent="0.25">
      <c r="A104" s="11" t="s">
        <v>26</v>
      </c>
      <c r="B104" s="11" t="s">
        <v>14</v>
      </c>
      <c r="C104" s="12">
        <v>1414.7515960000001</v>
      </c>
      <c r="D104" s="12">
        <v>1599.8452600000001</v>
      </c>
      <c r="E104" s="12">
        <v>2744.0666924400002</v>
      </c>
      <c r="F104" s="12">
        <v>3888.1595459600003</v>
      </c>
      <c r="G104" s="12">
        <v>8780.5357326859994</v>
      </c>
      <c r="H104" s="12">
        <v>8857.4552593400022</v>
      </c>
      <c r="I104" s="12">
        <v>9934.0081086299997</v>
      </c>
      <c r="J104" s="12">
        <v>9992.7624844900001</v>
      </c>
      <c r="K104" s="12">
        <v>9995.0627972600014</v>
      </c>
      <c r="L104" s="12">
        <v>9630.5830109699982</v>
      </c>
      <c r="M104" s="12">
        <v>9684.3165108059984</v>
      </c>
      <c r="N104" s="12">
        <v>9093.0554244750001</v>
      </c>
      <c r="O104" s="12">
        <v>9818.456475519999</v>
      </c>
      <c r="P104" s="12">
        <v>10204.233609180001</v>
      </c>
      <c r="Q104" s="12">
        <v>9285.0982386749965</v>
      </c>
      <c r="R104" s="12">
        <v>9135.4708659499993</v>
      </c>
      <c r="S104" s="12">
        <v>9179.3664302299985</v>
      </c>
      <c r="T104" s="12">
        <v>8945.015084265</v>
      </c>
      <c r="U104" s="12">
        <v>9491.4596702800009</v>
      </c>
      <c r="V104" s="12">
        <v>8968.2687448550023</v>
      </c>
      <c r="W104" s="12">
        <v>8342.1408710650012</v>
      </c>
      <c r="X104" s="12">
        <v>9354.3322330799983</v>
      </c>
      <c r="Y104" s="12">
        <v>9333.0337376300013</v>
      </c>
      <c r="Z104" s="12">
        <v>9045.8795306200009</v>
      </c>
      <c r="AA104" s="12">
        <v>9152.3374656000015</v>
      </c>
    </row>
    <row r="105" spans="1:32" x14ac:dyDescent="0.25">
      <c r="A105" s="11" t="s">
        <v>26</v>
      </c>
      <c r="B105" s="11" t="s">
        <v>25</v>
      </c>
      <c r="C105" s="12">
        <v>26.936467619999998</v>
      </c>
      <c r="D105" s="12">
        <v>49.208156260000003</v>
      </c>
      <c r="E105" s="12">
        <v>88.97658303</v>
      </c>
      <c r="F105" s="12">
        <v>135.03509695</v>
      </c>
      <c r="G105" s="12">
        <v>185.3529284</v>
      </c>
      <c r="H105" s="12">
        <v>235.82350179999997</v>
      </c>
      <c r="I105" s="12">
        <v>315.19941260000002</v>
      </c>
      <c r="J105" s="12">
        <v>375.62760680000002</v>
      </c>
      <c r="K105" s="12">
        <v>470.04449360000001</v>
      </c>
      <c r="L105" s="12">
        <v>570.54031840000005</v>
      </c>
      <c r="M105" s="12">
        <v>689.42861360000006</v>
      </c>
      <c r="N105" s="12">
        <v>802.70525999999995</v>
      </c>
      <c r="O105" s="12">
        <v>960.73223300000006</v>
      </c>
      <c r="P105" s="12">
        <v>1111.6205190000001</v>
      </c>
      <c r="Q105" s="12">
        <v>1229.4938350000002</v>
      </c>
      <c r="R105" s="12">
        <v>1358.7433885000003</v>
      </c>
      <c r="S105" s="12">
        <v>1530.5568229999999</v>
      </c>
      <c r="T105" s="12">
        <v>1625.6023890000001</v>
      </c>
      <c r="U105" s="12">
        <v>1791.7910555000001</v>
      </c>
      <c r="V105" s="12">
        <v>1881.4461700000002</v>
      </c>
      <c r="W105" s="12">
        <v>1942.8548850000002</v>
      </c>
      <c r="X105" s="12">
        <v>2146.6500629999996</v>
      </c>
      <c r="Y105" s="12">
        <v>2297.7366260000003</v>
      </c>
      <c r="Z105" s="12">
        <v>2273.8052229999998</v>
      </c>
      <c r="AA105" s="12">
        <v>2439.0829860000003</v>
      </c>
    </row>
    <row r="107" spans="1:32" x14ac:dyDescent="0.25">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x14ac:dyDescent="0.25">
      <c r="A108" s="11" t="s">
        <v>27</v>
      </c>
      <c r="B108" s="11" t="s">
        <v>105</v>
      </c>
      <c r="C108" s="12">
        <v>66.926027403999996</v>
      </c>
      <c r="D108" s="12">
        <v>65.759971153000009</v>
      </c>
      <c r="E108" s="12">
        <v>560.7525505939999</v>
      </c>
      <c r="F108" s="12">
        <v>576.35754373999998</v>
      </c>
      <c r="G108" s="12">
        <v>584.04242680000004</v>
      </c>
      <c r="H108" s="12">
        <v>3722.359367</v>
      </c>
      <c r="I108" s="12">
        <v>3994.7522339999996</v>
      </c>
      <c r="J108" s="12">
        <v>5165.1108800000002</v>
      </c>
      <c r="K108" s="12">
        <v>7601.4902500000007</v>
      </c>
      <c r="L108" s="12">
        <v>11469.93259</v>
      </c>
      <c r="M108" s="12">
        <v>16922.969624000001</v>
      </c>
      <c r="N108" s="12">
        <v>22633.224955000002</v>
      </c>
      <c r="O108" s="12">
        <v>23798.110088000001</v>
      </c>
      <c r="P108" s="12">
        <v>23624.845249999998</v>
      </c>
      <c r="Q108" s="12">
        <v>19992.354858000002</v>
      </c>
      <c r="R108" s="12">
        <v>22180.643254999999</v>
      </c>
      <c r="S108" s="12">
        <v>22809.750415000002</v>
      </c>
      <c r="T108" s="12">
        <v>28114.540229999999</v>
      </c>
      <c r="U108" s="12">
        <v>30322.744190000001</v>
      </c>
      <c r="V108" s="12">
        <v>42265.506999999998</v>
      </c>
      <c r="W108" s="12">
        <v>45965.550474000003</v>
      </c>
      <c r="X108" s="12">
        <v>52751.002733000001</v>
      </c>
      <c r="Y108" s="12">
        <v>51101.157810000004</v>
      </c>
      <c r="Z108" s="12">
        <v>43070.965806</v>
      </c>
      <c r="AA108" s="12">
        <v>48313.232377499997</v>
      </c>
    </row>
    <row r="109" spans="1:32" x14ac:dyDescent="0.25">
      <c r="A109" s="11" t="s">
        <v>27</v>
      </c>
      <c r="B109" s="11" t="s">
        <v>14</v>
      </c>
      <c r="C109" s="12">
        <v>904.76750000000004</v>
      </c>
      <c r="D109" s="12">
        <v>1180.9686099999999</v>
      </c>
      <c r="E109" s="12">
        <v>1958.9526441</v>
      </c>
      <c r="F109" s="12">
        <v>3271.0496645600001</v>
      </c>
      <c r="G109" s="12">
        <v>3453.8000753000001</v>
      </c>
      <c r="H109" s="12">
        <v>2742.3101126199999</v>
      </c>
      <c r="I109" s="12">
        <v>3515.6292516000003</v>
      </c>
      <c r="J109" s="12">
        <v>3755.91550074</v>
      </c>
      <c r="K109" s="12">
        <v>3537.3532492500003</v>
      </c>
      <c r="L109" s="12">
        <v>3518.7633919800001</v>
      </c>
      <c r="M109" s="12">
        <v>3438.5946940999997</v>
      </c>
      <c r="N109" s="12">
        <v>3264.9944160499999</v>
      </c>
      <c r="O109" s="12">
        <v>3281.86196956</v>
      </c>
      <c r="P109" s="12">
        <v>3156.54523445</v>
      </c>
      <c r="Q109" s="12">
        <v>2719.2179593000001</v>
      </c>
      <c r="R109" s="12">
        <v>2896.5315076699999</v>
      </c>
      <c r="S109" s="12">
        <v>3055.09540393</v>
      </c>
      <c r="T109" s="12">
        <v>2889.2663348199999</v>
      </c>
      <c r="U109" s="12">
        <v>3040.2268097800002</v>
      </c>
      <c r="V109" s="12">
        <v>2832.4695350000002</v>
      </c>
      <c r="W109" s="12">
        <v>2775.7816241999999</v>
      </c>
      <c r="X109" s="12">
        <v>2810.1710341000003</v>
      </c>
      <c r="Y109" s="12">
        <v>2729.5368953299999</v>
      </c>
      <c r="Z109" s="12">
        <v>2507.4416421000001</v>
      </c>
      <c r="AA109" s="12">
        <v>2586.3019438400001</v>
      </c>
    </row>
    <row r="110" spans="1:32" x14ac:dyDescent="0.25">
      <c r="A110" s="11" t="s">
        <v>27</v>
      </c>
      <c r="B110" s="11" t="s">
        <v>25</v>
      </c>
      <c r="C110" s="12">
        <v>14.652436</v>
      </c>
      <c r="D110" s="12">
        <v>23.541162</v>
      </c>
      <c r="E110" s="12">
        <v>38.214550000000003</v>
      </c>
      <c r="F110" s="12">
        <v>61.432119999999998</v>
      </c>
      <c r="G110" s="12">
        <v>93.281379999999999</v>
      </c>
      <c r="H110" s="12">
        <v>126.724525</v>
      </c>
      <c r="I110" s="12">
        <v>174.24042</v>
      </c>
      <c r="J110" s="12">
        <v>217.50125</v>
      </c>
      <c r="K110" s="12">
        <v>300.89760000000001</v>
      </c>
      <c r="L110" s="12">
        <v>392.72820000000002</v>
      </c>
      <c r="M110" s="12">
        <v>499.96127000000001</v>
      </c>
      <c r="N110" s="12">
        <v>599.97393999999997</v>
      </c>
      <c r="O110" s="12">
        <v>714.81659999999999</v>
      </c>
      <c r="P110" s="12">
        <v>829.23720000000003</v>
      </c>
      <c r="Q110" s="12">
        <v>913.91219999999998</v>
      </c>
      <c r="R110" s="12">
        <v>1052.8633</v>
      </c>
      <c r="S110" s="12">
        <v>1199.1931</v>
      </c>
      <c r="T110" s="12">
        <v>1344.4558999999999</v>
      </c>
      <c r="U110" s="12">
        <v>1522.3072999999999</v>
      </c>
      <c r="V110" s="12">
        <v>1706.2420999999999</v>
      </c>
      <c r="W110" s="12">
        <v>1853.9931999999999</v>
      </c>
      <c r="X110" s="12">
        <v>1986.6974</v>
      </c>
      <c r="Y110" s="12">
        <v>2092.69</v>
      </c>
      <c r="Z110" s="12">
        <v>2094.4362999999998</v>
      </c>
      <c r="AA110" s="12">
        <v>2292.9816999999998</v>
      </c>
    </row>
    <row r="112" spans="1:32" x14ac:dyDescent="0.25">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x14ac:dyDescent="0.25">
      <c r="A113" s="11" t="s">
        <v>28</v>
      </c>
      <c r="B113" s="11" t="s">
        <v>105</v>
      </c>
      <c r="C113" s="12">
        <v>190.469115045</v>
      </c>
      <c r="D113" s="12">
        <v>310.08505189700003</v>
      </c>
      <c r="E113" s="12">
        <v>428.62362474000003</v>
      </c>
      <c r="F113" s="12">
        <v>2565.2670439999997</v>
      </c>
      <c r="G113" s="12">
        <v>2971.1117010000003</v>
      </c>
      <c r="H113" s="12">
        <v>2749.329659</v>
      </c>
      <c r="I113" s="12">
        <v>3430.7524460000004</v>
      </c>
      <c r="J113" s="12">
        <v>3818.928105</v>
      </c>
      <c r="K113" s="12">
        <v>3481.3312445000001</v>
      </c>
      <c r="L113" s="12">
        <v>3651.3361919999998</v>
      </c>
      <c r="M113" s="12">
        <v>3309.5692519999998</v>
      </c>
      <c r="N113" s="12">
        <v>3264.9545560000001</v>
      </c>
      <c r="O113" s="12">
        <v>3885.0191639999998</v>
      </c>
      <c r="P113" s="12">
        <v>5193.6811429999998</v>
      </c>
      <c r="Q113" s="12">
        <v>4993.6700129999999</v>
      </c>
      <c r="R113" s="12">
        <v>5329.4634919999999</v>
      </c>
      <c r="S113" s="12">
        <v>6221.4043070000007</v>
      </c>
      <c r="T113" s="12">
        <v>5400.4530129999994</v>
      </c>
      <c r="U113" s="12">
        <v>8354.8319970000011</v>
      </c>
      <c r="V113" s="12">
        <v>7926.4529649999995</v>
      </c>
      <c r="W113" s="12">
        <v>8048.4848359999996</v>
      </c>
      <c r="X113" s="12">
        <v>8793.6905099999985</v>
      </c>
      <c r="Y113" s="12">
        <v>9143.4007480500004</v>
      </c>
      <c r="Z113" s="12">
        <v>8767.9416679999995</v>
      </c>
      <c r="AA113" s="12">
        <v>9022.746136400001</v>
      </c>
    </row>
    <row r="114" spans="1:27" x14ac:dyDescent="0.25">
      <c r="A114" s="11" t="s">
        <v>28</v>
      </c>
      <c r="B114" s="11" t="s">
        <v>14</v>
      </c>
      <c r="C114" s="12">
        <v>0</v>
      </c>
      <c r="D114" s="12">
        <v>0</v>
      </c>
      <c r="E114" s="12">
        <v>255.00575700000002</v>
      </c>
      <c r="F114" s="12">
        <v>467.81731000000002</v>
      </c>
      <c r="G114" s="12">
        <v>484.39814999999999</v>
      </c>
      <c r="H114" s="12">
        <v>458.03592000000003</v>
      </c>
      <c r="I114" s="12">
        <v>441.44087999999999</v>
      </c>
      <c r="J114" s="12">
        <v>511.37046999999995</v>
      </c>
      <c r="K114" s="12">
        <v>502.67183</v>
      </c>
      <c r="L114" s="12">
        <v>486.88400000000001</v>
      </c>
      <c r="M114" s="12">
        <v>482.94488999999999</v>
      </c>
      <c r="N114" s="12">
        <v>456.97298000000001</v>
      </c>
      <c r="O114" s="12">
        <v>491.21965</v>
      </c>
      <c r="P114" s="12">
        <v>500.12765999999999</v>
      </c>
      <c r="Q114" s="12">
        <v>426.88362000000001</v>
      </c>
      <c r="R114" s="12">
        <v>436.41104999999999</v>
      </c>
      <c r="S114" s="12">
        <v>469.17385999999999</v>
      </c>
      <c r="T114" s="12">
        <v>444.08717999999999</v>
      </c>
      <c r="U114" s="12">
        <v>473.63791000000003</v>
      </c>
      <c r="V114" s="12">
        <v>455.06835999999998</v>
      </c>
      <c r="W114" s="12">
        <v>417.42389000000003</v>
      </c>
      <c r="X114" s="12">
        <v>470.37407000000002</v>
      </c>
      <c r="Y114" s="12">
        <v>470.04016999999999</v>
      </c>
      <c r="Z114" s="12">
        <v>416.27868000000001</v>
      </c>
      <c r="AA114" s="12">
        <v>445.89033000000001</v>
      </c>
    </row>
    <row r="115" spans="1:27" x14ac:dyDescent="0.25">
      <c r="A115" s="11" t="s">
        <v>28</v>
      </c>
      <c r="B115" s="11" t="s">
        <v>25</v>
      </c>
      <c r="C115" s="12">
        <v>15.158825649999999</v>
      </c>
      <c r="D115" s="12">
        <v>25.45744719</v>
      </c>
      <c r="E115" s="12">
        <v>43.478082730000004</v>
      </c>
      <c r="F115" s="12">
        <v>72.858224249999992</v>
      </c>
      <c r="G115" s="12">
        <v>116.03211753000001</v>
      </c>
      <c r="H115" s="12">
        <v>137.89483899999999</v>
      </c>
      <c r="I115" s="12">
        <v>188.5180278</v>
      </c>
      <c r="J115" s="12">
        <v>217.48454369999999</v>
      </c>
      <c r="K115" s="12">
        <v>268.56608239999997</v>
      </c>
      <c r="L115" s="12">
        <v>342.68768510000001</v>
      </c>
      <c r="M115" s="12">
        <v>427.13360610000001</v>
      </c>
      <c r="N115" s="12">
        <v>483.14437820000001</v>
      </c>
      <c r="O115" s="12">
        <v>597.67866749999996</v>
      </c>
      <c r="P115" s="12">
        <v>709.33582899999999</v>
      </c>
      <c r="Q115" s="12">
        <v>814.34100130000002</v>
      </c>
      <c r="R115" s="12">
        <v>901.23077680000006</v>
      </c>
      <c r="S115" s="12">
        <v>1021.2995017000001</v>
      </c>
      <c r="T115" s="12">
        <v>1043.2596595</v>
      </c>
      <c r="U115" s="12">
        <v>1248.7993626</v>
      </c>
      <c r="V115" s="12">
        <v>1311.486848</v>
      </c>
      <c r="W115" s="12">
        <v>1287.6748483000001</v>
      </c>
      <c r="X115" s="12">
        <v>1494.8744610000001</v>
      </c>
      <c r="Y115" s="12">
        <v>1625.591764</v>
      </c>
      <c r="Z115" s="12">
        <v>1652.5413100000001</v>
      </c>
      <c r="AA115" s="12">
        <v>1754.896956</v>
      </c>
    </row>
    <row r="117" spans="1:27" x14ac:dyDescent="0.25">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x14ac:dyDescent="0.25">
      <c r="A118" s="11" t="s">
        <v>29</v>
      </c>
      <c r="B118" s="11" t="s">
        <v>105</v>
      </c>
      <c r="C118" s="12">
        <v>216.86224903799999</v>
      </c>
      <c r="D118" s="12">
        <v>219.55259881100002</v>
      </c>
      <c r="E118" s="12">
        <v>211.83062468100002</v>
      </c>
      <c r="F118" s="12">
        <v>203.95545559200002</v>
      </c>
      <c r="G118" s="12">
        <v>211.38366349999998</v>
      </c>
      <c r="H118" s="12">
        <v>193.41148675000002</v>
      </c>
      <c r="I118" s="12">
        <v>192.72641612999996</v>
      </c>
      <c r="J118" s="12">
        <v>929.27736643000003</v>
      </c>
      <c r="K118" s="12">
        <v>2432.2248095199998</v>
      </c>
      <c r="L118" s="12">
        <v>5666.3620854399996</v>
      </c>
      <c r="M118" s="12">
        <v>7983.2467776399999</v>
      </c>
      <c r="N118" s="12">
        <v>10678.298081360001</v>
      </c>
      <c r="O118" s="12">
        <v>11562.652987779999</v>
      </c>
      <c r="P118" s="12">
        <v>14251.841522299999</v>
      </c>
      <c r="Q118" s="12">
        <v>11775.969398030002</v>
      </c>
      <c r="R118" s="12">
        <v>12096.394464859999</v>
      </c>
      <c r="S118" s="12">
        <v>13253.2542257</v>
      </c>
      <c r="T118" s="12">
        <v>12541.912793739999</v>
      </c>
      <c r="U118" s="12">
        <v>27418.505807499998</v>
      </c>
      <c r="V118" s="12">
        <v>24028.811422399998</v>
      </c>
      <c r="W118" s="12">
        <v>32375.839836399999</v>
      </c>
      <c r="X118" s="12">
        <v>33966.106979830001</v>
      </c>
      <c r="Y118" s="12">
        <v>36039.946813399998</v>
      </c>
      <c r="Z118" s="12">
        <v>30106.072528799999</v>
      </c>
      <c r="AA118" s="12">
        <v>31583.02117955</v>
      </c>
    </row>
    <row r="119" spans="1:27" x14ac:dyDescent="0.25">
      <c r="A119" s="11" t="s">
        <v>29</v>
      </c>
      <c r="B119" s="11" t="s">
        <v>14</v>
      </c>
      <c r="C119" s="12">
        <v>0</v>
      </c>
      <c r="D119" s="12">
        <v>0</v>
      </c>
      <c r="E119" s="12">
        <v>5.8482352000000001E-2</v>
      </c>
      <c r="F119" s="12">
        <v>6.5474857999999997E-2</v>
      </c>
      <c r="G119" s="12">
        <v>8.3191593000000008E-2</v>
      </c>
      <c r="H119" s="12">
        <v>9.0119913999999995E-2</v>
      </c>
      <c r="I119" s="12">
        <v>9.8683931000000003E-2</v>
      </c>
      <c r="J119" s="12">
        <v>0.10110313400000001</v>
      </c>
      <c r="K119" s="12">
        <v>0.10081467399999999</v>
      </c>
      <c r="L119" s="12">
        <v>0.10322708999999999</v>
      </c>
      <c r="M119" s="12">
        <v>9.9341917000000002E-2</v>
      </c>
      <c r="N119" s="12">
        <v>0.10714025000000001</v>
      </c>
      <c r="O119" s="12">
        <v>0.11040614000000001</v>
      </c>
      <c r="P119" s="12">
        <v>0.11551109499999999</v>
      </c>
      <c r="Q119" s="12">
        <v>0.113440663</v>
      </c>
      <c r="R119" s="12">
        <v>0.113513895</v>
      </c>
      <c r="S119" s="12">
        <v>0.121839168</v>
      </c>
      <c r="T119" s="12">
        <v>0.12532717300000001</v>
      </c>
      <c r="U119" s="12">
        <v>0.128630468</v>
      </c>
      <c r="V119" s="12">
        <v>0.131973596</v>
      </c>
      <c r="W119" s="12">
        <v>0.14287884000000001</v>
      </c>
      <c r="X119" s="12">
        <v>0.152855612</v>
      </c>
      <c r="Y119" s="12">
        <v>0.15685595499999999</v>
      </c>
      <c r="Z119" s="12">
        <v>0.14800839999999998</v>
      </c>
      <c r="AA119" s="12">
        <v>0.14979093999999998</v>
      </c>
    </row>
    <row r="120" spans="1:27" x14ac:dyDescent="0.25">
      <c r="A120" s="11" t="s">
        <v>29</v>
      </c>
      <c r="B120" s="11" t="s">
        <v>25</v>
      </c>
      <c r="C120" s="12">
        <v>61.421393999999999</v>
      </c>
      <c r="D120" s="12">
        <v>84.647559999999999</v>
      </c>
      <c r="E120" s="12">
        <v>99.368179999999995</v>
      </c>
      <c r="F120" s="12">
        <v>121.193245</v>
      </c>
      <c r="G120" s="12">
        <v>150.43613999999999</v>
      </c>
      <c r="H120" s="12">
        <v>164.02464000000001</v>
      </c>
      <c r="I120" s="12">
        <v>194.1378</v>
      </c>
      <c r="J120" s="12">
        <v>219.78255999999999</v>
      </c>
      <c r="K120" s="12">
        <v>247.70466999999999</v>
      </c>
      <c r="L120" s="12">
        <v>307.01193000000001</v>
      </c>
      <c r="M120" s="12">
        <v>346.80356</v>
      </c>
      <c r="N120" s="12">
        <v>396.02640000000002</v>
      </c>
      <c r="O120" s="12">
        <v>449.15120000000002</v>
      </c>
      <c r="P120" s="12">
        <v>506.96947999999998</v>
      </c>
      <c r="Q120" s="12">
        <v>531.72019999999998</v>
      </c>
      <c r="R120" s="12">
        <v>569.32169999999996</v>
      </c>
      <c r="S120" s="12">
        <v>627.29970000000003</v>
      </c>
      <c r="T120" s="12">
        <v>638.50530000000003</v>
      </c>
      <c r="U120" s="12">
        <v>731.16034000000002</v>
      </c>
      <c r="V120" s="12">
        <v>749.48064999999997</v>
      </c>
      <c r="W120" s="12">
        <v>779.43633999999997</v>
      </c>
      <c r="X120" s="12">
        <v>822.07090000000005</v>
      </c>
      <c r="Y120" s="12">
        <v>888.625</v>
      </c>
      <c r="Z120" s="12">
        <v>888.43664999999999</v>
      </c>
      <c r="AA120" s="12">
        <v>919.61487</v>
      </c>
    </row>
    <row r="122" spans="1:27" x14ac:dyDescent="0.25">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x14ac:dyDescent="0.25">
      <c r="A123" s="11" t="s">
        <v>30</v>
      </c>
      <c r="B123" s="11" t="s">
        <v>105</v>
      </c>
      <c r="C123" s="12">
        <v>3.2707949E-2</v>
      </c>
      <c r="D123" s="12">
        <v>3.7704793E-2</v>
      </c>
      <c r="E123" s="12">
        <v>4.4180974999999997E-2</v>
      </c>
      <c r="F123" s="12">
        <v>5.0211551E-2</v>
      </c>
      <c r="G123" s="12">
        <v>6.0355621999999998E-2</v>
      </c>
      <c r="H123" s="12">
        <v>6.0502140000000003E-2</v>
      </c>
      <c r="I123" s="12">
        <v>6.9156198000000002E-2</v>
      </c>
      <c r="J123" s="12">
        <v>8.8949151000000004E-2</v>
      </c>
      <c r="K123" s="12">
        <v>0.14094532399999998</v>
      </c>
      <c r="L123" s="12">
        <v>0.18011332000000002</v>
      </c>
      <c r="M123" s="12">
        <v>0.21695849</v>
      </c>
      <c r="N123" s="12">
        <v>0.23940922000000001</v>
      </c>
      <c r="O123" s="12">
        <v>0.26897868999999996</v>
      </c>
      <c r="P123" s="12">
        <v>0.34785116999999999</v>
      </c>
      <c r="Q123" s="12">
        <v>0.63824829999999999</v>
      </c>
      <c r="R123" s="12">
        <v>263.42210627999998</v>
      </c>
      <c r="S123" s="12">
        <v>269.04054679999996</v>
      </c>
      <c r="T123" s="12">
        <v>263.66103470000002</v>
      </c>
      <c r="U123" s="12">
        <v>872.74107140000001</v>
      </c>
      <c r="V123" s="12">
        <v>2267.5903664399998</v>
      </c>
      <c r="W123" s="12">
        <v>2201.1352035</v>
      </c>
      <c r="X123" s="12">
        <v>2362.8467427999999</v>
      </c>
      <c r="Y123" s="12">
        <v>2438.8944452000001</v>
      </c>
      <c r="Z123" s="12">
        <v>5602.3879349999997</v>
      </c>
      <c r="AA123" s="12">
        <v>9253.0234508000012</v>
      </c>
    </row>
    <row r="124" spans="1:27" x14ac:dyDescent="0.25">
      <c r="A124" s="11" t="s">
        <v>30</v>
      </c>
      <c r="B124" s="11" t="s">
        <v>14</v>
      </c>
      <c r="C124" s="12">
        <v>0</v>
      </c>
      <c r="D124" s="12">
        <v>0</v>
      </c>
      <c r="E124" s="12">
        <v>8.6653839999999996E-2</v>
      </c>
      <c r="F124" s="12">
        <v>0.10307976699999999</v>
      </c>
      <c r="G124" s="12">
        <v>0.129548462</v>
      </c>
      <c r="H124" s="12">
        <v>165.83872131000001</v>
      </c>
      <c r="I124" s="12">
        <v>1239.6193227430001</v>
      </c>
      <c r="J124" s="12">
        <v>1128.1217406000001</v>
      </c>
      <c r="K124" s="12">
        <v>1789.5420262100001</v>
      </c>
      <c r="L124" s="12">
        <v>2130.0646350100001</v>
      </c>
      <c r="M124" s="12">
        <v>2509.9845267999999</v>
      </c>
      <c r="N124" s="12">
        <v>3991.1973229199998</v>
      </c>
      <c r="O124" s="12">
        <v>5367.5473040100005</v>
      </c>
      <c r="P124" s="12">
        <v>5279.2515514999996</v>
      </c>
      <c r="Q124" s="12">
        <v>5473.2417669599999</v>
      </c>
      <c r="R124" s="12">
        <v>5701.6802844699996</v>
      </c>
      <c r="S124" s="12">
        <v>5473.8442405599999</v>
      </c>
      <c r="T124" s="12">
        <v>5455.0375150700002</v>
      </c>
      <c r="U124" s="12">
        <v>5720.4131183399995</v>
      </c>
      <c r="V124" s="12">
        <v>5398.3544948199997</v>
      </c>
      <c r="W124" s="12">
        <v>5047.7960921599997</v>
      </c>
      <c r="X124" s="12">
        <v>5734.7121974600004</v>
      </c>
      <c r="Y124" s="12">
        <v>5282.8613980499995</v>
      </c>
      <c r="Z124" s="12">
        <v>4999.0191319000005</v>
      </c>
      <c r="AA124" s="12">
        <v>5088.1408102000005</v>
      </c>
    </row>
    <row r="125" spans="1:27" x14ac:dyDescent="0.25">
      <c r="A125" s="11" t="s">
        <v>30</v>
      </c>
      <c r="B125" s="11" t="s">
        <v>25</v>
      </c>
      <c r="C125" s="12">
        <v>1.1825863999999999</v>
      </c>
      <c r="D125" s="12">
        <v>1.9177740000000001</v>
      </c>
      <c r="E125" s="12">
        <v>3.0997887</v>
      </c>
      <c r="F125" s="12">
        <v>4.7672844000000003</v>
      </c>
      <c r="G125" s="12">
        <v>7.9579950000000004</v>
      </c>
      <c r="H125" s="12">
        <v>13.738273</v>
      </c>
      <c r="I125" s="12">
        <v>15.38617</v>
      </c>
      <c r="J125" s="12">
        <v>21.189882000000001</v>
      </c>
      <c r="K125" s="12">
        <v>27.603624</v>
      </c>
      <c r="L125" s="12">
        <v>34.04007</v>
      </c>
      <c r="M125" s="12">
        <v>35.523600000000002</v>
      </c>
      <c r="N125" s="12">
        <v>44.521576000000003</v>
      </c>
      <c r="O125" s="12">
        <v>50.606209999999997</v>
      </c>
      <c r="P125" s="12">
        <v>63.337947999999997</v>
      </c>
      <c r="Q125" s="12">
        <v>66.963399999999993</v>
      </c>
      <c r="R125" s="12">
        <v>75.433234999999996</v>
      </c>
      <c r="S125" s="12">
        <v>90.208600000000004</v>
      </c>
      <c r="T125" s="12">
        <v>101.86139</v>
      </c>
      <c r="U125" s="12">
        <v>110.804596</v>
      </c>
      <c r="V125" s="12">
        <v>108.83163</v>
      </c>
      <c r="W125" s="12">
        <v>119.92189</v>
      </c>
      <c r="X125" s="12">
        <v>127.06462000000001</v>
      </c>
      <c r="Y125" s="12">
        <v>143.35251</v>
      </c>
      <c r="Z125" s="12">
        <v>142.68771000000001</v>
      </c>
      <c r="AA125" s="12">
        <v>155.54109</v>
      </c>
    </row>
    <row r="128" spans="1:27" x14ac:dyDescent="0.25">
      <c r="A128" s="28" t="s">
        <v>100</v>
      </c>
    </row>
    <row r="129" spans="1:27" x14ac:dyDescent="0.25">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x14ac:dyDescent="0.25">
      <c r="A130" s="11" t="s">
        <v>18</v>
      </c>
      <c r="B130" s="11" t="s">
        <v>53</v>
      </c>
      <c r="C130" s="12">
        <v>28799.581654580041</v>
      </c>
      <c r="D130" s="12">
        <v>32116.566738303038</v>
      </c>
      <c r="E130" s="12">
        <v>35314.162636605921</v>
      </c>
      <c r="F130" s="12">
        <v>42204.844896742456</v>
      </c>
      <c r="G130" s="12">
        <v>46649.244193940904</v>
      </c>
      <c r="H130" s="12">
        <v>45581.342295786199</v>
      </c>
      <c r="I130" s="12">
        <v>51738.475006132008</v>
      </c>
      <c r="J130" s="12">
        <v>57785.447491860643</v>
      </c>
      <c r="K130" s="12">
        <v>62725.514409924239</v>
      </c>
      <c r="L130" s="12">
        <v>66426.573496413606</v>
      </c>
      <c r="M130" s="12">
        <v>68136.577039323252</v>
      </c>
      <c r="N130" s="12">
        <v>69455.315398857652</v>
      </c>
      <c r="O130" s="12">
        <v>77921.789061492032</v>
      </c>
      <c r="P130" s="12">
        <v>81295.984183124499</v>
      </c>
      <c r="Q130" s="12">
        <v>75616.571643176198</v>
      </c>
      <c r="R130" s="12">
        <v>82371.964922335057</v>
      </c>
      <c r="S130" s="12">
        <v>89097.359757695333</v>
      </c>
      <c r="T130" s="12">
        <v>93968.30928689499</v>
      </c>
      <c r="U130" s="12">
        <v>97170.133942587301</v>
      </c>
      <c r="V130" s="12">
        <v>97695.794642937282</v>
      </c>
      <c r="W130" s="12">
        <v>97584.68318903484</v>
      </c>
      <c r="X130" s="12">
        <v>107466.53385647577</v>
      </c>
      <c r="Y130" s="12">
        <v>110617.43129422409</v>
      </c>
      <c r="Z130" s="12">
        <v>101961.08538418186</v>
      </c>
      <c r="AA130" s="12">
        <v>110157.64688730802</v>
      </c>
    </row>
    <row r="131" spans="1:27" collapsed="1" x14ac:dyDescent="0.25">
      <c r="A131" s="11" t="s">
        <v>18</v>
      </c>
      <c r="B131" s="11" t="s">
        <v>77</v>
      </c>
      <c r="C131" s="12">
        <v>695.47950570988485</v>
      </c>
      <c r="D131" s="12">
        <v>1078.3100386857082</v>
      </c>
      <c r="E131" s="12">
        <v>1407.5157852487544</v>
      </c>
      <c r="F131" s="12">
        <v>1668.4796034111953</v>
      </c>
      <c r="G131" s="12">
        <v>1891.1321068588477</v>
      </c>
      <c r="H131" s="12">
        <v>2035.3668890277131</v>
      </c>
      <c r="I131" s="12">
        <v>2318.3699375824908</v>
      </c>
      <c r="J131" s="12">
        <v>2682.8974708124374</v>
      </c>
      <c r="K131" s="12">
        <v>3007.6704108138074</v>
      </c>
      <c r="L131" s="12">
        <v>3349.5883541169701</v>
      </c>
      <c r="M131" s="12">
        <v>3854.3371915492908</v>
      </c>
      <c r="N131" s="12">
        <v>4362.6111489069299</v>
      </c>
      <c r="O131" s="12">
        <v>4815.8375428165173</v>
      </c>
      <c r="P131" s="12">
        <v>5174.2175192094955</v>
      </c>
      <c r="Q131" s="12">
        <v>5472.1673845028699</v>
      </c>
      <c r="R131" s="12">
        <v>5686.3755043830643</v>
      </c>
      <c r="S131" s="12">
        <v>5767.9947715630378</v>
      </c>
      <c r="T131" s="12">
        <v>5751.488018755429</v>
      </c>
      <c r="U131" s="12">
        <v>5684.5392051556028</v>
      </c>
      <c r="V131" s="12">
        <v>5627.0458750929711</v>
      </c>
      <c r="W131" s="12">
        <v>5657.8926820355518</v>
      </c>
      <c r="X131" s="12">
        <v>5678.531402848238</v>
      </c>
      <c r="Y131" s="12">
        <v>5681.5410981673467</v>
      </c>
      <c r="Z131" s="12">
        <v>5668.968549653996</v>
      </c>
      <c r="AA131" s="12">
        <v>5652.0939934496691</v>
      </c>
    </row>
    <row r="132" spans="1:27" collapsed="1" x14ac:dyDescent="0.25">
      <c r="A132" s="11" t="s">
        <v>18</v>
      </c>
      <c r="B132" s="11" t="s">
        <v>78</v>
      </c>
      <c r="C132" s="12">
        <v>818.55442644202515</v>
      </c>
      <c r="D132" s="12">
        <v>1269.0038799837214</v>
      </c>
      <c r="E132" s="12">
        <v>1656.6188108310082</v>
      </c>
      <c r="F132" s="12">
        <v>1963.7017690634411</v>
      </c>
      <c r="G132" s="12">
        <v>2226.3497638900258</v>
      </c>
      <c r="H132" s="12">
        <v>2395.6582608850285</v>
      </c>
      <c r="I132" s="12">
        <v>2729.6635485125166</v>
      </c>
      <c r="J132" s="12">
        <v>3158.3232962875327</v>
      </c>
      <c r="K132" s="12">
        <v>3540.0508155728053</v>
      </c>
      <c r="L132" s="12">
        <v>3942.9331879372494</v>
      </c>
      <c r="M132" s="12">
        <v>4536.0568538027446</v>
      </c>
      <c r="N132" s="12">
        <v>5135.5260266892783</v>
      </c>
      <c r="O132" s="12">
        <v>5666.6468609600752</v>
      </c>
      <c r="P132" s="12">
        <v>6089.0879580885567</v>
      </c>
      <c r="Q132" s="12">
        <v>6440.0448676655124</v>
      </c>
      <c r="R132" s="12">
        <v>6692.6190524663807</v>
      </c>
      <c r="S132" s="12">
        <v>6788.821124342664</v>
      </c>
      <c r="T132" s="12">
        <v>6767.7333839256535</v>
      </c>
      <c r="U132" s="12">
        <v>6692.1029913053426</v>
      </c>
      <c r="V132" s="12">
        <v>6622.8115186825871</v>
      </c>
      <c r="W132" s="12">
        <v>6659.9011823977626</v>
      </c>
      <c r="X132" s="12">
        <v>6683.790206809872</v>
      </c>
      <c r="Y132" s="12">
        <v>6688.1883858722285</v>
      </c>
      <c r="Z132" s="12">
        <v>6674.2227214915983</v>
      </c>
      <c r="AA132" s="12">
        <v>6651.1966452847391</v>
      </c>
    </row>
    <row r="134" spans="1:27" x14ac:dyDescent="0.25">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x14ac:dyDescent="0.25">
      <c r="A135" s="11" t="s">
        <v>26</v>
      </c>
      <c r="B135" s="11" t="s">
        <v>53</v>
      </c>
      <c r="C135" s="27">
        <v>9407.3660738003891</v>
      </c>
      <c r="D135" s="27">
        <v>10720.592745043252</v>
      </c>
      <c r="E135" s="27">
        <v>11742.165831503591</v>
      </c>
      <c r="F135" s="27">
        <v>14397.80613409698</v>
      </c>
      <c r="G135" s="27">
        <v>15632.0744559697</v>
      </c>
      <c r="H135" s="27">
        <v>15190.816560003701</v>
      </c>
      <c r="I135" s="27">
        <v>16923.737649291219</v>
      </c>
      <c r="J135" s="27">
        <v>19303.007131726721</v>
      </c>
      <c r="K135" s="27">
        <v>21478.691769755362</v>
      </c>
      <c r="L135" s="27">
        <v>22202.22050975027</v>
      </c>
      <c r="M135" s="27">
        <v>23139.098955670954</v>
      </c>
      <c r="N135" s="27">
        <v>23515.40579942867</v>
      </c>
      <c r="O135" s="27">
        <v>27142.037960078618</v>
      </c>
      <c r="P135" s="27">
        <v>27978.921039158999</v>
      </c>
      <c r="Q135" s="27">
        <v>25986.664037335893</v>
      </c>
      <c r="R135" s="27">
        <v>27808.479812266996</v>
      </c>
      <c r="S135" s="27">
        <v>30679.3489002918</v>
      </c>
      <c r="T135" s="27">
        <v>33048.967532542694</v>
      </c>
      <c r="U135" s="27">
        <v>33321.199393111194</v>
      </c>
      <c r="V135" s="27">
        <v>33908.128015022798</v>
      </c>
      <c r="W135" s="27">
        <v>33701.145137156294</v>
      </c>
      <c r="X135" s="27">
        <v>38073.762060588204</v>
      </c>
      <c r="Y135" s="27">
        <v>38675.843278596898</v>
      </c>
      <c r="Z135" s="27">
        <v>35512.044699422302</v>
      </c>
      <c r="AA135" s="27">
        <v>37604.784254430793</v>
      </c>
    </row>
    <row r="136" spans="1:27" x14ac:dyDescent="0.25">
      <c r="A136" s="11" t="s">
        <v>26</v>
      </c>
      <c r="B136" s="11" t="s">
        <v>77</v>
      </c>
      <c r="C136" s="12">
        <v>252.91152013516401</v>
      </c>
      <c r="D136" s="12">
        <v>378.03701382875403</v>
      </c>
      <c r="E136" s="12">
        <v>474.14851216983698</v>
      </c>
      <c r="F136" s="12">
        <v>547.33104741811701</v>
      </c>
      <c r="G136" s="12">
        <v>609.241747665405</v>
      </c>
      <c r="H136" s="12">
        <v>653.13848749542205</v>
      </c>
      <c r="I136" s="12">
        <v>740.77865667724598</v>
      </c>
      <c r="J136" s="12">
        <v>859.11339194488505</v>
      </c>
      <c r="K136" s="12">
        <v>977.767700401306</v>
      </c>
      <c r="L136" s="12">
        <v>1103.13766263246</v>
      </c>
      <c r="M136" s="12">
        <v>1286.9308055701199</v>
      </c>
      <c r="N136" s="12">
        <v>1462.6095040955499</v>
      </c>
      <c r="O136" s="12">
        <v>1617.7381679611201</v>
      </c>
      <c r="P136" s="12">
        <v>1741.4017822532601</v>
      </c>
      <c r="Q136" s="12">
        <v>1838.9315026607501</v>
      </c>
      <c r="R136" s="12">
        <v>1907.33732112598</v>
      </c>
      <c r="S136" s="12">
        <v>1935.73104249572</v>
      </c>
      <c r="T136" s="12">
        <v>1922.4916844844799</v>
      </c>
      <c r="U136" s="12">
        <v>1901.09352448511</v>
      </c>
      <c r="V136" s="12">
        <v>1886.0903379516601</v>
      </c>
      <c r="W136" s="12">
        <v>1903.65684973621</v>
      </c>
      <c r="X136" s="12">
        <v>1915.6796952247601</v>
      </c>
      <c r="Y136" s="12">
        <v>1915.4790256481101</v>
      </c>
      <c r="Z136" s="12">
        <v>1909.4832365846601</v>
      </c>
      <c r="AA136" s="12">
        <v>1898.9575785827601</v>
      </c>
    </row>
    <row r="137" spans="1:27" x14ac:dyDescent="0.25">
      <c r="A137" s="11" t="s">
        <v>26</v>
      </c>
      <c r="B137" s="11" t="s">
        <v>78</v>
      </c>
      <c r="C137" s="12">
        <v>297.70232521080902</v>
      </c>
      <c r="D137" s="12">
        <v>444.779419281005</v>
      </c>
      <c r="E137" s="12">
        <v>558.07491128444599</v>
      </c>
      <c r="F137" s="12">
        <v>644.29925701522802</v>
      </c>
      <c r="G137" s="12">
        <v>717.32149270784805</v>
      </c>
      <c r="H137" s="12">
        <v>768.75532677245099</v>
      </c>
      <c r="I137" s="12">
        <v>872.24802784252097</v>
      </c>
      <c r="J137" s="12">
        <v>1011.28438747215</v>
      </c>
      <c r="K137" s="12">
        <v>1150.39511930656</v>
      </c>
      <c r="L137" s="12">
        <v>1298.22377008438</v>
      </c>
      <c r="M137" s="12">
        <v>1514.86478892531</v>
      </c>
      <c r="N137" s="12">
        <v>1722.1033013343799</v>
      </c>
      <c r="O137" s="12">
        <v>1903.2334063682499</v>
      </c>
      <c r="P137" s="12">
        <v>2049.2668299140901</v>
      </c>
      <c r="Q137" s="12">
        <v>2164.32332779121</v>
      </c>
      <c r="R137" s="12">
        <v>2245.6488997859901</v>
      </c>
      <c r="S137" s="12">
        <v>2278.2933015236799</v>
      </c>
      <c r="T137" s="12">
        <v>2261.7711146402298</v>
      </c>
      <c r="U137" s="12">
        <v>2238.39874868774</v>
      </c>
      <c r="V137" s="12">
        <v>2219.5941548309302</v>
      </c>
      <c r="W137" s="12">
        <v>2241.1434377517699</v>
      </c>
      <c r="X137" s="12">
        <v>2254.4028171319901</v>
      </c>
      <c r="Y137" s="12">
        <v>2255.0101157417298</v>
      </c>
      <c r="Z137" s="12">
        <v>2248.4295071489801</v>
      </c>
      <c r="AA137" s="12">
        <v>2234.1150463938702</v>
      </c>
    </row>
    <row r="139" spans="1:27" x14ac:dyDescent="0.25">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x14ac:dyDescent="0.25">
      <c r="A140" s="11" t="s">
        <v>27</v>
      </c>
      <c r="B140" s="11" t="s">
        <v>53</v>
      </c>
      <c r="C140" s="27">
        <v>8911.3693030449649</v>
      </c>
      <c r="D140" s="27">
        <v>9688.1653584848409</v>
      </c>
      <c r="E140" s="27">
        <v>11015.967761672338</v>
      </c>
      <c r="F140" s="27">
        <v>12990.92500133979</v>
      </c>
      <c r="G140" s="27">
        <v>14302.24797533219</v>
      </c>
      <c r="H140" s="27">
        <v>13096.239107536401</v>
      </c>
      <c r="I140" s="27">
        <v>15378.703977257121</v>
      </c>
      <c r="J140" s="27">
        <v>17066.69677451122</v>
      </c>
      <c r="K140" s="27">
        <v>19087.607251307421</v>
      </c>
      <c r="L140" s="27">
        <v>19930.912223697531</v>
      </c>
      <c r="M140" s="27">
        <v>20187.408402892641</v>
      </c>
      <c r="N140" s="27">
        <v>21394.839182534321</v>
      </c>
      <c r="O140" s="27">
        <v>23734.533993996494</v>
      </c>
      <c r="P140" s="27">
        <v>24661.54633780706</v>
      </c>
      <c r="Q140" s="27">
        <v>21472.833368330976</v>
      </c>
      <c r="R140" s="27">
        <v>24100.829984448639</v>
      </c>
      <c r="S140" s="27">
        <v>25820.36916954779</v>
      </c>
      <c r="T140" s="27">
        <v>27964.307641871143</v>
      </c>
      <c r="U140" s="27">
        <v>28444.048751705508</v>
      </c>
      <c r="V140" s="27">
        <v>28166.480317203859</v>
      </c>
      <c r="W140" s="27">
        <v>29214.905226503943</v>
      </c>
      <c r="X140" s="27">
        <v>31712.306750475029</v>
      </c>
      <c r="Y140" s="27">
        <v>32565.06500470595</v>
      </c>
      <c r="Z140" s="27">
        <v>28085.443160861567</v>
      </c>
      <c r="AA140" s="27">
        <v>31364.532528642671</v>
      </c>
    </row>
    <row r="141" spans="1:27" x14ac:dyDescent="0.25">
      <c r="A141" s="11" t="s">
        <v>27</v>
      </c>
      <c r="B141" s="11" t="s">
        <v>77</v>
      </c>
      <c r="C141" s="12">
        <v>181.26653678750901</v>
      </c>
      <c r="D141" s="12">
        <v>289.01409338378897</v>
      </c>
      <c r="E141" s="12">
        <v>391.49169492435402</v>
      </c>
      <c r="F141" s="12">
        <v>468.87808786010697</v>
      </c>
      <c r="G141" s="12">
        <v>532.31682786941496</v>
      </c>
      <c r="H141" s="12">
        <v>581.39757732653595</v>
      </c>
      <c r="I141" s="12">
        <v>669.207420184135</v>
      </c>
      <c r="J141" s="12">
        <v>779.56897033500604</v>
      </c>
      <c r="K141" s="12">
        <v>883.62556645202596</v>
      </c>
      <c r="L141" s="12">
        <v>989.03471390247296</v>
      </c>
      <c r="M141" s="12">
        <v>1143.3294526600801</v>
      </c>
      <c r="N141" s="12">
        <v>1298.03578080749</v>
      </c>
      <c r="O141" s="12">
        <v>1437.1843157444</v>
      </c>
      <c r="P141" s="12">
        <v>1537.80889386177</v>
      </c>
      <c r="Q141" s="12">
        <v>1608.69205789184</v>
      </c>
      <c r="R141" s="12">
        <v>1660.61281957244</v>
      </c>
      <c r="S141" s="12">
        <v>1673.0457697868301</v>
      </c>
      <c r="T141" s="12">
        <v>1661.0318427124</v>
      </c>
      <c r="U141" s="12">
        <v>1631.3651289710999</v>
      </c>
      <c r="V141" s="12">
        <v>1613.8863076744001</v>
      </c>
      <c r="W141" s="12">
        <v>1625.1103688440301</v>
      </c>
      <c r="X141" s="12">
        <v>1627.3441300535201</v>
      </c>
      <c r="Y141" s="12">
        <v>1630.9717718105301</v>
      </c>
      <c r="Z141" s="12">
        <v>1624.29079243469</v>
      </c>
      <c r="AA141" s="12">
        <v>1612.1223786258599</v>
      </c>
    </row>
    <row r="142" spans="1:27" x14ac:dyDescent="0.25">
      <c r="A142" s="11" t="s">
        <v>27</v>
      </c>
      <c r="B142" s="11" t="s">
        <v>78</v>
      </c>
      <c r="C142" s="12">
        <v>213.254300721645</v>
      </c>
      <c r="D142" s="12">
        <v>340.24619409823401</v>
      </c>
      <c r="E142" s="12">
        <v>460.699342536926</v>
      </c>
      <c r="F142" s="12">
        <v>551.75407037734897</v>
      </c>
      <c r="G142" s="12">
        <v>626.73568219756999</v>
      </c>
      <c r="H142" s="12">
        <v>684.32575485229495</v>
      </c>
      <c r="I142" s="12">
        <v>787.92367193031305</v>
      </c>
      <c r="J142" s="12">
        <v>917.81953811645496</v>
      </c>
      <c r="K142" s="12">
        <v>1040.1829809494</v>
      </c>
      <c r="L142" s="12">
        <v>1164.53361318206</v>
      </c>
      <c r="M142" s="12">
        <v>1345.7306640701199</v>
      </c>
      <c r="N142" s="12">
        <v>1528.2038631410501</v>
      </c>
      <c r="O142" s="12">
        <v>1691.19873105239</v>
      </c>
      <c r="P142" s="12">
        <v>1809.34243383884</v>
      </c>
      <c r="Q142" s="12">
        <v>1893.2554864730801</v>
      </c>
      <c r="R142" s="12">
        <v>1953.71274179077</v>
      </c>
      <c r="S142" s="12">
        <v>1969.70269288635</v>
      </c>
      <c r="T142" s="12">
        <v>1954.72565892791</v>
      </c>
      <c r="U142" s="12">
        <v>1921.05776390457</v>
      </c>
      <c r="V142" s="12">
        <v>1899.3158125781999</v>
      </c>
      <c r="W142" s="12">
        <v>1912.8430979919401</v>
      </c>
      <c r="X142" s="12">
        <v>1915.64367333984</v>
      </c>
      <c r="Y142" s="12">
        <v>1919.7835591850201</v>
      </c>
      <c r="Z142" s="12">
        <v>1911.6785469741801</v>
      </c>
      <c r="AA142" s="12">
        <v>1896.81224387359</v>
      </c>
    </row>
    <row r="144" spans="1:27" x14ac:dyDescent="0.25">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x14ac:dyDescent="0.25">
      <c r="A145" s="11" t="s">
        <v>28</v>
      </c>
      <c r="B145" s="11" t="s">
        <v>53</v>
      </c>
      <c r="C145" s="27">
        <v>6115.7460928984192</v>
      </c>
      <c r="D145" s="27">
        <v>6915.3774531199906</v>
      </c>
      <c r="E145" s="27">
        <v>7519.8075603105099</v>
      </c>
      <c r="F145" s="27">
        <v>9087.5933425193416</v>
      </c>
      <c r="G145" s="27">
        <v>10330.890007551901</v>
      </c>
      <c r="H145" s="27">
        <v>10744.443745735989</v>
      </c>
      <c r="I145" s="27">
        <v>12151.505901906839</v>
      </c>
      <c r="J145" s="27">
        <v>13557.66867195084</v>
      </c>
      <c r="K145" s="27">
        <v>13868.46038250534</v>
      </c>
      <c r="L145" s="27">
        <v>15331.540425773441</v>
      </c>
      <c r="M145" s="27">
        <v>15685.746094986449</v>
      </c>
      <c r="N145" s="27">
        <v>15471.021360059642</v>
      </c>
      <c r="O145" s="27">
        <v>17170.857245223269</v>
      </c>
      <c r="P145" s="27">
        <v>18098.477865921108</v>
      </c>
      <c r="Q145" s="27">
        <v>17747.860166848099</v>
      </c>
      <c r="R145" s="27">
        <v>19246.2524516093</v>
      </c>
      <c r="S145" s="27">
        <v>20816.459300207414</v>
      </c>
      <c r="T145" s="27">
        <v>20841.976474957326</v>
      </c>
      <c r="U145" s="27">
        <v>22630.55713851488</v>
      </c>
      <c r="V145" s="27">
        <v>22895.4755019527</v>
      </c>
      <c r="W145" s="27">
        <v>22266.44189875351</v>
      </c>
      <c r="X145" s="27">
        <v>24412.179912432301</v>
      </c>
      <c r="Y145" s="27">
        <v>25422.800954160099</v>
      </c>
      <c r="Z145" s="27">
        <v>24766.689866439399</v>
      </c>
      <c r="AA145" s="27">
        <v>26673.720790219802</v>
      </c>
    </row>
    <row r="146" spans="1:27" x14ac:dyDescent="0.25">
      <c r="A146" s="11" t="s">
        <v>28</v>
      </c>
      <c r="B146" s="11" t="s">
        <v>77</v>
      </c>
      <c r="C146" s="12">
        <v>141.98499079513499</v>
      </c>
      <c r="D146" s="12">
        <v>252.06342448568299</v>
      </c>
      <c r="E146" s="12">
        <v>349.44566205883001</v>
      </c>
      <c r="F146" s="12">
        <v>432.93703387510698</v>
      </c>
      <c r="G146" s="12">
        <v>505.48432256317102</v>
      </c>
      <c r="H146" s="12">
        <v>536.12992120933495</v>
      </c>
      <c r="I146" s="12">
        <v>600.56503345108001</v>
      </c>
      <c r="J146" s="12">
        <v>689.71688839817</v>
      </c>
      <c r="K146" s="12">
        <v>743.67750782871201</v>
      </c>
      <c r="L146" s="12">
        <v>795.97044037818898</v>
      </c>
      <c r="M146" s="12">
        <v>894.42212147331202</v>
      </c>
      <c r="N146" s="12">
        <v>1007.65700293731</v>
      </c>
      <c r="O146" s="12">
        <v>1112.5289944849001</v>
      </c>
      <c r="P146" s="12">
        <v>1203.16815030527</v>
      </c>
      <c r="Q146" s="12">
        <v>1302.9856274604699</v>
      </c>
      <c r="R146" s="12">
        <v>1369.36691376113</v>
      </c>
      <c r="S146" s="12">
        <v>1406.3690066766701</v>
      </c>
      <c r="T146" s="12">
        <v>1420.7544006595599</v>
      </c>
      <c r="U146" s="12">
        <v>1415.44771385383</v>
      </c>
      <c r="V146" s="12">
        <v>1393.2785036842799</v>
      </c>
      <c r="W146" s="12">
        <v>1392.3726972064901</v>
      </c>
      <c r="X146" s="12">
        <v>1402.05573420262</v>
      </c>
      <c r="Y146" s="12">
        <v>1402.7054374751999</v>
      </c>
      <c r="Z146" s="12">
        <v>1412.0470054206801</v>
      </c>
      <c r="AA146" s="12">
        <v>1421.3399505672401</v>
      </c>
    </row>
    <row r="147" spans="1:27" x14ac:dyDescent="0.25">
      <c r="A147" s="11" t="s">
        <v>28</v>
      </c>
      <c r="B147" s="11" t="s">
        <v>78</v>
      </c>
      <c r="C147" s="12">
        <v>167.12596663856499</v>
      </c>
      <c r="D147" s="12">
        <v>296.54659991073601</v>
      </c>
      <c r="E147" s="12">
        <v>411.35662037467898</v>
      </c>
      <c r="F147" s="12">
        <v>509.48639842855903</v>
      </c>
      <c r="G147" s="12">
        <v>595.034564316809</v>
      </c>
      <c r="H147" s="12">
        <v>631.10019745063698</v>
      </c>
      <c r="I147" s="12">
        <v>707.12056424140906</v>
      </c>
      <c r="J147" s="12">
        <v>811.87373325204805</v>
      </c>
      <c r="K147" s="12">
        <v>875.53971683759903</v>
      </c>
      <c r="L147" s="12">
        <v>936.81519549012103</v>
      </c>
      <c r="M147" s="12">
        <v>1052.3272329435299</v>
      </c>
      <c r="N147" s="12">
        <v>1185.55592673254</v>
      </c>
      <c r="O147" s="12">
        <v>1309.2416772501399</v>
      </c>
      <c r="P147" s="12">
        <v>1416.0458526341199</v>
      </c>
      <c r="Q147" s="12">
        <v>1533.21296695756</v>
      </c>
      <c r="R147" s="12">
        <v>1611.7066859302499</v>
      </c>
      <c r="S147" s="12">
        <v>1654.76806527137</v>
      </c>
      <c r="T147" s="12">
        <v>1671.7195649576099</v>
      </c>
      <c r="U147" s="12">
        <v>1665.6275645093899</v>
      </c>
      <c r="V147" s="12">
        <v>1639.91117206525</v>
      </c>
      <c r="W147" s="12">
        <v>1638.59082946588</v>
      </c>
      <c r="X147" s="12">
        <v>1650.7579116480699</v>
      </c>
      <c r="Y147" s="12">
        <v>1651.3687338085099</v>
      </c>
      <c r="Z147" s="12">
        <v>1662.74031361368</v>
      </c>
      <c r="AA147" s="12">
        <v>1672.92680188751</v>
      </c>
    </row>
    <row r="149" spans="1:27" x14ac:dyDescent="0.25">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x14ac:dyDescent="0.25">
      <c r="A150" s="11" t="s">
        <v>29</v>
      </c>
      <c r="B150" s="11" t="s">
        <v>53</v>
      </c>
      <c r="C150" s="27">
        <v>3988.8020614688762</v>
      </c>
      <c r="D150" s="27">
        <v>4353.9387282915095</v>
      </c>
      <c r="E150" s="27">
        <v>4558.9171492723199</v>
      </c>
      <c r="F150" s="27">
        <v>5159.44900860691</v>
      </c>
      <c r="G150" s="27">
        <v>5757.7473807656297</v>
      </c>
      <c r="H150" s="27">
        <v>5880.7252706013905</v>
      </c>
      <c r="I150" s="27">
        <v>6555.7823670315702</v>
      </c>
      <c r="J150" s="27">
        <v>7057.6454117053909</v>
      </c>
      <c r="K150" s="27">
        <v>7447.7309122650595</v>
      </c>
      <c r="L150" s="27">
        <v>8040.0463829907394</v>
      </c>
      <c r="M150" s="27">
        <v>8153.1463120237095</v>
      </c>
      <c r="N150" s="27">
        <v>8098.80963932741</v>
      </c>
      <c r="O150" s="27">
        <v>8788.5124857958199</v>
      </c>
      <c r="P150" s="27">
        <v>9427.2034557371007</v>
      </c>
      <c r="Q150" s="27">
        <v>9263.0142840055905</v>
      </c>
      <c r="R150" s="27">
        <v>10019.222610890611</v>
      </c>
      <c r="S150" s="27">
        <v>10507.032538439149</v>
      </c>
      <c r="T150" s="27">
        <v>10807.454519000659</v>
      </c>
      <c r="U150" s="27">
        <v>11385.341202653031</v>
      </c>
      <c r="V150" s="27">
        <v>11291.662322686481</v>
      </c>
      <c r="W150" s="27">
        <v>10990.38287747813</v>
      </c>
      <c r="X150" s="27">
        <v>11720.11796053489</v>
      </c>
      <c r="Y150" s="27">
        <v>12368.257049309379</v>
      </c>
      <c r="Z150" s="27">
        <v>12006.16427567332</v>
      </c>
      <c r="AA150" s="27">
        <v>12872.901152795781</v>
      </c>
    </row>
    <row r="151" spans="1:27" x14ac:dyDescent="0.25">
      <c r="A151" s="11" t="s">
        <v>29</v>
      </c>
      <c r="B151" s="11" t="s">
        <v>77</v>
      </c>
      <c r="C151" s="12">
        <v>99.706663205146796</v>
      </c>
      <c r="D151" s="12">
        <v>131.47909748843301</v>
      </c>
      <c r="E151" s="12">
        <v>158.103492363691</v>
      </c>
      <c r="F151" s="12">
        <v>180.12461323428099</v>
      </c>
      <c r="G151" s="12">
        <v>200.93194328117301</v>
      </c>
      <c r="H151" s="12">
        <v>218.74779930686901</v>
      </c>
      <c r="I151" s="12">
        <v>256.29907823657902</v>
      </c>
      <c r="J151" s="12">
        <v>295.46417914008998</v>
      </c>
      <c r="K151" s="12">
        <v>336.069984787941</v>
      </c>
      <c r="L151" s="12">
        <v>385.40732079672802</v>
      </c>
      <c r="M151" s="12">
        <v>442.45716229438699</v>
      </c>
      <c r="N151" s="12">
        <v>496.03100731253602</v>
      </c>
      <c r="O151" s="12">
        <v>540.51160971069305</v>
      </c>
      <c r="P151" s="12">
        <v>576.00296832466097</v>
      </c>
      <c r="Q151" s="12">
        <v>599.55961566352801</v>
      </c>
      <c r="R151" s="12">
        <v>622.02844484233799</v>
      </c>
      <c r="S151" s="12">
        <v>624.13238504981996</v>
      </c>
      <c r="T151" s="12">
        <v>618.76565692806196</v>
      </c>
      <c r="U151" s="12">
        <v>609.67691719055097</v>
      </c>
      <c r="V151" s="12">
        <v>606.42072118663702</v>
      </c>
      <c r="W151" s="12">
        <v>608.18413759517603</v>
      </c>
      <c r="X151" s="12">
        <v>604.834234844207</v>
      </c>
      <c r="Y151" s="12">
        <v>602.99233835625603</v>
      </c>
      <c r="Z151" s="12">
        <v>594.50053252792304</v>
      </c>
      <c r="AA151" s="12">
        <v>591.46006603717797</v>
      </c>
    </row>
    <row r="152" spans="1:27" x14ac:dyDescent="0.25">
      <c r="A152" s="11" t="s">
        <v>29</v>
      </c>
      <c r="B152" s="11" t="s">
        <v>78</v>
      </c>
      <c r="C152" s="12">
        <v>117.392999077081</v>
      </c>
      <c r="D152" s="12">
        <v>154.80133226966799</v>
      </c>
      <c r="E152" s="12">
        <v>186.09701296710901</v>
      </c>
      <c r="F152" s="12">
        <v>212.030207352638</v>
      </c>
      <c r="G152" s="12">
        <v>236.482259296417</v>
      </c>
      <c r="H152" s="12">
        <v>257.38044278728898</v>
      </c>
      <c r="I152" s="12">
        <v>301.71693541526702</v>
      </c>
      <c r="J152" s="12">
        <v>347.87463167095098</v>
      </c>
      <c r="K152" s="12">
        <v>395.60489195632903</v>
      </c>
      <c r="L152" s="12">
        <v>453.83853794860801</v>
      </c>
      <c r="M152" s="12">
        <v>520.53841298699297</v>
      </c>
      <c r="N152" s="12">
        <v>583.96823093986495</v>
      </c>
      <c r="O152" s="12">
        <v>636.02001716029599</v>
      </c>
      <c r="P152" s="12">
        <v>678.10837115097002</v>
      </c>
      <c r="Q152" s="12">
        <v>705.66546138381898</v>
      </c>
      <c r="R152" s="12">
        <v>732.01130599689395</v>
      </c>
      <c r="S152" s="12">
        <v>734.50576897990697</v>
      </c>
      <c r="T152" s="12">
        <v>728.34758531761099</v>
      </c>
      <c r="U152" s="12">
        <v>717.58344187545697</v>
      </c>
      <c r="V152" s="12">
        <v>714.14168636941895</v>
      </c>
      <c r="W152" s="12">
        <v>716.01068667507104</v>
      </c>
      <c r="X152" s="12">
        <v>711.61247820973301</v>
      </c>
      <c r="Y152" s="12">
        <v>709.71871619415197</v>
      </c>
      <c r="Z152" s="12">
        <v>699.97105575156195</v>
      </c>
      <c r="AA152" s="12">
        <v>696.42967842483495</v>
      </c>
    </row>
    <row r="154" spans="1:27" x14ac:dyDescent="0.25">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x14ac:dyDescent="0.25">
      <c r="A155" s="11" t="s">
        <v>30</v>
      </c>
      <c r="B155" s="11" t="s">
        <v>53</v>
      </c>
      <c r="C155" s="27">
        <v>376.29812336739269</v>
      </c>
      <c r="D155" s="27">
        <v>438.4924533634433</v>
      </c>
      <c r="E155" s="27">
        <v>477.30433384715889</v>
      </c>
      <c r="F155" s="27">
        <v>569.07141017942934</v>
      </c>
      <c r="G155" s="27">
        <v>626.28437432148382</v>
      </c>
      <c r="H155" s="27">
        <v>669.11761190871505</v>
      </c>
      <c r="I155" s="27">
        <v>728.74511064526598</v>
      </c>
      <c r="J155" s="27">
        <v>800.42950196647485</v>
      </c>
      <c r="K155" s="27">
        <v>843.02409409105189</v>
      </c>
      <c r="L155" s="27">
        <v>921.85395420163002</v>
      </c>
      <c r="M155" s="27">
        <v>971.17727374948993</v>
      </c>
      <c r="N155" s="27">
        <v>975.23941750761605</v>
      </c>
      <c r="O155" s="27">
        <v>1085.8473763978441</v>
      </c>
      <c r="P155" s="27">
        <v>1129.835484500242</v>
      </c>
      <c r="Q155" s="27">
        <v>1146.1997866556301</v>
      </c>
      <c r="R155" s="27">
        <v>1197.180063119509</v>
      </c>
      <c r="S155" s="27">
        <v>1274.1498492091769</v>
      </c>
      <c r="T155" s="27">
        <v>1305.6031185231641</v>
      </c>
      <c r="U155" s="27">
        <v>1388.9874566027011</v>
      </c>
      <c r="V155" s="27">
        <v>1434.048486071453</v>
      </c>
      <c r="W155" s="27">
        <v>1411.808049142956</v>
      </c>
      <c r="X155" s="27">
        <v>1548.1671724453531</v>
      </c>
      <c r="Y155" s="27">
        <v>1585.4650074517572</v>
      </c>
      <c r="Z155" s="27">
        <v>1590.7433817852686</v>
      </c>
      <c r="AA155" s="27">
        <v>1641.7081612189738</v>
      </c>
    </row>
    <row r="156" spans="1:27" x14ac:dyDescent="0.25">
      <c r="A156" s="11" t="s">
        <v>30</v>
      </c>
      <c r="B156" s="11" t="s">
        <v>77</v>
      </c>
      <c r="C156" s="12">
        <v>19.609794786929999</v>
      </c>
      <c r="D156" s="12">
        <v>27.716409499049099</v>
      </c>
      <c r="E156" s="12">
        <v>34.326423732042301</v>
      </c>
      <c r="F156" s="12">
        <v>39.208821023583397</v>
      </c>
      <c r="G156" s="12">
        <v>43.157265479683801</v>
      </c>
      <c r="H156" s="12">
        <v>45.953103689551298</v>
      </c>
      <c r="I156" s="12">
        <v>51.519749033450999</v>
      </c>
      <c r="J156" s="12">
        <v>59.034040994286499</v>
      </c>
      <c r="K156" s="12">
        <v>66.529651343822394</v>
      </c>
      <c r="L156" s="12">
        <v>76.038216407120203</v>
      </c>
      <c r="M156" s="12">
        <v>87.197649551391606</v>
      </c>
      <c r="N156" s="12">
        <v>98.277853754043505</v>
      </c>
      <c r="O156" s="12">
        <v>107.874454915404</v>
      </c>
      <c r="P156" s="12">
        <v>115.83572446453501</v>
      </c>
      <c r="Q156" s="12">
        <v>121.99858082628199</v>
      </c>
      <c r="R156" s="12">
        <v>127.030005081176</v>
      </c>
      <c r="S156" s="12">
        <v>128.71656755399701</v>
      </c>
      <c r="T156" s="12">
        <v>128.444433970928</v>
      </c>
      <c r="U156" s="12">
        <v>126.95592065501199</v>
      </c>
      <c r="V156" s="12">
        <v>127.370004595994</v>
      </c>
      <c r="W156" s="12">
        <v>128.56862865364499</v>
      </c>
      <c r="X156" s="12">
        <v>128.61760852313</v>
      </c>
      <c r="Y156" s="12">
        <v>129.39252487725</v>
      </c>
      <c r="Z156" s="12">
        <v>128.64698268604201</v>
      </c>
      <c r="AA156" s="12">
        <v>128.21401963663101</v>
      </c>
    </row>
    <row r="157" spans="1:27" x14ac:dyDescent="0.25">
      <c r="A157" s="11" t="s">
        <v>30</v>
      </c>
      <c r="B157" s="11" t="s">
        <v>78</v>
      </c>
      <c r="C157" s="12">
        <v>23.0788347939252</v>
      </c>
      <c r="D157" s="12">
        <v>32.630334424078399</v>
      </c>
      <c r="E157" s="12">
        <v>40.390923667848099</v>
      </c>
      <c r="F157" s="12">
        <v>46.131835889667201</v>
      </c>
      <c r="G157" s="12">
        <v>50.775765371382199</v>
      </c>
      <c r="H157" s="12">
        <v>54.096539022356197</v>
      </c>
      <c r="I157" s="12">
        <v>60.654349083006302</v>
      </c>
      <c r="J157" s="12">
        <v>69.471005775928504</v>
      </c>
      <c r="K157" s="12">
        <v>78.328106522917693</v>
      </c>
      <c r="L157" s="12">
        <v>89.522071232080407</v>
      </c>
      <c r="M157" s="12">
        <v>102.595754876792</v>
      </c>
      <c r="N157" s="12">
        <v>115.694704541444</v>
      </c>
      <c r="O157" s="12">
        <v>126.953029128998</v>
      </c>
      <c r="P157" s="12">
        <v>136.324470550537</v>
      </c>
      <c r="Q157" s="12">
        <v>143.58762505984299</v>
      </c>
      <c r="R157" s="12">
        <v>149.53941896247801</v>
      </c>
      <c r="S157" s="12">
        <v>151.551295681357</v>
      </c>
      <c r="T157" s="12">
        <v>151.16946008229201</v>
      </c>
      <c r="U157" s="12">
        <v>149.43547232818599</v>
      </c>
      <c r="V157" s="12">
        <v>149.848692838788</v>
      </c>
      <c r="W157" s="12">
        <v>151.31313051310099</v>
      </c>
      <c r="X157" s="12">
        <v>151.373326480239</v>
      </c>
      <c r="Y157" s="12">
        <v>152.30726094281599</v>
      </c>
      <c r="Z157" s="12">
        <v>151.403298003196</v>
      </c>
      <c r="AA157" s="12">
        <v>150.91287470493401</v>
      </c>
    </row>
  </sheetData>
  <sheetProtection algorithmName="SHA-512" hashValue="eN7GC8E4fnQ7quTkQJb2OFBVMTzjPD4oClYCEcfNCa9EwLgVTIm7IYpmX1uxVRhD0oPMhSxWCGUU+bgYLjKRBw==" saltValue="L6uJRnV90xtIM8/A1NJRDg=="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6">
    <tabColor rgb="FFFFC000"/>
  </sheetPr>
  <dimension ref="A1:AF157"/>
  <sheetViews>
    <sheetView zoomScale="85" zoomScaleNormal="85" workbookViewId="0"/>
  </sheetViews>
  <sheetFormatPr defaultColWidth="9.140625" defaultRowHeight="15" x14ac:dyDescent="0.25"/>
  <cols>
    <col min="1" max="1" width="16" style="6" customWidth="1"/>
    <col min="2" max="2" width="30.5703125" style="6" customWidth="1"/>
    <col min="3" max="27" width="9.5703125" style="6" customWidth="1"/>
    <col min="28" max="29" width="9.42578125" style="6" customWidth="1"/>
    <col min="30" max="30" width="11.5703125" style="6" bestFit="1" customWidth="1"/>
    <col min="31" max="16384" width="9.140625" style="6"/>
  </cols>
  <sheetData>
    <row r="1" spans="1:32" s="10" customFormat="1" ht="23.25" customHeight="1" x14ac:dyDescent="0.25">
      <c r="A1" s="9" t="s">
        <v>134</v>
      </c>
      <c r="B1" s="8"/>
      <c r="C1" s="8"/>
      <c r="D1" s="8"/>
      <c r="E1" s="8"/>
      <c r="F1" s="8"/>
      <c r="G1" s="8"/>
      <c r="H1" s="8"/>
      <c r="I1" s="8"/>
      <c r="J1" s="8"/>
      <c r="K1" s="8"/>
      <c r="L1" s="8"/>
      <c r="M1" s="8"/>
      <c r="N1" s="8"/>
      <c r="O1" s="8"/>
      <c r="P1" s="8"/>
      <c r="Q1" s="8"/>
      <c r="R1" s="8"/>
      <c r="S1" s="8"/>
      <c r="T1" s="8"/>
      <c r="U1" s="8"/>
      <c r="V1" s="8"/>
      <c r="W1" s="8"/>
      <c r="X1" s="8"/>
      <c r="Y1" s="8"/>
      <c r="Z1" s="8"/>
      <c r="AA1" s="8"/>
    </row>
    <row r="2" spans="1:32" s="10" customFormat="1" x14ac:dyDescent="0.25">
      <c r="A2" s="7" t="s">
        <v>106</v>
      </c>
    </row>
    <row r="3" spans="1:32" s="10" customFormat="1" x14ac:dyDescent="0.25"/>
    <row r="4" spans="1:32" x14ac:dyDescent="0.25">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32" x14ac:dyDescent="0.25">
      <c r="A6" s="11" t="s">
        <v>18</v>
      </c>
      <c r="B6" s="11" t="s">
        <v>2</v>
      </c>
      <c r="C6" s="12">
        <v>16456</v>
      </c>
      <c r="D6" s="12">
        <v>16456</v>
      </c>
      <c r="E6" s="12">
        <v>11622.783978676</v>
      </c>
      <c r="F6" s="12">
        <v>8879.8182751619988</v>
      </c>
      <c r="G6" s="12">
        <v>5728.9811541620002</v>
      </c>
      <c r="H6" s="12">
        <v>5466.7308916321999</v>
      </c>
      <c r="I6" s="12">
        <v>3037.4790030709</v>
      </c>
      <c r="J6" s="12">
        <v>1984.8142906937001</v>
      </c>
      <c r="K6" s="12">
        <v>244.3802381765</v>
      </c>
      <c r="L6" s="12">
        <v>0.1174497364</v>
      </c>
      <c r="M6" s="12">
        <v>9.684104260000001E-2</v>
      </c>
      <c r="N6" s="12">
        <v>9.6398864099999981E-2</v>
      </c>
      <c r="O6" s="12">
        <v>7.9202086300000002E-2</v>
      </c>
      <c r="P6" s="12">
        <v>7.2369413999999993E-2</v>
      </c>
      <c r="Q6" s="12">
        <v>6.3836597199999998E-2</v>
      </c>
      <c r="R6" s="12">
        <v>6.1990069299999999E-2</v>
      </c>
      <c r="S6" s="12">
        <v>6.1624462799999995E-2</v>
      </c>
      <c r="T6" s="12">
        <v>5.386769000000001E-2</v>
      </c>
      <c r="U6" s="12">
        <v>5.3721458300000004E-2</v>
      </c>
      <c r="V6" s="12">
        <v>4.8890411199999997E-2</v>
      </c>
      <c r="W6" s="12">
        <v>4.4160713199999993E-2</v>
      </c>
      <c r="X6" s="12">
        <v>3.9175692400000003E-2</v>
      </c>
      <c r="Y6" s="12">
        <v>3.3717111100000002E-2</v>
      </c>
      <c r="Z6" s="12">
        <v>2.7993693700000002E-2</v>
      </c>
      <c r="AA6" s="12">
        <v>2.7948524999999998E-2</v>
      </c>
    </row>
    <row r="7" spans="1:32" x14ac:dyDescent="0.25">
      <c r="A7" s="11" t="s">
        <v>18</v>
      </c>
      <c r="B7" s="11" t="s">
        <v>11</v>
      </c>
      <c r="C7" s="12">
        <v>4835</v>
      </c>
      <c r="D7" s="12">
        <v>4835</v>
      </c>
      <c r="E7" s="12">
        <v>1650.8250183055998</v>
      </c>
      <c r="F7" s="12">
        <v>1328.3672952117001</v>
      </c>
      <c r="G7" s="12">
        <v>1328.3669932773998</v>
      </c>
      <c r="H7" s="12">
        <v>1278.4642761760001</v>
      </c>
      <c r="I7" s="12">
        <v>268.22447719959996</v>
      </c>
      <c r="J7" s="12">
        <v>1.8811508000000001E-2</v>
      </c>
      <c r="K7" s="12">
        <v>1.77445455E-2</v>
      </c>
      <c r="L7" s="12">
        <v>1.7697670700000001E-2</v>
      </c>
      <c r="M7" s="12">
        <v>1.7686150000000001E-2</v>
      </c>
      <c r="N7" s="12">
        <v>1.76805448E-2</v>
      </c>
      <c r="O7" s="12">
        <v>1.7600737599999999E-2</v>
      </c>
      <c r="P7" s="12">
        <v>1.7585731199999999E-2</v>
      </c>
      <c r="Q7" s="12">
        <v>1.7583459999999999E-2</v>
      </c>
      <c r="R7" s="12">
        <v>1.7537462600000001E-2</v>
      </c>
      <c r="S7" s="12">
        <v>1.7501903200000002E-2</v>
      </c>
      <c r="T7" s="12">
        <v>1.7440040800000001E-2</v>
      </c>
      <c r="U7" s="12">
        <v>1.74226091E-2</v>
      </c>
      <c r="V7" s="12">
        <v>1.7388356399999999E-2</v>
      </c>
      <c r="W7" s="12">
        <v>1.7385018200000001E-2</v>
      </c>
      <c r="X7" s="12">
        <v>1.7308546300000002E-2</v>
      </c>
      <c r="Y7" s="12">
        <v>6.1794192000000003E-3</v>
      </c>
      <c r="Z7" s="12">
        <v>6.1787887E-3</v>
      </c>
      <c r="AA7" s="12">
        <v>0</v>
      </c>
    </row>
    <row r="8" spans="1:32" x14ac:dyDescent="0.25">
      <c r="A8" s="11" t="s">
        <v>18</v>
      </c>
      <c r="B8" s="11" t="s">
        <v>8</v>
      </c>
      <c r="C8" s="12">
        <v>2954.8999938964839</v>
      </c>
      <c r="D8" s="12">
        <v>2774.9086653610839</v>
      </c>
      <c r="E8" s="12">
        <v>2774.9122350415837</v>
      </c>
      <c r="F8" s="12">
        <v>2774.9122905482836</v>
      </c>
      <c r="G8" s="12">
        <v>2774.912375735084</v>
      </c>
      <c r="H8" s="12">
        <v>2774.9127010478837</v>
      </c>
      <c r="I8" s="12">
        <v>2774.9128438828839</v>
      </c>
      <c r="J8" s="12">
        <v>2774.9128692392842</v>
      </c>
      <c r="K8" s="12">
        <v>2774.9128922014838</v>
      </c>
      <c r="L8" s="12">
        <v>2774.9129137251839</v>
      </c>
      <c r="M8" s="12">
        <v>2774.9131507051839</v>
      </c>
      <c r="N8" s="12">
        <v>2774.9132072088837</v>
      </c>
      <c r="O8" s="12">
        <v>2774.9132203179838</v>
      </c>
      <c r="P8" s="12">
        <v>2389.9132935796833</v>
      </c>
      <c r="Q8" s="12">
        <v>1860.9144774309837</v>
      </c>
      <c r="R8" s="12">
        <v>1860.9145435629839</v>
      </c>
      <c r="S8" s="12">
        <v>1716.5147534369</v>
      </c>
      <c r="T8" s="12">
        <v>1716.5221242435998</v>
      </c>
      <c r="U8" s="12">
        <v>1716.5225602263004</v>
      </c>
      <c r="V8" s="12">
        <v>1716.5231076738</v>
      </c>
      <c r="W8" s="12">
        <v>1276.5254221408002</v>
      </c>
      <c r="X8" s="12">
        <v>1276.5254383629999</v>
      </c>
      <c r="Y8" s="12">
        <v>632.02546046140003</v>
      </c>
      <c r="Z8" s="12">
        <v>388.04205331280002</v>
      </c>
      <c r="AA8" s="12">
        <v>388.04225210300001</v>
      </c>
    </row>
    <row r="9" spans="1:32" x14ac:dyDescent="0.25">
      <c r="A9" s="11" t="s">
        <v>18</v>
      </c>
      <c r="B9" s="11" t="s">
        <v>12</v>
      </c>
      <c r="C9" s="12">
        <v>1300</v>
      </c>
      <c r="D9" s="12">
        <v>1300</v>
      </c>
      <c r="E9" s="12">
        <v>1300</v>
      </c>
      <c r="F9" s="12">
        <v>1300</v>
      </c>
      <c r="G9" s="12">
        <v>1300</v>
      </c>
      <c r="H9" s="12">
        <v>1300</v>
      </c>
      <c r="I9" s="12">
        <v>1300</v>
      </c>
      <c r="J9" s="12">
        <v>1300</v>
      </c>
      <c r="K9" s="12">
        <v>1300</v>
      </c>
      <c r="L9" s="12">
        <v>1300</v>
      </c>
      <c r="M9" s="12">
        <v>1300</v>
      </c>
      <c r="N9" s="12">
        <v>1300</v>
      </c>
      <c r="O9" s="12">
        <v>500</v>
      </c>
      <c r="P9" s="12">
        <v>500</v>
      </c>
      <c r="Q9" s="12">
        <v>500</v>
      </c>
      <c r="R9" s="12">
        <v>500</v>
      </c>
      <c r="S9" s="12">
        <v>0</v>
      </c>
      <c r="T9" s="12">
        <v>0</v>
      </c>
      <c r="U9" s="12">
        <v>0</v>
      </c>
      <c r="V9" s="12">
        <v>0</v>
      </c>
      <c r="W9" s="12">
        <v>0</v>
      </c>
      <c r="X9" s="12">
        <v>0</v>
      </c>
      <c r="Y9" s="12">
        <v>0</v>
      </c>
      <c r="Z9" s="12">
        <v>0</v>
      </c>
      <c r="AA9" s="12">
        <v>0</v>
      </c>
    </row>
    <row r="10" spans="1:32" x14ac:dyDescent="0.25">
      <c r="A10" s="11" t="s">
        <v>18</v>
      </c>
      <c r="B10" s="11" t="s">
        <v>5</v>
      </c>
      <c r="C10" s="12">
        <v>7382.1883514980436</v>
      </c>
      <c r="D10" s="12">
        <v>8132.2003740099435</v>
      </c>
      <c r="E10" s="12">
        <v>8132.2097206554436</v>
      </c>
      <c r="F10" s="12">
        <v>8132.2103763512441</v>
      </c>
      <c r="G10" s="12">
        <v>8132.2110233078438</v>
      </c>
      <c r="H10" s="12">
        <v>8132.2116790685432</v>
      </c>
      <c r="I10" s="12">
        <v>8132.2122147144437</v>
      </c>
      <c r="J10" s="12">
        <v>7749.7128334404442</v>
      </c>
      <c r="K10" s="12">
        <v>7749.713579289044</v>
      </c>
      <c r="L10" s="12">
        <v>7472.854484752881</v>
      </c>
      <c r="M10" s="12">
        <v>6879.3551444797813</v>
      </c>
      <c r="N10" s="12">
        <v>6762.3559248003812</v>
      </c>
      <c r="O10" s="12">
        <v>6682.3567399805816</v>
      </c>
      <c r="P10" s="12">
        <v>6682.3579541905819</v>
      </c>
      <c r="Q10" s="12">
        <v>6769.9054113584825</v>
      </c>
      <c r="R10" s="12">
        <v>6769.9063135089809</v>
      </c>
      <c r="S10" s="12">
        <v>6329.9076924200817</v>
      </c>
      <c r="T10" s="12">
        <v>6209.9105793184817</v>
      </c>
      <c r="U10" s="12">
        <v>6209.9120599240805</v>
      </c>
      <c r="V10" s="12">
        <v>6115.9136557576812</v>
      </c>
      <c r="W10" s="12">
        <v>6153.4244693529799</v>
      </c>
      <c r="X10" s="12">
        <v>5094.4339136027602</v>
      </c>
      <c r="Y10" s="12">
        <v>5158.2879629871604</v>
      </c>
      <c r="Z10" s="12">
        <v>4793.2283598735603</v>
      </c>
      <c r="AA10" s="12">
        <v>4209.229892570761</v>
      </c>
    </row>
    <row r="11" spans="1:32" x14ac:dyDescent="0.25">
      <c r="A11" s="11" t="s">
        <v>18</v>
      </c>
      <c r="B11" s="11" t="s">
        <v>3</v>
      </c>
      <c r="C11" s="12">
        <v>7507.4199905395499</v>
      </c>
      <c r="D11" s="12">
        <v>7507.4199905395499</v>
      </c>
      <c r="E11" s="12">
        <v>7507.4199905395499</v>
      </c>
      <c r="F11" s="12">
        <v>7507.4199905395499</v>
      </c>
      <c r="G11" s="12">
        <v>7507.4199905395499</v>
      </c>
      <c r="H11" s="12">
        <v>7507.4199905395499</v>
      </c>
      <c r="I11" s="12">
        <v>7507.4199905395499</v>
      </c>
      <c r="J11" s="12">
        <v>7507.4199905395499</v>
      </c>
      <c r="K11" s="12">
        <v>7507.4199905395499</v>
      </c>
      <c r="L11" s="12">
        <v>7507.4199905395499</v>
      </c>
      <c r="M11" s="12">
        <v>7507.4199905395499</v>
      </c>
      <c r="N11" s="12">
        <v>7507.4199905395499</v>
      </c>
      <c r="O11" s="12">
        <v>7507.4199905395499</v>
      </c>
      <c r="P11" s="12">
        <v>7507.4199905395499</v>
      </c>
      <c r="Q11" s="12">
        <v>7421.019989013671</v>
      </c>
      <c r="R11" s="12">
        <v>7421.019989013671</v>
      </c>
      <c r="S11" s="12">
        <v>7421.019989013671</v>
      </c>
      <c r="T11" s="12">
        <v>7421.019989013671</v>
      </c>
      <c r="U11" s="12">
        <v>7421.019989013671</v>
      </c>
      <c r="V11" s="12">
        <v>7355.019989013671</v>
      </c>
      <c r="W11" s="12">
        <v>7355.019989013671</v>
      </c>
      <c r="X11" s="12">
        <v>7355.019989013671</v>
      </c>
      <c r="Y11" s="12">
        <v>7355.019989013671</v>
      </c>
      <c r="Z11" s="12">
        <v>7355.019989013671</v>
      </c>
      <c r="AA11" s="12">
        <v>7355.019989013671</v>
      </c>
    </row>
    <row r="12" spans="1:32" x14ac:dyDescent="0.25">
      <c r="A12" s="11" t="s">
        <v>18</v>
      </c>
      <c r="B12" s="11" t="s">
        <v>118</v>
      </c>
      <c r="C12" s="12">
        <v>0</v>
      </c>
      <c r="D12" s="12">
        <v>0</v>
      </c>
      <c r="E12" s="12">
        <v>0</v>
      </c>
      <c r="F12" s="12">
        <v>0</v>
      </c>
      <c r="G12" s="12">
        <v>0</v>
      </c>
      <c r="H12" s="12">
        <v>0</v>
      </c>
      <c r="I12" s="12">
        <v>0</v>
      </c>
      <c r="J12" s="12">
        <v>1.68990046E-2</v>
      </c>
      <c r="K12" s="12">
        <v>1.7575305200000002E-2</v>
      </c>
      <c r="L12" s="12">
        <v>1.8274467400000001E-2</v>
      </c>
      <c r="M12" s="12">
        <v>1.8884957300000001E-2</v>
      </c>
      <c r="N12" s="12">
        <v>2.0413833399999998E-2</v>
      </c>
      <c r="O12" s="12">
        <v>2.78166605E-2</v>
      </c>
      <c r="P12" s="12">
        <v>2.99697557E-2</v>
      </c>
      <c r="Q12" s="12">
        <v>123.222460484</v>
      </c>
      <c r="R12" s="12">
        <v>123.2237245387</v>
      </c>
      <c r="S12" s="12">
        <v>225.7309908245</v>
      </c>
      <c r="T12" s="12">
        <v>225.73175681030003</v>
      </c>
      <c r="U12" s="12">
        <v>225.73218905259998</v>
      </c>
      <c r="V12" s="12">
        <v>225.73534611200003</v>
      </c>
      <c r="W12" s="12">
        <v>1209.6947749640001</v>
      </c>
      <c r="X12" s="12">
        <v>1432.1957115510002</v>
      </c>
      <c r="Y12" s="12">
        <v>1432.1966300500001</v>
      </c>
      <c r="Z12" s="12">
        <v>1575.886680325</v>
      </c>
      <c r="AA12" s="12">
        <v>1575.887974946</v>
      </c>
    </row>
    <row r="13" spans="1:32" x14ac:dyDescent="0.25">
      <c r="A13" s="11" t="s">
        <v>18</v>
      </c>
      <c r="B13" s="11" t="s">
        <v>10</v>
      </c>
      <c r="C13" s="12">
        <v>19303.126513905612</v>
      </c>
      <c r="D13" s="12">
        <v>21002.023116011329</v>
      </c>
      <c r="E13" s="12">
        <v>27841.83426383062</v>
      </c>
      <c r="F13" s="12">
        <v>32073.798129827635</v>
      </c>
      <c r="G13" s="12">
        <v>40871.557258243469</v>
      </c>
      <c r="H13" s="12">
        <v>46606.113231176481</v>
      </c>
      <c r="I13" s="12">
        <v>54106.04800136546</v>
      </c>
      <c r="J13" s="12">
        <v>55691.404759502664</v>
      </c>
      <c r="K13" s="12">
        <v>58122.285287222563</v>
      </c>
      <c r="L13" s="12">
        <v>61784.619972922868</v>
      </c>
      <c r="M13" s="12">
        <v>69296.474788991836</v>
      </c>
      <c r="N13" s="12">
        <v>80908.592829262634</v>
      </c>
      <c r="O13" s="12">
        <v>84746.420611286361</v>
      </c>
      <c r="P13" s="12">
        <v>92717.475988906008</v>
      </c>
      <c r="Q13" s="12">
        <v>108060.06027350476</v>
      </c>
      <c r="R13" s="12">
        <v>113091.27125132002</v>
      </c>
      <c r="S13" s="12">
        <v>112941.39378408837</v>
      </c>
      <c r="T13" s="12">
        <v>117601.9777246594</v>
      </c>
      <c r="U13" s="12">
        <v>128881.96831626305</v>
      </c>
      <c r="V13" s="12">
        <v>145641.48887940307</v>
      </c>
      <c r="W13" s="12">
        <v>153590.96779796245</v>
      </c>
      <c r="X13" s="12">
        <v>157629.04992553874</v>
      </c>
      <c r="Y13" s="12">
        <v>168920.58068530844</v>
      </c>
      <c r="Z13" s="12">
        <v>204055.53966855328</v>
      </c>
      <c r="AA13" s="12">
        <v>216034.89696009757</v>
      </c>
    </row>
    <row r="14" spans="1:32" x14ac:dyDescent="0.25">
      <c r="A14" s="11" t="s">
        <v>18</v>
      </c>
      <c r="B14" s="11" t="s">
        <v>9</v>
      </c>
      <c r="C14" s="12">
        <v>9555.0573976407904</v>
      </c>
      <c r="D14" s="12">
        <v>9955.0965269474927</v>
      </c>
      <c r="E14" s="12">
        <v>12350.742434740891</v>
      </c>
      <c r="F14" s="12">
        <v>14201.739603172189</v>
      </c>
      <c r="G14" s="12">
        <v>16481.879085540091</v>
      </c>
      <c r="H14" s="12">
        <v>22337.30256777829</v>
      </c>
      <c r="I14" s="12">
        <v>25338.030430461789</v>
      </c>
      <c r="J14" s="12">
        <v>33032.003489854796</v>
      </c>
      <c r="K14" s="12">
        <v>38056.684773417728</v>
      </c>
      <c r="L14" s="12">
        <v>43971.783413762227</v>
      </c>
      <c r="M14" s="12">
        <v>57918.137172066236</v>
      </c>
      <c r="N14" s="12">
        <v>78085.330290692233</v>
      </c>
      <c r="O14" s="12">
        <v>79673.131251080224</v>
      </c>
      <c r="P14" s="12">
        <v>87510.328611301229</v>
      </c>
      <c r="Q14" s="12">
        <v>100356.74877817623</v>
      </c>
      <c r="R14" s="12">
        <v>101311.15075488447</v>
      </c>
      <c r="S14" s="12">
        <v>104605.20557080448</v>
      </c>
      <c r="T14" s="12">
        <v>112069.45633983448</v>
      </c>
      <c r="U14" s="12">
        <v>135805.94723605557</v>
      </c>
      <c r="V14" s="12">
        <v>156464.66105452972</v>
      </c>
      <c r="W14" s="12">
        <v>176593.0052345297</v>
      </c>
      <c r="X14" s="12">
        <v>183989.43756769862</v>
      </c>
      <c r="Y14" s="12">
        <v>192006.86849685179</v>
      </c>
      <c r="Z14" s="12">
        <v>215596.09835623438</v>
      </c>
      <c r="AA14" s="12">
        <v>220763.61803511716</v>
      </c>
      <c r="AC14" s="10"/>
      <c r="AD14" s="10"/>
      <c r="AE14" s="10"/>
      <c r="AF14" s="10"/>
    </row>
    <row r="15" spans="1:32" x14ac:dyDescent="0.25">
      <c r="A15" s="11" t="s">
        <v>18</v>
      </c>
      <c r="B15" s="11" t="s">
        <v>102</v>
      </c>
      <c r="C15" s="12">
        <v>1004.6904298954325</v>
      </c>
      <c r="D15" s="12">
        <v>1095.6977728211323</v>
      </c>
      <c r="E15" s="12">
        <v>2783.4301273262327</v>
      </c>
      <c r="F15" s="12">
        <v>3736.3148252456326</v>
      </c>
      <c r="G15" s="12">
        <v>4213.8349900143321</v>
      </c>
      <c r="H15" s="12">
        <v>5834.9905129716326</v>
      </c>
      <c r="I15" s="12">
        <v>6269.6501856886316</v>
      </c>
      <c r="J15" s="12">
        <v>9248.3772238956335</v>
      </c>
      <c r="K15" s="12">
        <v>10888.648015147632</v>
      </c>
      <c r="L15" s="12">
        <v>15015.468909088631</v>
      </c>
      <c r="M15" s="12">
        <v>18549.667471836929</v>
      </c>
      <c r="N15" s="12">
        <v>22276.94447848693</v>
      </c>
      <c r="O15" s="12">
        <v>24305.374552377929</v>
      </c>
      <c r="P15" s="12">
        <v>26006.476347535925</v>
      </c>
      <c r="Q15" s="12">
        <v>27792.261500244927</v>
      </c>
      <c r="R15" s="12">
        <v>28371.459119374926</v>
      </c>
      <c r="S15" s="12">
        <v>29261.976146870926</v>
      </c>
      <c r="T15" s="12">
        <v>31352.742794101923</v>
      </c>
      <c r="U15" s="12">
        <v>39344.681360990922</v>
      </c>
      <c r="V15" s="12">
        <v>47376.071340790928</v>
      </c>
      <c r="W15" s="12">
        <v>53787.14620761</v>
      </c>
      <c r="X15" s="12">
        <v>57685.264454569995</v>
      </c>
      <c r="Y15" s="12">
        <v>56385.383527810001</v>
      </c>
      <c r="Z15" s="12">
        <v>59513.099664960006</v>
      </c>
      <c r="AA15" s="12">
        <v>61386.51242983</v>
      </c>
      <c r="AC15" s="10"/>
      <c r="AD15" s="10"/>
      <c r="AE15" s="10"/>
      <c r="AF15" s="10"/>
    </row>
    <row r="16" spans="1:32" x14ac:dyDescent="0.25">
      <c r="A16" s="11" t="s">
        <v>18</v>
      </c>
      <c r="B16" s="11" t="s">
        <v>15</v>
      </c>
      <c r="C16" s="12">
        <v>810</v>
      </c>
      <c r="D16" s="12">
        <v>810</v>
      </c>
      <c r="E16" s="12">
        <v>1969.3803425975</v>
      </c>
      <c r="F16" s="12">
        <v>2455.3625382759997</v>
      </c>
      <c r="G16" s="12">
        <v>4527.2773416369992</v>
      </c>
      <c r="H16" s="12">
        <v>4737.1857227179999</v>
      </c>
      <c r="I16" s="12">
        <v>5188.6459459219996</v>
      </c>
      <c r="J16" s="12">
        <v>5188.6486976020005</v>
      </c>
      <c r="K16" s="12">
        <v>5407.3137649740002</v>
      </c>
      <c r="L16" s="12">
        <v>5562.0983587000001</v>
      </c>
      <c r="M16" s="12">
        <v>5783.2065661730003</v>
      </c>
      <c r="N16" s="12">
        <v>6445.4449996910007</v>
      </c>
      <c r="O16" s="12">
        <v>6978.2072457730001</v>
      </c>
      <c r="P16" s="12">
        <v>6978.2574498359991</v>
      </c>
      <c r="Q16" s="12">
        <v>6978.3625377239996</v>
      </c>
      <c r="R16" s="12">
        <v>6978.396963025999</v>
      </c>
      <c r="S16" s="12">
        <v>6978.4002550799996</v>
      </c>
      <c r="T16" s="12">
        <v>6978.4028527110004</v>
      </c>
      <c r="U16" s="12">
        <v>6978.4092226450011</v>
      </c>
      <c r="V16" s="12">
        <v>6978.4144274999999</v>
      </c>
      <c r="W16" s="12">
        <v>6978.4210329745001</v>
      </c>
      <c r="X16" s="12">
        <v>6978.4225024810003</v>
      </c>
      <c r="Y16" s="12">
        <v>6978.4230714489995</v>
      </c>
      <c r="Z16" s="12">
        <v>6978.4289952869995</v>
      </c>
      <c r="AA16" s="12">
        <v>6978.4321027210008</v>
      </c>
      <c r="AC16" s="10"/>
      <c r="AD16" s="10"/>
      <c r="AE16" s="10"/>
      <c r="AF16" s="10"/>
    </row>
    <row r="17" spans="1:32" x14ac:dyDescent="0.25">
      <c r="A17" s="11" t="s">
        <v>18</v>
      </c>
      <c r="B17" s="11" t="s">
        <v>17</v>
      </c>
      <c r="C17" s="12">
        <v>366.50699999999995</v>
      </c>
      <c r="D17" s="12">
        <v>731.50699999999995</v>
      </c>
      <c r="E17" s="12">
        <v>1218.9919999999997</v>
      </c>
      <c r="F17" s="12">
        <v>1822.8529999999998</v>
      </c>
      <c r="G17" s="12">
        <v>2558.4809999999998</v>
      </c>
      <c r="H17" s="12">
        <v>3412.1190000000001</v>
      </c>
      <c r="I17" s="12">
        <v>4696.2740000000003</v>
      </c>
      <c r="J17" s="12">
        <v>5734.9290000000001</v>
      </c>
      <c r="K17" s="12">
        <v>6792.7020000000002</v>
      </c>
      <c r="L17" s="12">
        <v>7984.2009999999991</v>
      </c>
      <c r="M17" s="12">
        <v>9451.1209999999992</v>
      </c>
      <c r="N17" s="12">
        <v>11021.853999999999</v>
      </c>
      <c r="O17" s="12">
        <v>12642.581</v>
      </c>
      <c r="P17" s="12">
        <v>14292.635</v>
      </c>
      <c r="Q17" s="12">
        <v>15915.469999999998</v>
      </c>
      <c r="R17" s="12">
        <v>17495.087000000003</v>
      </c>
      <c r="S17" s="12">
        <v>18665.873</v>
      </c>
      <c r="T17" s="12">
        <v>19737.356</v>
      </c>
      <c r="U17" s="12">
        <v>20683.069000000003</v>
      </c>
      <c r="V17" s="12">
        <v>21557.066999999999</v>
      </c>
      <c r="W17" s="12">
        <v>22491.289000000001</v>
      </c>
      <c r="X17" s="12">
        <v>23437.779000000002</v>
      </c>
      <c r="Y17" s="12">
        <v>24407.052</v>
      </c>
      <c r="Z17" s="12">
        <v>25388.84</v>
      </c>
      <c r="AA17" s="12">
        <v>26393.638999999999</v>
      </c>
      <c r="AC17" s="10"/>
      <c r="AD17" s="10"/>
      <c r="AE17" s="10"/>
      <c r="AF17" s="10"/>
    </row>
    <row r="18" spans="1:32" x14ac:dyDescent="0.25">
      <c r="A18" s="37" t="s">
        <v>98</v>
      </c>
      <c r="B18" s="37"/>
      <c r="C18" s="29">
        <v>69293.692247480474</v>
      </c>
      <c r="D18" s="29">
        <v>71962.6486728694</v>
      </c>
      <c r="E18" s="29">
        <v>73180.727641789679</v>
      </c>
      <c r="F18" s="29">
        <v>76198.265960812598</v>
      </c>
      <c r="G18" s="29">
        <v>84125.327880805431</v>
      </c>
      <c r="H18" s="29">
        <v>95403.155337418939</v>
      </c>
      <c r="I18" s="29">
        <v>102464.32696123463</v>
      </c>
      <c r="J18" s="29">
        <v>110040.30394378304</v>
      </c>
      <c r="K18" s="29">
        <v>115755.43208069757</v>
      </c>
      <c r="L18" s="29">
        <v>124811.74419757721</v>
      </c>
      <c r="M18" s="29">
        <v>145676.43365893248</v>
      </c>
      <c r="N18" s="29">
        <v>177338.74673574598</v>
      </c>
      <c r="O18" s="29">
        <v>181884.3664326891</v>
      </c>
      <c r="P18" s="29">
        <v>197307.61576341797</v>
      </c>
      <c r="Q18" s="29">
        <v>225091.95281002534</v>
      </c>
      <c r="R18" s="29">
        <v>231077.56610436074</v>
      </c>
      <c r="S18" s="29">
        <v>233239.85190695402</v>
      </c>
      <c r="T18" s="29">
        <v>245244.68982161075</v>
      </c>
      <c r="U18" s="29">
        <v>280261.17349460267</v>
      </c>
      <c r="V18" s="29">
        <v>317519.40831125755</v>
      </c>
      <c r="W18" s="29">
        <v>346178.69923369505</v>
      </c>
      <c r="X18" s="29">
        <v>356776.7190300065</v>
      </c>
      <c r="Y18" s="29">
        <v>375505.01912120276</v>
      </c>
      <c r="Z18" s="29">
        <v>433763.84927979507</v>
      </c>
      <c r="AA18" s="29">
        <v>450326.72305237316</v>
      </c>
      <c r="AC18" s="10"/>
      <c r="AD18" s="10"/>
      <c r="AE18" s="10"/>
      <c r="AF18" s="10"/>
    </row>
    <row r="19" spans="1:32" x14ac:dyDescent="0.25">
      <c r="AC19" s="10"/>
      <c r="AD19" s="10"/>
      <c r="AE19" s="10"/>
      <c r="AF19" s="10"/>
    </row>
    <row r="20" spans="1:32"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C20" s="10"/>
      <c r="AD20" s="10"/>
      <c r="AE20" s="10"/>
      <c r="AF20" s="10"/>
    </row>
    <row r="21" spans="1:32" x14ac:dyDescent="0.25">
      <c r="A21" s="11" t="s">
        <v>26</v>
      </c>
      <c r="B21" s="11" t="s">
        <v>2</v>
      </c>
      <c r="C21" s="12">
        <v>8330</v>
      </c>
      <c r="D21" s="12">
        <v>8330</v>
      </c>
      <c r="E21" s="12">
        <v>6786.3395329499999</v>
      </c>
      <c r="F21" s="12">
        <v>4284.9049875000001</v>
      </c>
      <c r="G21" s="12">
        <v>2368.7893014019996</v>
      </c>
      <c r="H21" s="12">
        <v>2368.7891390689997</v>
      </c>
      <c r="I21" s="12">
        <v>1586.28550683</v>
      </c>
      <c r="J21" s="12">
        <v>1165.3420482563999</v>
      </c>
      <c r="K21" s="12">
        <v>244.28068430229999</v>
      </c>
      <c r="L21" s="12">
        <v>2.8315839599999997E-2</v>
      </c>
      <c r="M21" s="12">
        <v>9.5629862999999996E-3</v>
      </c>
      <c r="N21" s="12">
        <v>9.5589586000000004E-3</v>
      </c>
      <c r="O21" s="12">
        <v>9.4914179999999997E-3</v>
      </c>
      <c r="P21" s="12">
        <v>9.4831668999999993E-3</v>
      </c>
      <c r="Q21" s="12">
        <v>9.4821412000000004E-3</v>
      </c>
      <c r="R21" s="12">
        <v>7.8180626E-3</v>
      </c>
      <c r="S21" s="12">
        <v>7.7166349999999995E-3</v>
      </c>
      <c r="T21" s="12">
        <v>0</v>
      </c>
      <c r="U21" s="12">
        <v>0</v>
      </c>
      <c r="V21" s="12">
        <v>0</v>
      </c>
      <c r="W21" s="12">
        <v>0</v>
      </c>
      <c r="X21" s="12">
        <v>0</v>
      </c>
      <c r="Y21" s="12">
        <v>0</v>
      </c>
      <c r="Z21" s="12">
        <v>0</v>
      </c>
      <c r="AA21" s="12">
        <v>0</v>
      </c>
      <c r="AC21" s="10"/>
      <c r="AD21" s="10"/>
      <c r="AE21" s="10"/>
      <c r="AF21" s="10"/>
    </row>
    <row r="22" spans="1:32" s="10" customFormat="1"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x14ac:dyDescent="0.25">
      <c r="A23" s="11" t="s">
        <v>26</v>
      </c>
      <c r="B23" s="11" t="s">
        <v>8</v>
      </c>
      <c r="C23" s="12">
        <v>440</v>
      </c>
      <c r="D23" s="12">
        <v>440.00217055299998</v>
      </c>
      <c r="E23" s="12">
        <v>440.00272895159998</v>
      </c>
      <c r="F23" s="12">
        <v>440.00272913859999</v>
      </c>
      <c r="G23" s="12">
        <v>440.00272931879999</v>
      </c>
      <c r="H23" s="12">
        <v>440.00272969410003</v>
      </c>
      <c r="I23" s="12">
        <v>440.00272991830002</v>
      </c>
      <c r="J23" s="12">
        <v>440.00273010320001</v>
      </c>
      <c r="K23" s="12">
        <v>440.00273026219998</v>
      </c>
      <c r="L23" s="12">
        <v>440.00273041920002</v>
      </c>
      <c r="M23" s="12">
        <v>440.0027306376</v>
      </c>
      <c r="N23" s="12">
        <v>440.00273093530001</v>
      </c>
      <c r="O23" s="12">
        <v>440.00273127999998</v>
      </c>
      <c r="P23" s="12">
        <v>440.00273206849999</v>
      </c>
      <c r="Q23" s="12">
        <v>440.00351194699999</v>
      </c>
      <c r="R23" s="12">
        <v>440.0035126482</v>
      </c>
      <c r="S23" s="12">
        <v>440.00351394739999</v>
      </c>
      <c r="T23" s="12">
        <v>440.00457103740001</v>
      </c>
      <c r="U23" s="12">
        <v>440.00457414239997</v>
      </c>
      <c r="V23" s="12">
        <v>440.0046423567</v>
      </c>
      <c r="W23" s="12">
        <v>5.450847E-3</v>
      </c>
      <c r="X23" s="12">
        <v>5.4515824000000001E-3</v>
      </c>
      <c r="Y23" s="12">
        <v>5.4547144000000004E-3</v>
      </c>
      <c r="Z23" s="12">
        <v>9.5946060000000003E-3</v>
      </c>
      <c r="AA23" s="12">
        <v>9.5964870000000008E-3</v>
      </c>
    </row>
    <row r="24" spans="1:32" s="10" customFormat="1"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x14ac:dyDescent="0.25">
      <c r="A25" s="11" t="s">
        <v>26</v>
      </c>
      <c r="B25" s="11" t="s">
        <v>5</v>
      </c>
      <c r="C25" s="12">
        <v>1889.003265213621</v>
      </c>
      <c r="D25" s="12">
        <v>2639.0136963353211</v>
      </c>
      <c r="E25" s="12">
        <v>2639.0143609334209</v>
      </c>
      <c r="F25" s="12">
        <v>2639.0143700143212</v>
      </c>
      <c r="G25" s="12">
        <v>2639.014384531521</v>
      </c>
      <c r="H25" s="12">
        <v>2639.014408435321</v>
      </c>
      <c r="I25" s="12">
        <v>2639.0144314739209</v>
      </c>
      <c r="J25" s="12">
        <v>2639.0144512186212</v>
      </c>
      <c r="K25" s="12">
        <v>2639.0144805133209</v>
      </c>
      <c r="L25" s="12">
        <v>2639.014513036921</v>
      </c>
      <c r="M25" s="12">
        <v>2639.014554939421</v>
      </c>
      <c r="N25" s="12">
        <v>2639.0145994301211</v>
      </c>
      <c r="O25" s="12">
        <v>2639.0146503363208</v>
      </c>
      <c r="P25" s="12">
        <v>2639.014717217221</v>
      </c>
      <c r="Q25" s="12">
        <v>2726.5609977879212</v>
      </c>
      <c r="R25" s="12">
        <v>2726.5610606179212</v>
      </c>
      <c r="S25" s="12">
        <v>2726.5611316854206</v>
      </c>
      <c r="T25" s="12">
        <v>2726.5612115699209</v>
      </c>
      <c r="U25" s="12">
        <v>2726.5612997729208</v>
      </c>
      <c r="V25" s="12">
        <v>2726.5614035259214</v>
      </c>
      <c r="W25" s="12">
        <v>2764.068886251921</v>
      </c>
      <c r="X25" s="12">
        <v>1915.0699816014999</v>
      </c>
      <c r="Y25" s="12">
        <v>1978.9224155070001</v>
      </c>
      <c r="Z25" s="12">
        <v>2316.8526971880001</v>
      </c>
      <c r="AA25" s="12">
        <v>2316.8527848940003</v>
      </c>
    </row>
    <row r="26" spans="1:32" s="10" customFormat="1" x14ac:dyDescent="0.25">
      <c r="A26" s="11" t="s">
        <v>26</v>
      </c>
      <c r="B26" s="11" t="s">
        <v>3</v>
      </c>
      <c r="C26" s="12">
        <v>2525</v>
      </c>
      <c r="D26" s="12">
        <v>2525</v>
      </c>
      <c r="E26" s="12">
        <v>2525</v>
      </c>
      <c r="F26" s="12">
        <v>2525</v>
      </c>
      <c r="G26" s="12">
        <v>2525</v>
      </c>
      <c r="H26" s="12">
        <v>2525</v>
      </c>
      <c r="I26" s="12">
        <v>2525</v>
      </c>
      <c r="J26" s="12">
        <v>2525</v>
      </c>
      <c r="K26" s="12">
        <v>2525</v>
      </c>
      <c r="L26" s="12">
        <v>2525</v>
      </c>
      <c r="M26" s="12">
        <v>2525</v>
      </c>
      <c r="N26" s="12">
        <v>2525</v>
      </c>
      <c r="O26" s="12">
        <v>2525</v>
      </c>
      <c r="P26" s="12">
        <v>2525</v>
      </c>
      <c r="Q26" s="12">
        <v>2525</v>
      </c>
      <c r="R26" s="12">
        <v>2525</v>
      </c>
      <c r="S26" s="12">
        <v>2525</v>
      </c>
      <c r="T26" s="12">
        <v>2525</v>
      </c>
      <c r="U26" s="12">
        <v>2525</v>
      </c>
      <c r="V26" s="12">
        <v>2525</v>
      </c>
      <c r="W26" s="12">
        <v>2525</v>
      </c>
      <c r="X26" s="12">
        <v>2525</v>
      </c>
      <c r="Y26" s="12">
        <v>2525</v>
      </c>
      <c r="Z26" s="12">
        <v>2525</v>
      </c>
      <c r="AA26" s="12">
        <v>2525</v>
      </c>
    </row>
    <row r="27" spans="1:32" s="10" customFormat="1" x14ac:dyDescent="0.25">
      <c r="A27" s="11" t="s">
        <v>26</v>
      </c>
      <c r="B27" s="11" t="s">
        <v>118</v>
      </c>
      <c r="C27" s="12">
        <v>0</v>
      </c>
      <c r="D27" s="12">
        <v>0</v>
      </c>
      <c r="E27" s="12">
        <v>0</v>
      </c>
      <c r="F27" s="12">
        <v>0</v>
      </c>
      <c r="G27" s="12">
        <v>0</v>
      </c>
      <c r="H27" s="12">
        <v>0</v>
      </c>
      <c r="I27" s="12">
        <v>0</v>
      </c>
      <c r="J27" s="12">
        <v>5.5711950000000001E-3</v>
      </c>
      <c r="K27" s="12">
        <v>5.6845853000000003E-3</v>
      </c>
      <c r="L27" s="12">
        <v>5.7898630000000001E-3</v>
      </c>
      <c r="M27" s="12">
        <v>5.8567445000000003E-3</v>
      </c>
      <c r="N27" s="12">
        <v>6.0721070000000002E-3</v>
      </c>
      <c r="O27" s="12">
        <v>6.1400932999999998E-3</v>
      </c>
      <c r="P27" s="12">
        <v>6.4654965E-3</v>
      </c>
      <c r="Q27" s="12">
        <v>3.263779E-2</v>
      </c>
      <c r="R27" s="12">
        <v>3.2676167999999998E-2</v>
      </c>
      <c r="S27" s="12">
        <v>3.2780196999999997E-2</v>
      </c>
      <c r="T27" s="12">
        <v>3.2865810000000002E-2</v>
      </c>
      <c r="U27" s="12">
        <v>3.2899150000000002E-2</v>
      </c>
      <c r="V27" s="12">
        <v>3.2970652000000003E-2</v>
      </c>
      <c r="W27" s="12">
        <v>3.3324968000000003E-2</v>
      </c>
      <c r="X27" s="12">
        <v>3.3330480000000003E-2</v>
      </c>
      <c r="Y27" s="12">
        <v>3.3339117000000001E-2</v>
      </c>
      <c r="Z27" s="12">
        <v>3.3533755999999998E-2</v>
      </c>
      <c r="AA27" s="12">
        <v>3.3589479999999998E-2</v>
      </c>
    </row>
    <row r="28" spans="1:32" s="10" customFormat="1" x14ac:dyDescent="0.25">
      <c r="A28" s="11" t="s">
        <v>26</v>
      </c>
      <c r="B28" s="11" t="s">
        <v>10</v>
      </c>
      <c r="C28" s="12">
        <v>5382.1461329987378</v>
      </c>
      <c r="D28" s="12">
        <v>5923.9325578886965</v>
      </c>
      <c r="E28" s="12">
        <v>6565.5781256243963</v>
      </c>
      <c r="F28" s="12">
        <v>7842.2498237387963</v>
      </c>
      <c r="G28" s="12">
        <v>11717.872437032927</v>
      </c>
      <c r="H28" s="12">
        <v>12130.704361197199</v>
      </c>
      <c r="I28" s="12">
        <v>13470.271089926493</v>
      </c>
      <c r="J28" s="12">
        <v>13470.272279878895</v>
      </c>
      <c r="K28" s="12">
        <v>13470.285899847397</v>
      </c>
      <c r="L28" s="12">
        <v>16362.476400471296</v>
      </c>
      <c r="M28" s="12">
        <v>16770.866415699598</v>
      </c>
      <c r="N28" s="12">
        <v>17027.211762756397</v>
      </c>
      <c r="O28" s="12">
        <v>17027.2134444884</v>
      </c>
      <c r="P28" s="12">
        <v>18138.766514377297</v>
      </c>
      <c r="Q28" s="12">
        <v>18581.716523061496</v>
      </c>
      <c r="R28" s="12">
        <v>19049.126257424959</v>
      </c>
      <c r="S28" s="12">
        <v>19049.127777161357</v>
      </c>
      <c r="T28" s="12">
        <v>19828.083380458957</v>
      </c>
      <c r="U28" s="12">
        <v>22848.833719885402</v>
      </c>
      <c r="V28" s="12">
        <v>22865.038191748397</v>
      </c>
      <c r="W28" s="12">
        <v>22735.019988335269</v>
      </c>
      <c r="X28" s="12">
        <v>22735.020286575666</v>
      </c>
      <c r="Y28" s="12">
        <v>23030.560580821864</v>
      </c>
      <c r="Z28" s="12">
        <v>28483.469001467314</v>
      </c>
      <c r="AA28" s="12">
        <v>28550.147492725508</v>
      </c>
    </row>
    <row r="29" spans="1:32" s="10" customFormat="1" x14ac:dyDescent="0.25">
      <c r="A29" s="11" t="s">
        <v>26</v>
      </c>
      <c r="B29" s="11" t="s">
        <v>9</v>
      </c>
      <c r="C29" s="12">
        <v>4201.0248286012802</v>
      </c>
      <c r="D29" s="12">
        <v>4455.0350096160828</v>
      </c>
      <c r="E29" s="12">
        <v>6262.5890405713817</v>
      </c>
      <c r="F29" s="12">
        <v>6866.0619925668816</v>
      </c>
      <c r="G29" s="12">
        <v>8223.2659174918808</v>
      </c>
      <c r="H29" s="12">
        <v>9985.0714024433782</v>
      </c>
      <c r="I29" s="12">
        <v>11237.610570812882</v>
      </c>
      <c r="J29" s="12">
        <v>13565.609198218881</v>
      </c>
      <c r="K29" s="12">
        <v>15217.44381295888</v>
      </c>
      <c r="L29" s="12">
        <v>15815.591385228881</v>
      </c>
      <c r="M29" s="12">
        <v>15815.593761058881</v>
      </c>
      <c r="N29" s="12">
        <v>16992.600372858884</v>
      </c>
      <c r="O29" s="12">
        <v>16992.600442858882</v>
      </c>
      <c r="P29" s="12">
        <v>17734.696492858886</v>
      </c>
      <c r="Q29" s="12">
        <v>22494.647472858884</v>
      </c>
      <c r="R29" s="12">
        <v>22344.348969807124</v>
      </c>
      <c r="S29" s="12">
        <v>22344.349099807128</v>
      </c>
      <c r="T29" s="12">
        <v>24362.495689807125</v>
      </c>
      <c r="U29" s="12">
        <v>24362.528139807124</v>
      </c>
      <c r="V29" s="12">
        <v>25639.840728281248</v>
      </c>
      <c r="W29" s="12">
        <v>27932.377708281245</v>
      </c>
      <c r="X29" s="12">
        <v>27932.377738281248</v>
      </c>
      <c r="Y29" s="12">
        <v>27932.377938281246</v>
      </c>
      <c r="Z29" s="12">
        <v>32781.017146755374</v>
      </c>
      <c r="AA29" s="12">
        <v>32675.7478901123</v>
      </c>
    </row>
    <row r="30" spans="1:32" s="10" customFormat="1" x14ac:dyDescent="0.25">
      <c r="A30" s="11" t="s">
        <v>26</v>
      </c>
      <c r="B30" s="11" t="s">
        <v>102</v>
      </c>
      <c r="C30" s="12">
        <v>50.040152422799999</v>
      </c>
      <c r="D30" s="12">
        <v>50.1203197042</v>
      </c>
      <c r="E30" s="12">
        <v>1302.26290485</v>
      </c>
      <c r="F30" s="12">
        <v>1302.2699695920001</v>
      </c>
      <c r="G30" s="12">
        <v>1602.9157488980004</v>
      </c>
      <c r="H30" s="12">
        <v>1873.009176109</v>
      </c>
      <c r="I30" s="12">
        <v>1948.0223118910001</v>
      </c>
      <c r="J30" s="12">
        <v>4163.4985978040004</v>
      </c>
      <c r="K30" s="12">
        <v>4163.5099089509995</v>
      </c>
      <c r="L30" s="12">
        <v>5373.5385132119991</v>
      </c>
      <c r="M30" s="12">
        <v>5373.5742137600009</v>
      </c>
      <c r="N30" s="12">
        <v>5373.5762330060006</v>
      </c>
      <c r="O30" s="12">
        <v>6191.3088667100001</v>
      </c>
      <c r="P30" s="12">
        <v>6182.2553164499996</v>
      </c>
      <c r="Q30" s="12">
        <v>7849.2466422039997</v>
      </c>
      <c r="R30" s="12">
        <v>7849.2508053640004</v>
      </c>
      <c r="S30" s="12">
        <v>7849.2705930000002</v>
      </c>
      <c r="T30" s="12">
        <v>7849.3454318410004</v>
      </c>
      <c r="U30" s="12">
        <v>7905.5491599099996</v>
      </c>
      <c r="V30" s="12">
        <v>8790.0332469500008</v>
      </c>
      <c r="W30" s="12">
        <v>9111.4863300699999</v>
      </c>
      <c r="X30" s="12">
        <v>9929.1820277400002</v>
      </c>
      <c r="Y30" s="12">
        <v>9074.6459567599995</v>
      </c>
      <c r="Z30" s="12">
        <v>9108.1654928400003</v>
      </c>
      <c r="AA30" s="12">
        <v>8807.5979247500018</v>
      </c>
    </row>
    <row r="31" spans="1:32" s="10" customFormat="1" x14ac:dyDescent="0.25">
      <c r="A31" s="11" t="s">
        <v>26</v>
      </c>
      <c r="B31" s="11" t="s">
        <v>15</v>
      </c>
      <c r="C31" s="12">
        <v>240</v>
      </c>
      <c r="D31" s="12">
        <v>240</v>
      </c>
      <c r="E31" s="12">
        <v>704.02495866799995</v>
      </c>
      <c r="F31" s="12">
        <v>704.02683302599996</v>
      </c>
      <c r="G31" s="12">
        <v>2775.9245575219998</v>
      </c>
      <c r="H31" s="12">
        <v>2905.8875999379998</v>
      </c>
      <c r="I31" s="12">
        <v>2905.8880806370003</v>
      </c>
      <c r="J31" s="12">
        <v>2905.888635243</v>
      </c>
      <c r="K31" s="12">
        <v>2905.8887122819997</v>
      </c>
      <c r="L31" s="12">
        <v>2905.8889932799998</v>
      </c>
      <c r="M31" s="12">
        <v>2905.8894066579996</v>
      </c>
      <c r="N31" s="12">
        <v>2905.8899835360003</v>
      </c>
      <c r="O31" s="12">
        <v>2905.8903937699997</v>
      </c>
      <c r="P31" s="12">
        <v>2905.8906334819994</v>
      </c>
      <c r="Q31" s="12">
        <v>2905.8914599570003</v>
      </c>
      <c r="R31" s="12">
        <v>2905.8916801119994</v>
      </c>
      <c r="S31" s="12">
        <v>2905.8921342379999</v>
      </c>
      <c r="T31" s="12">
        <v>2905.8931403779998</v>
      </c>
      <c r="U31" s="12">
        <v>2905.8936380980003</v>
      </c>
      <c r="V31" s="12">
        <v>2905.8941858329999</v>
      </c>
      <c r="W31" s="12">
        <v>2905.89485066</v>
      </c>
      <c r="X31" s="12">
        <v>2905.8954827120001</v>
      </c>
      <c r="Y31" s="12">
        <v>2905.8957202999995</v>
      </c>
      <c r="Z31" s="12">
        <v>2905.8969056759997</v>
      </c>
      <c r="AA31" s="12">
        <v>2905.8972606970001</v>
      </c>
    </row>
    <row r="32" spans="1:32" s="10" customFormat="1" x14ac:dyDescent="0.25">
      <c r="A32" s="11" t="s">
        <v>26</v>
      </c>
      <c r="B32" s="11" t="s">
        <v>17</v>
      </c>
      <c r="C32" s="12">
        <v>113.44799999999999</v>
      </c>
      <c r="D32" s="12">
        <v>234.46199999999999</v>
      </c>
      <c r="E32" s="12">
        <v>391.15199999999999</v>
      </c>
      <c r="F32" s="12">
        <v>583.14699999999993</v>
      </c>
      <c r="G32" s="12">
        <v>817.88000000000011</v>
      </c>
      <c r="H32" s="12">
        <v>1099.634</v>
      </c>
      <c r="I32" s="12">
        <v>1524.355</v>
      </c>
      <c r="J32" s="12">
        <v>1863.2269999999999</v>
      </c>
      <c r="K32" s="12">
        <v>2229.7939999999999</v>
      </c>
      <c r="L32" s="12">
        <v>2645.9340000000002</v>
      </c>
      <c r="M32" s="12">
        <v>3161.7190000000001</v>
      </c>
      <c r="N32" s="12">
        <v>3706.357</v>
      </c>
      <c r="O32" s="12">
        <v>4261.7219999999998</v>
      </c>
      <c r="P32" s="12">
        <v>4832.2259999999997</v>
      </c>
      <c r="Q32" s="12">
        <v>5385.0679999999993</v>
      </c>
      <c r="R32" s="12">
        <v>5923.2390000000005</v>
      </c>
      <c r="S32" s="12">
        <v>6317.1529999999993</v>
      </c>
      <c r="T32" s="12">
        <v>6670.3229999999994</v>
      </c>
      <c r="U32" s="12">
        <v>6979.8989999999994</v>
      </c>
      <c r="V32" s="12">
        <v>7280.857</v>
      </c>
      <c r="W32" s="12">
        <v>7600.3320000000003</v>
      </c>
      <c r="X32" s="12">
        <v>7924.3930000000009</v>
      </c>
      <c r="Y32" s="12">
        <v>8255.8770000000004</v>
      </c>
      <c r="Z32" s="12">
        <v>8588.375</v>
      </c>
      <c r="AA32" s="12">
        <v>8928.2419999999984</v>
      </c>
    </row>
    <row r="33" spans="1:27" s="10" customFormat="1" x14ac:dyDescent="0.25">
      <c r="A33" s="37" t="s">
        <v>98</v>
      </c>
      <c r="B33" s="37"/>
      <c r="C33" s="29">
        <v>22767.174226813637</v>
      </c>
      <c r="D33" s="29">
        <v>24312.9834343931</v>
      </c>
      <c r="E33" s="29">
        <v>25218.523789030798</v>
      </c>
      <c r="F33" s="29">
        <v>24597.2339029586</v>
      </c>
      <c r="G33" s="29">
        <v>27913.944769777128</v>
      </c>
      <c r="H33" s="29">
        <v>30088.582040838999</v>
      </c>
      <c r="I33" s="29">
        <v>31898.184328961594</v>
      </c>
      <c r="J33" s="29">
        <v>33805.246278870996</v>
      </c>
      <c r="K33" s="29">
        <v>34536.033292469394</v>
      </c>
      <c r="L33" s="29">
        <v>37782.119134858898</v>
      </c>
      <c r="M33" s="29">
        <v>38190.492882066304</v>
      </c>
      <c r="N33" s="29">
        <v>39623.845097046302</v>
      </c>
      <c r="O33" s="29">
        <v>39623.846900474906</v>
      </c>
      <c r="P33" s="29">
        <v>41477.496405185302</v>
      </c>
      <c r="Q33" s="29">
        <v>46767.970625586502</v>
      </c>
      <c r="R33" s="29">
        <v>47085.080294728803</v>
      </c>
      <c r="S33" s="29">
        <v>47085.082019433306</v>
      </c>
      <c r="T33" s="29">
        <v>49882.177718683401</v>
      </c>
      <c r="U33" s="29">
        <v>52902.960632757851</v>
      </c>
      <c r="V33" s="29">
        <v>54196.477936564268</v>
      </c>
      <c r="W33" s="29">
        <v>55956.505358683433</v>
      </c>
      <c r="X33" s="29">
        <v>55107.506788520812</v>
      </c>
      <c r="Y33" s="29">
        <v>55466.899728441509</v>
      </c>
      <c r="Z33" s="29">
        <v>66106.381973772688</v>
      </c>
      <c r="AA33" s="29">
        <v>66067.791353698805</v>
      </c>
    </row>
    <row r="34" spans="1:27" s="10" customFormat="1" x14ac:dyDescent="0.25"/>
    <row r="35" spans="1:27" s="10" customFormat="1"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x14ac:dyDescent="0.25">
      <c r="A36" s="11" t="s">
        <v>27</v>
      </c>
      <c r="B36" s="11" t="s">
        <v>2</v>
      </c>
      <c r="C36" s="12">
        <v>8126</v>
      </c>
      <c r="D36" s="12">
        <v>8126</v>
      </c>
      <c r="E36" s="12">
        <v>4836.4444457259997</v>
      </c>
      <c r="F36" s="12">
        <v>4594.9132876619988</v>
      </c>
      <c r="G36" s="12">
        <v>3360.1918527600001</v>
      </c>
      <c r="H36" s="12">
        <v>3097.9417525632002</v>
      </c>
      <c r="I36" s="12">
        <v>1451.1934962409002</v>
      </c>
      <c r="J36" s="12">
        <v>819.4722424373</v>
      </c>
      <c r="K36" s="12">
        <v>9.9553874200000003E-2</v>
      </c>
      <c r="L36" s="12">
        <v>8.9133896800000001E-2</v>
      </c>
      <c r="M36" s="12">
        <v>8.7278056300000004E-2</v>
      </c>
      <c r="N36" s="12">
        <v>8.6839905499999981E-2</v>
      </c>
      <c r="O36" s="12">
        <v>6.97106683E-2</v>
      </c>
      <c r="P36" s="12">
        <v>6.2886247100000001E-2</v>
      </c>
      <c r="Q36" s="12">
        <v>5.4354456000000002E-2</v>
      </c>
      <c r="R36" s="12">
        <v>5.4172006699999997E-2</v>
      </c>
      <c r="S36" s="12">
        <v>5.3907827799999995E-2</v>
      </c>
      <c r="T36" s="12">
        <v>5.386769000000001E-2</v>
      </c>
      <c r="U36" s="12">
        <v>5.3721458300000004E-2</v>
      </c>
      <c r="V36" s="12">
        <v>4.8890411199999997E-2</v>
      </c>
      <c r="W36" s="12">
        <v>4.4160713199999993E-2</v>
      </c>
      <c r="X36" s="12">
        <v>3.9175692400000003E-2</v>
      </c>
      <c r="Y36" s="12">
        <v>3.3717111100000002E-2</v>
      </c>
      <c r="Z36" s="12">
        <v>2.7993693700000002E-2</v>
      </c>
      <c r="AA36" s="12">
        <v>2.7948524999999998E-2</v>
      </c>
    </row>
    <row r="37" spans="1:27" s="10" customFormat="1"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x14ac:dyDescent="0.25">
      <c r="A38" s="11" t="s">
        <v>27</v>
      </c>
      <c r="B38" s="11" t="s">
        <v>8</v>
      </c>
      <c r="C38" s="12">
        <v>1597.8999938964839</v>
      </c>
      <c r="D38" s="12">
        <v>1597.901719425684</v>
      </c>
      <c r="E38" s="12">
        <v>1597.903106638684</v>
      </c>
      <c r="F38" s="12">
        <v>1597.9031112691839</v>
      </c>
      <c r="G38" s="12">
        <v>1597.9031123548839</v>
      </c>
      <c r="H38" s="12">
        <v>1597.9031571540838</v>
      </c>
      <c r="I38" s="12">
        <v>1597.903157588084</v>
      </c>
      <c r="J38" s="12">
        <v>1597.903157938084</v>
      </c>
      <c r="K38" s="12">
        <v>1597.9031583147839</v>
      </c>
      <c r="L38" s="12">
        <v>1597.903158742984</v>
      </c>
      <c r="M38" s="12">
        <v>1597.9031605382838</v>
      </c>
      <c r="N38" s="12">
        <v>1597.9031655964839</v>
      </c>
      <c r="O38" s="12">
        <v>1597.9031676982838</v>
      </c>
      <c r="P38" s="12">
        <v>1212.9031703299838</v>
      </c>
      <c r="Q38" s="12">
        <v>1212.9031810126839</v>
      </c>
      <c r="R38" s="12">
        <v>1212.9031820827838</v>
      </c>
      <c r="S38" s="12">
        <v>1068.5031891681999</v>
      </c>
      <c r="T38" s="12">
        <v>1068.5055958526</v>
      </c>
      <c r="U38" s="12">
        <v>1068.5056002900001</v>
      </c>
      <c r="V38" s="12">
        <v>1068.5056923353</v>
      </c>
      <c r="W38" s="12">
        <v>1068.505833658</v>
      </c>
      <c r="X38" s="12">
        <v>1068.505845465</v>
      </c>
      <c r="Y38" s="12">
        <v>424.005859407</v>
      </c>
      <c r="Z38" s="12">
        <v>180.0119597865</v>
      </c>
      <c r="AA38" s="12">
        <v>180.01196153699999</v>
      </c>
    </row>
    <row r="39" spans="1:27" s="10" customFormat="1"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x14ac:dyDescent="0.25">
      <c r="A40" s="11" t="s">
        <v>27</v>
      </c>
      <c r="B40" s="11" t="s">
        <v>5</v>
      </c>
      <c r="C40" s="12">
        <v>1954.5042424653</v>
      </c>
      <c r="D40" s="12">
        <v>1954.5044573520001</v>
      </c>
      <c r="E40" s="12">
        <v>1954.5121616685001</v>
      </c>
      <c r="F40" s="12">
        <v>1954.5121833579999</v>
      </c>
      <c r="G40" s="12">
        <v>1954.5122050936</v>
      </c>
      <c r="H40" s="12">
        <v>1954.5122458100002</v>
      </c>
      <c r="I40" s="12">
        <v>1954.5122703869999</v>
      </c>
      <c r="J40" s="12">
        <v>1954.512294763</v>
      </c>
      <c r="K40" s="12">
        <v>1954.5123245323998</v>
      </c>
      <c r="L40" s="12">
        <v>1954.5123583175</v>
      </c>
      <c r="M40" s="12">
        <v>1531.0123955010001</v>
      </c>
      <c r="N40" s="12">
        <v>1414.0124375096</v>
      </c>
      <c r="O40" s="12">
        <v>1414.0124763804999</v>
      </c>
      <c r="P40" s="12">
        <v>1414.0125243604002</v>
      </c>
      <c r="Q40" s="12">
        <v>1414.01257128</v>
      </c>
      <c r="R40" s="12">
        <v>1414.0126243976001</v>
      </c>
      <c r="S40" s="12">
        <v>1414.0126880314001</v>
      </c>
      <c r="T40" s="12">
        <v>1414.0131125417001</v>
      </c>
      <c r="U40" s="12">
        <v>1414.0132264944</v>
      </c>
      <c r="V40" s="12">
        <v>1414.013477788</v>
      </c>
      <c r="W40" s="12">
        <v>1414.0138370558</v>
      </c>
      <c r="X40" s="12">
        <v>1414.0140634745001</v>
      </c>
      <c r="Y40" s="12">
        <v>1414.0146090329999</v>
      </c>
      <c r="Z40" s="12">
        <v>865.02175606200001</v>
      </c>
      <c r="AA40" s="12">
        <v>865.02192573799994</v>
      </c>
    </row>
    <row r="41" spans="1:27" s="10" customFormat="1" x14ac:dyDescent="0.25">
      <c r="A41" s="11" t="s">
        <v>27</v>
      </c>
      <c r="B41" s="11" t="s">
        <v>3</v>
      </c>
      <c r="C41" s="12">
        <v>152.40000152587891</v>
      </c>
      <c r="D41" s="12">
        <v>152.40000152587891</v>
      </c>
      <c r="E41" s="12">
        <v>152.40000152587891</v>
      </c>
      <c r="F41" s="12">
        <v>152.40000152587891</v>
      </c>
      <c r="G41" s="12">
        <v>152.40000152587891</v>
      </c>
      <c r="H41" s="12">
        <v>152.40000152587891</v>
      </c>
      <c r="I41" s="12">
        <v>152.40000152587891</v>
      </c>
      <c r="J41" s="12">
        <v>152.40000152587891</v>
      </c>
      <c r="K41" s="12">
        <v>152.40000152587891</v>
      </c>
      <c r="L41" s="12">
        <v>152.40000152587891</v>
      </c>
      <c r="M41" s="12">
        <v>152.40000152587891</v>
      </c>
      <c r="N41" s="12">
        <v>152.40000152587891</v>
      </c>
      <c r="O41" s="12">
        <v>152.40000152587891</v>
      </c>
      <c r="P41" s="12">
        <v>152.40000152587891</v>
      </c>
      <c r="Q41" s="12">
        <v>66</v>
      </c>
      <c r="R41" s="12">
        <v>66</v>
      </c>
      <c r="S41" s="12">
        <v>66</v>
      </c>
      <c r="T41" s="12">
        <v>66</v>
      </c>
      <c r="U41" s="12">
        <v>66</v>
      </c>
      <c r="V41" s="12">
        <v>0</v>
      </c>
      <c r="W41" s="12">
        <v>0</v>
      </c>
      <c r="X41" s="12">
        <v>0</v>
      </c>
      <c r="Y41" s="12">
        <v>0</v>
      </c>
      <c r="Z41" s="12">
        <v>0</v>
      </c>
      <c r="AA41" s="12">
        <v>0</v>
      </c>
    </row>
    <row r="42" spans="1:27" s="10" customFormat="1" x14ac:dyDescent="0.25">
      <c r="A42" s="11" t="s">
        <v>27</v>
      </c>
      <c r="B42" s="11" t="s">
        <v>118</v>
      </c>
      <c r="C42" s="12">
        <v>0</v>
      </c>
      <c r="D42" s="12">
        <v>0</v>
      </c>
      <c r="E42" s="12">
        <v>0</v>
      </c>
      <c r="F42" s="12">
        <v>0</v>
      </c>
      <c r="G42" s="12">
        <v>0</v>
      </c>
      <c r="H42" s="12">
        <v>0</v>
      </c>
      <c r="I42" s="12">
        <v>0</v>
      </c>
      <c r="J42" s="12">
        <v>4.6798910000000003E-3</v>
      </c>
      <c r="K42" s="12">
        <v>4.7069015000000001E-3</v>
      </c>
      <c r="L42" s="12">
        <v>4.7381072999999998E-3</v>
      </c>
      <c r="M42" s="12">
        <v>4.7728379999999997E-3</v>
      </c>
      <c r="N42" s="12">
        <v>4.8485919999999997E-3</v>
      </c>
      <c r="O42" s="12">
        <v>4.9177995000000002E-3</v>
      </c>
      <c r="P42" s="12">
        <v>5.0761746000000003E-3</v>
      </c>
      <c r="Q42" s="12">
        <v>6.4134170000000002E-3</v>
      </c>
      <c r="R42" s="12">
        <v>6.4480262999999996E-3</v>
      </c>
      <c r="S42" s="12">
        <v>6.5238965000000001E-3</v>
      </c>
      <c r="T42" s="12">
        <v>6.6227103000000001E-3</v>
      </c>
      <c r="U42" s="12">
        <v>6.6899265999999999E-3</v>
      </c>
      <c r="V42" s="12">
        <v>7.0966019999999996E-3</v>
      </c>
      <c r="W42" s="12">
        <v>7.8085239999999998E-3</v>
      </c>
      <c r="X42" s="12">
        <v>7.9723680000000005E-3</v>
      </c>
      <c r="Y42" s="12">
        <v>8.5078930000000007E-3</v>
      </c>
      <c r="Z42" s="12">
        <v>1.3648748E-2</v>
      </c>
      <c r="AA42" s="12">
        <v>1.3673064E-2</v>
      </c>
    </row>
    <row r="43" spans="1:27" s="10" customFormat="1" x14ac:dyDescent="0.25">
      <c r="A43" s="11" t="s">
        <v>27</v>
      </c>
      <c r="B43" s="11" t="s">
        <v>10</v>
      </c>
      <c r="C43" s="12">
        <v>4347.4181773846258</v>
      </c>
      <c r="D43" s="12">
        <v>4621.0847212998278</v>
      </c>
      <c r="E43" s="12">
        <v>7310.2820307592265</v>
      </c>
      <c r="F43" s="12">
        <v>8618.1208247652285</v>
      </c>
      <c r="G43" s="12">
        <v>10518.287582215225</v>
      </c>
      <c r="H43" s="12">
        <v>11133.258130053227</v>
      </c>
      <c r="I43" s="12">
        <v>14623.567104974225</v>
      </c>
      <c r="J43" s="12">
        <v>15476.575876548226</v>
      </c>
      <c r="K43" s="12">
        <v>16327.960324743226</v>
      </c>
      <c r="L43" s="12">
        <v>16578.643910206221</v>
      </c>
      <c r="M43" s="12">
        <v>19720.75341964023</v>
      </c>
      <c r="N43" s="12">
        <v>28627.64570571723</v>
      </c>
      <c r="O43" s="12">
        <v>30739.90932484623</v>
      </c>
      <c r="P43" s="12">
        <v>33235.373091720234</v>
      </c>
      <c r="Q43" s="12">
        <v>39039.469849308232</v>
      </c>
      <c r="R43" s="12">
        <v>40128.715045288227</v>
      </c>
      <c r="S43" s="12">
        <v>40128.715090047226</v>
      </c>
      <c r="T43" s="12">
        <v>40128.736617389222</v>
      </c>
      <c r="U43" s="12">
        <v>42305.359914788227</v>
      </c>
      <c r="V43" s="12">
        <v>55018.132909798223</v>
      </c>
      <c r="W43" s="12">
        <v>57572.407432967128</v>
      </c>
      <c r="X43" s="12">
        <v>62066.489149860703</v>
      </c>
      <c r="Y43" s="12">
        <v>73997.856437851748</v>
      </c>
      <c r="Z43" s="12">
        <v>91210.435854005744</v>
      </c>
      <c r="AA43" s="12">
        <v>91409.312974951739</v>
      </c>
    </row>
    <row r="44" spans="1:27" s="10" customFormat="1" x14ac:dyDescent="0.25">
      <c r="A44" s="11" t="s">
        <v>27</v>
      </c>
      <c r="B44" s="11" t="s">
        <v>9</v>
      </c>
      <c r="C44" s="12">
        <v>3707.799482938703</v>
      </c>
      <c r="D44" s="12">
        <v>3853.8052775062024</v>
      </c>
      <c r="E44" s="12">
        <v>3943.6747049868027</v>
      </c>
      <c r="F44" s="12">
        <v>3944.1697089158019</v>
      </c>
      <c r="G44" s="12">
        <v>4468.9267892988019</v>
      </c>
      <c r="H44" s="12">
        <v>6765.3165225148014</v>
      </c>
      <c r="I44" s="12">
        <v>8006.5740367218023</v>
      </c>
      <c r="J44" s="12">
        <v>9377.970999309804</v>
      </c>
      <c r="K44" s="12">
        <v>12746.791773343804</v>
      </c>
      <c r="L44" s="12">
        <v>15845.058998556802</v>
      </c>
      <c r="M44" s="12">
        <v>22496.205050276803</v>
      </c>
      <c r="N44" s="12">
        <v>33957.178998996802</v>
      </c>
      <c r="O44" s="12">
        <v>34522.428437476803</v>
      </c>
      <c r="P44" s="12">
        <v>36154.719407476805</v>
      </c>
      <c r="Q44" s="12">
        <v>40042.381647476803</v>
      </c>
      <c r="R44" s="12">
        <v>40042.381657476799</v>
      </c>
      <c r="S44" s="12">
        <v>40042.381667476802</v>
      </c>
      <c r="T44" s="12">
        <v>44860.9410224768</v>
      </c>
      <c r="U44" s="12">
        <v>49352.519657476798</v>
      </c>
      <c r="V44" s="12">
        <v>65897.837727476814</v>
      </c>
      <c r="W44" s="12">
        <v>71584.800587476799</v>
      </c>
      <c r="X44" s="12">
        <v>79361.712764002674</v>
      </c>
      <c r="Y44" s="12">
        <v>87417.619573911128</v>
      </c>
      <c r="Z44" s="12">
        <v>97240.796144819586</v>
      </c>
      <c r="AA44" s="12">
        <v>96507.896557293701</v>
      </c>
    </row>
    <row r="45" spans="1:27" s="10" customFormat="1" x14ac:dyDescent="0.25">
      <c r="A45" s="11" t="s">
        <v>27</v>
      </c>
      <c r="B45" s="11" t="s">
        <v>102</v>
      </c>
      <c r="C45" s="12">
        <v>100.0122293575</v>
      </c>
      <c r="D45" s="12">
        <v>100.016514602</v>
      </c>
      <c r="E45" s="12">
        <v>467.81335094299999</v>
      </c>
      <c r="F45" s="12">
        <v>467.85789334600003</v>
      </c>
      <c r="G45" s="12">
        <v>467.883653374</v>
      </c>
      <c r="H45" s="12">
        <v>1818.9445800000001</v>
      </c>
      <c r="I45" s="12">
        <v>1818.94497</v>
      </c>
      <c r="J45" s="12">
        <v>2297.8903999999998</v>
      </c>
      <c r="K45" s="12">
        <v>3208.9981699999998</v>
      </c>
      <c r="L45" s="12">
        <v>4713.7516599999999</v>
      </c>
      <c r="M45" s="12">
        <v>7003.2649000000001</v>
      </c>
      <c r="N45" s="12">
        <v>9551.9321</v>
      </c>
      <c r="O45" s="12">
        <v>10222.172769999999</v>
      </c>
      <c r="P45" s="12">
        <v>10222.1733</v>
      </c>
      <c r="Q45" s="12">
        <v>10222.1736</v>
      </c>
      <c r="R45" s="12">
        <v>10374.248540000001</v>
      </c>
      <c r="S45" s="12">
        <v>10507.302820000001</v>
      </c>
      <c r="T45" s="12">
        <v>12597.9926</v>
      </c>
      <c r="U45" s="12">
        <v>13140.6423</v>
      </c>
      <c r="V45" s="12">
        <v>19200.813180000001</v>
      </c>
      <c r="W45" s="12">
        <v>21040.728569999999</v>
      </c>
      <c r="X45" s="12">
        <v>23978.860799999999</v>
      </c>
      <c r="Y45" s="12">
        <v>23611.302286939997</v>
      </c>
      <c r="Z45" s="12">
        <v>24051.289746899998</v>
      </c>
      <c r="AA45" s="12">
        <v>24051.26529385</v>
      </c>
    </row>
    <row r="46" spans="1:27" s="10" customFormat="1" x14ac:dyDescent="0.25">
      <c r="A46" s="11" t="s">
        <v>27</v>
      </c>
      <c r="B46" s="11" t="s">
        <v>15</v>
      </c>
      <c r="C46" s="12">
        <v>570</v>
      </c>
      <c r="D46" s="12">
        <v>570</v>
      </c>
      <c r="E46" s="12">
        <v>1167.19683078</v>
      </c>
      <c r="F46" s="12">
        <v>1576.02006542</v>
      </c>
      <c r="G46" s="12">
        <v>1576.02020253</v>
      </c>
      <c r="H46" s="12">
        <v>1576.0244991400002</v>
      </c>
      <c r="I46" s="12">
        <v>1576.0246519700001</v>
      </c>
      <c r="J46" s="12">
        <v>1576.02473611</v>
      </c>
      <c r="K46" s="12">
        <v>1576.02479238</v>
      </c>
      <c r="L46" s="12">
        <v>1576.0250400999998</v>
      </c>
      <c r="M46" s="12">
        <v>1576.02586673</v>
      </c>
      <c r="N46" s="12">
        <v>1576.0272012600001</v>
      </c>
      <c r="O46" s="12">
        <v>1576.02742096</v>
      </c>
      <c r="P46" s="12">
        <v>1576.0275602899999</v>
      </c>
      <c r="Q46" s="12">
        <v>1576.0278897400001</v>
      </c>
      <c r="R46" s="12">
        <v>1576.02795739</v>
      </c>
      <c r="S46" s="12">
        <v>1576.0280938200001</v>
      </c>
      <c r="T46" s="12">
        <v>1576.0287690299999</v>
      </c>
      <c r="U46" s="12">
        <v>1576.0290535000001</v>
      </c>
      <c r="V46" s="12">
        <v>1576.0300512499998</v>
      </c>
      <c r="W46" s="12">
        <v>1576.0305393200001</v>
      </c>
      <c r="X46" s="12">
        <v>1576.0310252699999</v>
      </c>
      <c r="Y46" s="12">
        <v>1576.0311482499999</v>
      </c>
      <c r="Z46" s="12">
        <v>1576.0322927999998</v>
      </c>
      <c r="AA46" s="12">
        <v>1576.0322996599998</v>
      </c>
    </row>
    <row r="47" spans="1:27" s="10" customFormat="1" x14ac:dyDescent="0.25">
      <c r="A47" s="11" t="s">
        <v>27</v>
      </c>
      <c r="B47" s="11" t="s">
        <v>17</v>
      </c>
      <c r="C47" s="12">
        <v>81.304999999999993</v>
      </c>
      <c r="D47" s="12">
        <v>177.50700000000001</v>
      </c>
      <c r="E47" s="12">
        <v>314.98699999999997</v>
      </c>
      <c r="F47" s="12">
        <v>485.21</v>
      </c>
      <c r="G47" s="12">
        <v>690.75199999999995</v>
      </c>
      <c r="H47" s="12">
        <v>942.36799999999994</v>
      </c>
      <c r="I47" s="12">
        <v>1319.3319999999999</v>
      </c>
      <c r="J47" s="12">
        <v>1624.09</v>
      </c>
      <c r="K47" s="12">
        <v>1944.0279999999998</v>
      </c>
      <c r="L47" s="12">
        <v>2302.2249999999999</v>
      </c>
      <c r="M47" s="12">
        <v>2742.346</v>
      </c>
      <c r="N47" s="12">
        <v>3210.7579999999998</v>
      </c>
      <c r="O47" s="12">
        <v>3693.741</v>
      </c>
      <c r="P47" s="12">
        <v>4164.277</v>
      </c>
      <c r="Q47" s="12">
        <v>4602.442</v>
      </c>
      <c r="R47" s="12">
        <v>5027.8919999999998</v>
      </c>
      <c r="S47" s="12">
        <v>5334.1329999999998</v>
      </c>
      <c r="T47" s="12">
        <v>5614.2889999999998</v>
      </c>
      <c r="U47" s="12">
        <v>5855.8180000000002</v>
      </c>
      <c r="V47" s="12">
        <v>6089.3490000000002</v>
      </c>
      <c r="W47" s="12">
        <v>6341.701</v>
      </c>
      <c r="X47" s="12">
        <v>6594.7080000000005</v>
      </c>
      <c r="Y47" s="12">
        <v>6854.74</v>
      </c>
      <c r="Z47" s="12">
        <v>7119.5389999999998</v>
      </c>
      <c r="AA47" s="12">
        <v>7388.3469999999998</v>
      </c>
    </row>
    <row r="48" spans="1:27" s="10" customFormat="1" x14ac:dyDescent="0.25">
      <c r="A48" s="37" t="s">
        <v>98</v>
      </c>
      <c r="B48" s="37"/>
      <c r="C48" s="29">
        <v>19886.021898210991</v>
      </c>
      <c r="D48" s="29">
        <v>20305.696177109596</v>
      </c>
      <c r="E48" s="29">
        <v>19795.216451305092</v>
      </c>
      <c r="F48" s="29">
        <v>20862.019117496089</v>
      </c>
      <c r="G48" s="29">
        <v>22052.22154324839</v>
      </c>
      <c r="H48" s="29">
        <v>24701.331809621191</v>
      </c>
      <c r="I48" s="29">
        <v>27786.150067437891</v>
      </c>
      <c r="J48" s="29">
        <v>29378.839252413291</v>
      </c>
      <c r="K48" s="29">
        <v>32779.671843235788</v>
      </c>
      <c r="L48" s="29">
        <v>36128.612299353488</v>
      </c>
      <c r="M48" s="29">
        <v>45498.366078376494</v>
      </c>
      <c r="N48" s="29">
        <v>65749.231997843497</v>
      </c>
      <c r="O48" s="29">
        <v>68426.728036395507</v>
      </c>
      <c r="P48" s="29">
        <v>72169.476157835001</v>
      </c>
      <c r="Q48" s="29">
        <v>81774.82801695072</v>
      </c>
      <c r="R48" s="29">
        <v>82864.073129278404</v>
      </c>
      <c r="S48" s="29">
        <v>82719.673066447926</v>
      </c>
      <c r="T48" s="29">
        <v>87538.256838660629</v>
      </c>
      <c r="U48" s="29">
        <v>94206.458810434327</v>
      </c>
      <c r="V48" s="29">
        <v>123398.54579441153</v>
      </c>
      <c r="W48" s="29">
        <v>131639.77966039494</v>
      </c>
      <c r="X48" s="29">
        <v>143910.76897086328</v>
      </c>
      <c r="Y48" s="29">
        <v>163253.53870520697</v>
      </c>
      <c r="Z48" s="29">
        <v>189496.30735711553</v>
      </c>
      <c r="AA48" s="29">
        <v>188962.28504110943</v>
      </c>
    </row>
    <row r="49" spans="1:27" s="10" customFormat="1" x14ac:dyDescent="0.25"/>
    <row r="50" spans="1:27" s="10" customFormat="1"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x14ac:dyDescent="0.25">
      <c r="A52" s="11" t="s">
        <v>28</v>
      </c>
      <c r="B52" s="11" t="s">
        <v>11</v>
      </c>
      <c r="C52" s="12">
        <v>4835</v>
      </c>
      <c r="D52" s="12">
        <v>4835</v>
      </c>
      <c r="E52" s="12">
        <v>1650.8250183055998</v>
      </c>
      <c r="F52" s="12">
        <v>1328.3672952117001</v>
      </c>
      <c r="G52" s="12">
        <v>1328.3669932773998</v>
      </c>
      <c r="H52" s="12">
        <v>1278.4642761760001</v>
      </c>
      <c r="I52" s="12">
        <v>268.22447719959996</v>
      </c>
      <c r="J52" s="12">
        <v>1.8811508000000001E-2</v>
      </c>
      <c r="K52" s="12">
        <v>1.77445455E-2</v>
      </c>
      <c r="L52" s="12">
        <v>1.7697670700000001E-2</v>
      </c>
      <c r="M52" s="12">
        <v>1.7686150000000001E-2</v>
      </c>
      <c r="N52" s="12">
        <v>1.76805448E-2</v>
      </c>
      <c r="O52" s="12">
        <v>1.7600737599999999E-2</v>
      </c>
      <c r="P52" s="12">
        <v>1.7585731199999999E-2</v>
      </c>
      <c r="Q52" s="12">
        <v>1.7583459999999999E-2</v>
      </c>
      <c r="R52" s="12">
        <v>1.7537462600000001E-2</v>
      </c>
      <c r="S52" s="12">
        <v>1.7501903200000002E-2</v>
      </c>
      <c r="T52" s="12">
        <v>1.7440040800000001E-2</v>
      </c>
      <c r="U52" s="12">
        <v>1.74226091E-2</v>
      </c>
      <c r="V52" s="12">
        <v>1.7388356399999999E-2</v>
      </c>
      <c r="W52" s="12">
        <v>1.7385018200000001E-2</v>
      </c>
      <c r="X52" s="12">
        <v>1.7308546300000002E-2</v>
      </c>
      <c r="Y52" s="12">
        <v>6.1794192000000003E-3</v>
      </c>
      <c r="Z52" s="12">
        <v>6.1787887E-3</v>
      </c>
      <c r="AA52" s="12">
        <v>0</v>
      </c>
    </row>
    <row r="53" spans="1:27" s="10" customFormat="1" x14ac:dyDescent="0.25">
      <c r="A53" s="11" t="s">
        <v>28</v>
      </c>
      <c r="B53" s="11" t="s">
        <v>8</v>
      </c>
      <c r="C53" s="12">
        <v>0</v>
      </c>
      <c r="D53" s="12">
        <v>2.011961E-3</v>
      </c>
      <c r="E53" s="12">
        <v>3.3114802E-3</v>
      </c>
      <c r="F53" s="12">
        <v>3.3121219999999998E-3</v>
      </c>
      <c r="G53" s="12">
        <v>3.3124418E-3</v>
      </c>
      <c r="H53" s="12">
        <v>3.3126129999999998E-3</v>
      </c>
      <c r="I53" s="12">
        <v>3.3127E-3</v>
      </c>
      <c r="J53" s="12">
        <v>3.3127641999999998E-3</v>
      </c>
      <c r="K53" s="12">
        <v>3.3128300000000001E-3</v>
      </c>
      <c r="L53" s="12">
        <v>3.3129088000000001E-3</v>
      </c>
      <c r="M53" s="12">
        <v>3.3130046999999998E-3</v>
      </c>
      <c r="N53" s="12">
        <v>3.3131255999999999E-3</v>
      </c>
      <c r="O53" s="12">
        <v>3.3132639999999998E-3</v>
      </c>
      <c r="P53" s="12">
        <v>3.3134660000000002E-3</v>
      </c>
      <c r="Q53" s="12">
        <v>3.3138670999999999E-3</v>
      </c>
      <c r="R53" s="12">
        <v>3.3143382000000001E-3</v>
      </c>
      <c r="S53" s="12">
        <v>3.3159560000000001E-3</v>
      </c>
      <c r="T53" s="12">
        <v>4.9563510000000003E-3</v>
      </c>
      <c r="U53" s="12">
        <v>5.0932319999999996E-3</v>
      </c>
      <c r="V53" s="12">
        <v>5.1015319999999998E-3</v>
      </c>
      <c r="W53" s="12">
        <v>5.8362580000000004E-3</v>
      </c>
      <c r="X53" s="12">
        <v>5.8376653999999998E-3</v>
      </c>
      <c r="Y53" s="12">
        <v>5.838612E-3</v>
      </c>
      <c r="Z53" s="12">
        <v>9.3374080000000002E-3</v>
      </c>
      <c r="AA53" s="12">
        <v>9.4776740000000002E-3</v>
      </c>
    </row>
    <row r="54" spans="1:27" s="10" customFormat="1" x14ac:dyDescent="0.25">
      <c r="A54" s="11" t="s">
        <v>28</v>
      </c>
      <c r="B54" s="11" t="s">
        <v>12</v>
      </c>
      <c r="C54" s="12">
        <v>500</v>
      </c>
      <c r="D54" s="12">
        <v>500</v>
      </c>
      <c r="E54" s="12">
        <v>500</v>
      </c>
      <c r="F54" s="12">
        <v>500</v>
      </c>
      <c r="G54" s="12">
        <v>500</v>
      </c>
      <c r="H54" s="12">
        <v>500</v>
      </c>
      <c r="I54" s="12">
        <v>500</v>
      </c>
      <c r="J54" s="12">
        <v>500</v>
      </c>
      <c r="K54" s="12">
        <v>500</v>
      </c>
      <c r="L54" s="12">
        <v>500</v>
      </c>
      <c r="M54" s="12">
        <v>500</v>
      </c>
      <c r="N54" s="12">
        <v>500</v>
      </c>
      <c r="O54" s="12">
        <v>500</v>
      </c>
      <c r="P54" s="12">
        <v>500</v>
      </c>
      <c r="Q54" s="12">
        <v>500</v>
      </c>
      <c r="R54" s="12">
        <v>500</v>
      </c>
      <c r="S54" s="12">
        <v>0</v>
      </c>
      <c r="T54" s="12">
        <v>0</v>
      </c>
      <c r="U54" s="12">
        <v>0</v>
      </c>
      <c r="V54" s="12">
        <v>0</v>
      </c>
      <c r="W54" s="12">
        <v>0</v>
      </c>
      <c r="X54" s="12">
        <v>0</v>
      </c>
      <c r="Y54" s="12">
        <v>0</v>
      </c>
      <c r="Z54" s="12">
        <v>0</v>
      </c>
      <c r="AA54" s="12">
        <v>0</v>
      </c>
    </row>
    <row r="55" spans="1:27" s="10" customFormat="1" x14ac:dyDescent="0.25">
      <c r="A55" s="11" t="s">
        <v>28</v>
      </c>
      <c r="B55" s="11" t="s">
        <v>5</v>
      </c>
      <c r="C55" s="12">
        <v>1900.0123608504998</v>
      </c>
      <c r="D55" s="12">
        <v>1900.0134522167</v>
      </c>
      <c r="E55" s="12">
        <v>1900.0136996079998</v>
      </c>
      <c r="F55" s="12">
        <v>1900.0139123334002</v>
      </c>
      <c r="G55" s="12">
        <v>1900.0139664522999</v>
      </c>
      <c r="H55" s="12">
        <v>1900.0140264155</v>
      </c>
      <c r="I55" s="12">
        <v>1900.0140457868001</v>
      </c>
      <c r="J55" s="12">
        <v>1900.0140605829999</v>
      </c>
      <c r="K55" s="12">
        <v>1900.0140831133001</v>
      </c>
      <c r="L55" s="12">
        <v>1900.0141117215001</v>
      </c>
      <c r="M55" s="12">
        <v>1730.0141412784999</v>
      </c>
      <c r="N55" s="12">
        <v>1730.0141750769999</v>
      </c>
      <c r="O55" s="12">
        <v>1730.0142147208001</v>
      </c>
      <c r="P55" s="12">
        <v>1730.0142634255001</v>
      </c>
      <c r="Q55" s="12">
        <v>1730.0143213803999</v>
      </c>
      <c r="R55" s="12">
        <v>1730.0143938997001</v>
      </c>
      <c r="S55" s="12">
        <v>1290.014495335</v>
      </c>
      <c r="T55" s="12">
        <v>1290.0146195186999</v>
      </c>
      <c r="U55" s="12">
        <v>1290.0148824740002</v>
      </c>
      <c r="V55" s="12">
        <v>1196.0149898883001</v>
      </c>
      <c r="W55" s="12">
        <v>1196.0155913709998</v>
      </c>
      <c r="X55" s="12">
        <v>1196.0232050509999</v>
      </c>
      <c r="Y55" s="12">
        <v>1196.0232947999998</v>
      </c>
      <c r="Z55" s="12">
        <v>1196.0234066149999</v>
      </c>
      <c r="AA55" s="12">
        <v>612.02355471700002</v>
      </c>
    </row>
    <row r="56" spans="1:27" s="10" customFormat="1" x14ac:dyDescent="0.25">
      <c r="A56" s="11" t="s">
        <v>28</v>
      </c>
      <c r="B56" s="11" t="s">
        <v>3</v>
      </c>
      <c r="C56" s="12">
        <v>2279.019989013671</v>
      </c>
      <c r="D56" s="12">
        <v>2279.019989013671</v>
      </c>
      <c r="E56" s="12">
        <v>2279.019989013671</v>
      </c>
      <c r="F56" s="12">
        <v>2279.019989013671</v>
      </c>
      <c r="G56" s="12">
        <v>2279.019989013671</v>
      </c>
      <c r="H56" s="12">
        <v>2279.019989013671</v>
      </c>
      <c r="I56" s="12">
        <v>2279.019989013671</v>
      </c>
      <c r="J56" s="12">
        <v>2279.019989013671</v>
      </c>
      <c r="K56" s="12">
        <v>2279.019989013671</v>
      </c>
      <c r="L56" s="12">
        <v>2279.019989013671</v>
      </c>
      <c r="M56" s="12">
        <v>2279.019989013671</v>
      </c>
      <c r="N56" s="12">
        <v>2279.019989013671</v>
      </c>
      <c r="O56" s="12">
        <v>2279.019989013671</v>
      </c>
      <c r="P56" s="12">
        <v>2279.019989013671</v>
      </c>
      <c r="Q56" s="12">
        <v>2279.019989013671</v>
      </c>
      <c r="R56" s="12">
        <v>2279.019989013671</v>
      </c>
      <c r="S56" s="12">
        <v>2279.019989013671</v>
      </c>
      <c r="T56" s="12">
        <v>2279.019989013671</v>
      </c>
      <c r="U56" s="12">
        <v>2279.019989013671</v>
      </c>
      <c r="V56" s="12">
        <v>2279.019989013671</v>
      </c>
      <c r="W56" s="12">
        <v>2279.019989013671</v>
      </c>
      <c r="X56" s="12">
        <v>2279.019989013671</v>
      </c>
      <c r="Y56" s="12">
        <v>2279.019989013671</v>
      </c>
      <c r="Z56" s="12">
        <v>2279.019989013671</v>
      </c>
      <c r="AA56" s="12">
        <v>2279.019989013671</v>
      </c>
    </row>
    <row r="57" spans="1:27" s="10" customFormat="1" x14ac:dyDescent="0.25">
      <c r="A57" s="11" t="s">
        <v>28</v>
      </c>
      <c r="B57" s="11" t="s">
        <v>118</v>
      </c>
      <c r="C57" s="12">
        <v>0</v>
      </c>
      <c r="D57" s="12">
        <v>0</v>
      </c>
      <c r="E57" s="12">
        <v>0</v>
      </c>
      <c r="F57" s="12">
        <v>0</v>
      </c>
      <c r="G57" s="12">
        <v>0</v>
      </c>
      <c r="H57" s="12">
        <v>0</v>
      </c>
      <c r="I57" s="12">
        <v>0</v>
      </c>
      <c r="J57" s="12">
        <v>0</v>
      </c>
      <c r="K57" s="12">
        <v>0</v>
      </c>
      <c r="L57" s="12">
        <v>0</v>
      </c>
      <c r="M57" s="12">
        <v>0</v>
      </c>
      <c r="N57" s="12">
        <v>0</v>
      </c>
      <c r="O57" s="12">
        <v>7.1353405000000002E-3</v>
      </c>
      <c r="P57" s="12">
        <v>8.0582529999999996E-3</v>
      </c>
      <c r="Q57" s="12">
        <v>123.16772</v>
      </c>
      <c r="R57" s="12">
        <v>123.16864</v>
      </c>
      <c r="S57" s="12">
        <v>225.67194000000001</v>
      </c>
      <c r="T57" s="12">
        <v>225.67241999999999</v>
      </c>
      <c r="U57" s="12">
        <v>225.67261999999999</v>
      </c>
      <c r="V57" s="12">
        <v>225.67268000000001</v>
      </c>
      <c r="W57" s="12">
        <v>1209.6223</v>
      </c>
      <c r="X57" s="12">
        <v>1432.123</v>
      </c>
      <c r="Y57" s="12">
        <v>1432.1233</v>
      </c>
      <c r="Z57" s="12">
        <v>1575.7262000000001</v>
      </c>
      <c r="AA57" s="12">
        <v>1575.7273</v>
      </c>
    </row>
    <row r="58" spans="1:27" s="10" customFormat="1" x14ac:dyDescent="0.25">
      <c r="A58" s="11" t="s">
        <v>28</v>
      </c>
      <c r="B58" s="11" t="s">
        <v>10</v>
      </c>
      <c r="C58" s="12">
        <v>4692.5786282798663</v>
      </c>
      <c r="D58" s="12">
        <v>5538.534883350525</v>
      </c>
      <c r="E58" s="12">
        <v>8145.4871465608148</v>
      </c>
      <c r="F58" s="12">
        <v>8579.930918752767</v>
      </c>
      <c r="G58" s="12">
        <v>9547.276771683164</v>
      </c>
      <c r="H58" s="12">
        <v>10458.593228267568</v>
      </c>
      <c r="I58" s="12">
        <v>10534.605437465265</v>
      </c>
      <c r="J58" s="12">
        <v>10723.942488798366</v>
      </c>
      <c r="K58" s="12">
        <v>10723.942774779263</v>
      </c>
      <c r="L58" s="12">
        <v>10723.942843734963</v>
      </c>
      <c r="M58" s="12">
        <v>11985.094633323766</v>
      </c>
      <c r="N58" s="12">
        <v>11797.827618506764</v>
      </c>
      <c r="O58" s="12">
        <v>11797.827657059965</v>
      </c>
      <c r="P58" s="12">
        <v>12171.288699918865</v>
      </c>
      <c r="Q58" s="12">
        <v>13092.185682652222</v>
      </c>
      <c r="R58" s="12">
        <v>15025.855236978323</v>
      </c>
      <c r="S58" s="12">
        <v>15202.664139184222</v>
      </c>
      <c r="T58" s="12">
        <v>15711.74633319436</v>
      </c>
      <c r="U58" s="12">
        <v>15777.009424983458</v>
      </c>
      <c r="V58" s="12">
        <v>17322.918141701397</v>
      </c>
      <c r="W58" s="12">
        <v>19375.738759224841</v>
      </c>
      <c r="X58" s="12">
        <v>19063.73882515134</v>
      </c>
      <c r="Y58" s="12">
        <v>18471.561569905451</v>
      </c>
      <c r="Z58" s="12">
        <v>20942.357019746647</v>
      </c>
      <c r="AA58" s="12">
        <v>24635.677930884449</v>
      </c>
    </row>
    <row r="59" spans="1:27" s="10" customFormat="1" x14ac:dyDescent="0.25">
      <c r="A59" s="11" t="s">
        <v>28</v>
      </c>
      <c r="B59" s="11" t="s">
        <v>9</v>
      </c>
      <c r="C59" s="12">
        <v>1081.5869751074711</v>
      </c>
      <c r="D59" s="12">
        <v>1081.6005840499708</v>
      </c>
      <c r="E59" s="12">
        <v>1495.6077537435708</v>
      </c>
      <c r="F59" s="12">
        <v>2558.3306706455705</v>
      </c>
      <c r="G59" s="12">
        <v>2588.7632641888713</v>
      </c>
      <c r="H59" s="12">
        <v>2598.6633019945712</v>
      </c>
      <c r="I59" s="12">
        <v>2598.6660310695706</v>
      </c>
      <c r="J59" s="12">
        <v>4335.5204418615704</v>
      </c>
      <c r="K59" s="12">
        <v>4335.5204418615704</v>
      </c>
      <c r="L59" s="12">
        <v>4594.856101861571</v>
      </c>
      <c r="M59" s="12">
        <v>4594.857651861571</v>
      </c>
      <c r="N59" s="12">
        <v>5517.9199518615696</v>
      </c>
      <c r="O59" s="12">
        <v>5517.92602186157</v>
      </c>
      <c r="P59" s="12">
        <v>6311.3135318615696</v>
      </c>
      <c r="Q59" s="12">
        <v>6732.9901418615718</v>
      </c>
      <c r="R59" s="12">
        <v>6732.9953218615701</v>
      </c>
      <c r="S59" s="12">
        <v>7868.635271861569</v>
      </c>
      <c r="T59" s="12">
        <v>8211.639151861571</v>
      </c>
      <c r="U59" s="12">
        <v>11966.129801861571</v>
      </c>
      <c r="V59" s="12">
        <v>11966.13127186157</v>
      </c>
      <c r="W59" s="12">
        <v>14049.449531861572</v>
      </c>
      <c r="X59" s="12">
        <v>13938.969598504638</v>
      </c>
      <c r="Y59" s="12">
        <v>13907.873437863769</v>
      </c>
      <c r="Z59" s="12">
        <v>14381.073257863767</v>
      </c>
      <c r="AA59" s="12">
        <v>16133.271947863768</v>
      </c>
    </row>
    <row r="60" spans="1:27" s="10" customFormat="1" x14ac:dyDescent="0.25">
      <c r="A60" s="11" t="s">
        <v>28</v>
      </c>
      <c r="B60" s="11" t="s">
        <v>102</v>
      </c>
      <c r="C60" s="12">
        <v>375.34780893670597</v>
      </c>
      <c r="D60" s="12">
        <v>466.26480293970599</v>
      </c>
      <c r="E60" s="12">
        <v>534.04867693770598</v>
      </c>
      <c r="F60" s="12">
        <v>1486.873499923706</v>
      </c>
      <c r="G60" s="12">
        <v>1663.7039799237059</v>
      </c>
      <c r="H60" s="12">
        <v>1663.705039923706</v>
      </c>
      <c r="I60" s="12">
        <v>2023.325409923706</v>
      </c>
      <c r="J60" s="12">
        <v>2023.3262999237061</v>
      </c>
      <c r="K60" s="12">
        <v>2023.3268199237059</v>
      </c>
      <c r="L60" s="12">
        <v>2023.3301599237061</v>
      </c>
      <c r="M60" s="12">
        <v>1968.03162</v>
      </c>
      <c r="N60" s="12">
        <v>1968.03307</v>
      </c>
      <c r="O60" s="12">
        <v>2224.7754800000002</v>
      </c>
      <c r="P60" s="12">
        <v>2944.0575800000001</v>
      </c>
      <c r="Q60" s="12">
        <v>3062.7249000000002</v>
      </c>
      <c r="R60" s="12">
        <v>3332.3176899999999</v>
      </c>
      <c r="S60" s="12">
        <v>3665.5614999999998</v>
      </c>
      <c r="T60" s="12">
        <v>3665.5617199999997</v>
      </c>
      <c r="U60" s="12">
        <v>4532.3074999999999</v>
      </c>
      <c r="V60" s="12">
        <v>4726.5598</v>
      </c>
      <c r="W60" s="12">
        <v>5266.45496</v>
      </c>
      <c r="X60" s="12">
        <v>5408.7487249999995</v>
      </c>
      <c r="Y60" s="12">
        <v>5340.9702703699995</v>
      </c>
      <c r="Z60" s="12">
        <v>5761.8104388600004</v>
      </c>
      <c r="AA60" s="12">
        <v>5585.1106327299995</v>
      </c>
    </row>
    <row r="61" spans="1:27" s="10" customFormat="1" x14ac:dyDescent="0.25">
      <c r="A61" s="11" t="s">
        <v>28</v>
      </c>
      <c r="B61" s="11" t="s">
        <v>15</v>
      </c>
      <c r="C61" s="12">
        <v>0</v>
      </c>
      <c r="D61" s="12">
        <v>0</v>
      </c>
      <c r="E61" s="12">
        <v>98.108551000000006</v>
      </c>
      <c r="F61" s="12">
        <v>175.25646599999999</v>
      </c>
      <c r="G61" s="12">
        <v>175.25680399999999</v>
      </c>
      <c r="H61" s="12">
        <v>175.25689</v>
      </c>
      <c r="I61" s="12">
        <v>175.25690600000001</v>
      </c>
      <c r="J61" s="12">
        <v>175.25695000000002</v>
      </c>
      <c r="K61" s="12">
        <v>175.25698</v>
      </c>
      <c r="L61" s="12">
        <v>175.25704000000002</v>
      </c>
      <c r="M61" s="12">
        <v>175.25712399999998</v>
      </c>
      <c r="N61" s="12">
        <v>175.25725</v>
      </c>
      <c r="O61" s="12">
        <v>175.25737000000001</v>
      </c>
      <c r="P61" s="12">
        <v>175.25750600000001</v>
      </c>
      <c r="Q61" s="12">
        <v>175.25770999999997</v>
      </c>
      <c r="R61" s="12">
        <v>175.25788</v>
      </c>
      <c r="S61" s="12">
        <v>175.258104</v>
      </c>
      <c r="T61" s="12">
        <v>175.25830000000002</v>
      </c>
      <c r="U61" s="12">
        <v>175.25859500000001</v>
      </c>
      <c r="V61" s="12">
        <v>175.258916</v>
      </c>
      <c r="W61" s="12">
        <v>175.25922</v>
      </c>
      <c r="X61" s="12">
        <v>175.25940399999999</v>
      </c>
      <c r="Y61" s="12">
        <v>175.25959399999999</v>
      </c>
      <c r="Z61" s="12">
        <v>175.26006999999998</v>
      </c>
      <c r="AA61" s="12">
        <v>175.2604</v>
      </c>
    </row>
    <row r="62" spans="1:27" s="10" customFormat="1" x14ac:dyDescent="0.25">
      <c r="A62" s="11" t="s">
        <v>28</v>
      </c>
      <c r="B62" s="11" t="s">
        <v>17</v>
      </c>
      <c r="C62" s="12">
        <v>60.467999999999996</v>
      </c>
      <c r="D62" s="12">
        <v>148.648</v>
      </c>
      <c r="E62" s="12">
        <v>275.34800000000001</v>
      </c>
      <c r="F62" s="12">
        <v>442.274</v>
      </c>
      <c r="G62" s="12">
        <v>652.44999999999993</v>
      </c>
      <c r="H62" s="12">
        <v>876.23699999999997</v>
      </c>
      <c r="I62" s="12">
        <v>1210.5730000000001</v>
      </c>
      <c r="J62" s="12">
        <v>1471.452</v>
      </c>
      <c r="K62" s="12">
        <v>1695.3000000000002</v>
      </c>
      <c r="L62" s="12">
        <v>1937.424</v>
      </c>
      <c r="M62" s="12">
        <v>2247.64</v>
      </c>
      <c r="N62" s="12">
        <v>2595.9029999999998</v>
      </c>
      <c r="O62" s="12">
        <v>2965.11</v>
      </c>
      <c r="P62" s="12">
        <v>3357.5059999999999</v>
      </c>
      <c r="Q62" s="12">
        <v>3781.6729999999998</v>
      </c>
      <c r="R62" s="12">
        <v>4195.058</v>
      </c>
      <c r="S62" s="12">
        <v>4522.0140000000001</v>
      </c>
      <c r="T62" s="12">
        <v>4833.2619999999997</v>
      </c>
      <c r="U62" s="12">
        <v>5118.509</v>
      </c>
      <c r="V62" s="12">
        <v>5352.7880000000005</v>
      </c>
      <c r="W62" s="12">
        <v>5603.2039999999997</v>
      </c>
      <c r="X62" s="12">
        <v>5858.6690000000008</v>
      </c>
      <c r="Y62" s="12">
        <v>6119.5729999999994</v>
      </c>
      <c r="Z62" s="12">
        <v>6385.683</v>
      </c>
      <c r="AA62" s="12">
        <v>6660.2219999999998</v>
      </c>
    </row>
    <row r="63" spans="1:27" s="10" customFormat="1" x14ac:dyDescent="0.25">
      <c r="A63" s="37" t="s">
        <v>98</v>
      </c>
      <c r="B63" s="37"/>
      <c r="C63" s="29">
        <v>15288.197953251507</v>
      </c>
      <c r="D63" s="29">
        <v>16134.170920591867</v>
      </c>
      <c r="E63" s="29">
        <v>15970.956918711856</v>
      </c>
      <c r="F63" s="29">
        <v>17145.666098079109</v>
      </c>
      <c r="G63" s="29">
        <v>18143.444297057205</v>
      </c>
      <c r="H63" s="29">
        <v>19014.758134480311</v>
      </c>
      <c r="I63" s="29">
        <v>18080.533293234905</v>
      </c>
      <c r="J63" s="29">
        <v>19738.519104528808</v>
      </c>
      <c r="K63" s="29">
        <v>19738.518346143304</v>
      </c>
      <c r="L63" s="29">
        <v>19997.854056911208</v>
      </c>
      <c r="M63" s="29">
        <v>21089.007414632208</v>
      </c>
      <c r="N63" s="29">
        <v>21824.802728129405</v>
      </c>
      <c r="O63" s="29">
        <v>21824.815931998106</v>
      </c>
      <c r="P63" s="29">
        <v>22991.665441669807</v>
      </c>
      <c r="Q63" s="29">
        <v>24457.398752234963</v>
      </c>
      <c r="R63" s="29">
        <v>26391.074433554066</v>
      </c>
      <c r="S63" s="29">
        <v>26866.026653253663</v>
      </c>
      <c r="T63" s="29">
        <v>27718.1149099801</v>
      </c>
      <c r="U63" s="29">
        <v>31537.869234173799</v>
      </c>
      <c r="V63" s="29">
        <v>32989.779562353338</v>
      </c>
      <c r="W63" s="29">
        <v>38109.869392747285</v>
      </c>
      <c r="X63" s="29">
        <v>37909.897763932349</v>
      </c>
      <c r="Y63" s="29">
        <v>37286.613609614091</v>
      </c>
      <c r="Z63" s="29">
        <v>40374.215389435783</v>
      </c>
      <c r="AA63" s="29">
        <v>45235.730200152888</v>
      </c>
    </row>
    <row r="64" spans="1:27" s="10" customFormat="1" x14ac:dyDescent="0.25"/>
    <row r="65" spans="1:27" s="10" customFormat="1"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x14ac:dyDescent="0.25">
      <c r="A68" s="11" t="s">
        <v>29</v>
      </c>
      <c r="B68" s="11" t="s">
        <v>8</v>
      </c>
      <c r="C68" s="12">
        <v>709</v>
      </c>
      <c r="D68" s="12">
        <v>529.00175954999997</v>
      </c>
      <c r="E68" s="12">
        <v>529.00200416450002</v>
      </c>
      <c r="F68" s="12">
        <v>529.00200510699995</v>
      </c>
      <c r="G68" s="12">
        <v>529.00200643790004</v>
      </c>
      <c r="H68" s="12">
        <v>529.00208874370003</v>
      </c>
      <c r="I68" s="12">
        <v>529.00209132470002</v>
      </c>
      <c r="J68" s="12">
        <v>529.00209449320005</v>
      </c>
      <c r="K68" s="12">
        <v>529.00209557660003</v>
      </c>
      <c r="L68" s="12">
        <v>529.00209687580002</v>
      </c>
      <c r="M68" s="12">
        <v>529.00221567480003</v>
      </c>
      <c r="N68" s="12">
        <v>529.00222946839995</v>
      </c>
      <c r="O68" s="12">
        <v>529.00223205220004</v>
      </c>
      <c r="P68" s="12">
        <v>529.00225863799994</v>
      </c>
      <c r="Q68" s="12">
        <v>2.4446797999999998E-3</v>
      </c>
      <c r="R68" s="12">
        <v>2.44889E-3</v>
      </c>
      <c r="S68" s="12">
        <v>2.5530005999999999E-3</v>
      </c>
      <c r="T68" s="12">
        <v>3.8236519999999999E-3</v>
      </c>
      <c r="U68" s="12">
        <v>4.0995064000000003E-3</v>
      </c>
      <c r="V68" s="12">
        <v>4.3617780000000002E-3</v>
      </c>
      <c r="W68" s="12">
        <v>4.7863912999999998E-3</v>
      </c>
      <c r="X68" s="12">
        <v>4.7869226000000001E-3</v>
      </c>
      <c r="Y68" s="12">
        <v>4.7878855999999997E-3</v>
      </c>
      <c r="Z68" s="12">
        <v>6.0015633000000002E-3</v>
      </c>
      <c r="AA68" s="12">
        <v>6.0210150000000002E-3</v>
      </c>
    </row>
    <row r="69" spans="1:27" s="10" customFormat="1" x14ac:dyDescent="0.25">
      <c r="A69" s="11" t="s">
        <v>29</v>
      </c>
      <c r="B69" s="11" t="s">
        <v>12</v>
      </c>
      <c r="C69" s="12">
        <v>800</v>
      </c>
      <c r="D69" s="12">
        <v>800</v>
      </c>
      <c r="E69" s="12">
        <v>800</v>
      </c>
      <c r="F69" s="12">
        <v>800</v>
      </c>
      <c r="G69" s="12">
        <v>800</v>
      </c>
      <c r="H69" s="12">
        <v>800</v>
      </c>
      <c r="I69" s="12">
        <v>800</v>
      </c>
      <c r="J69" s="12">
        <v>800</v>
      </c>
      <c r="K69" s="12">
        <v>800</v>
      </c>
      <c r="L69" s="12">
        <v>800</v>
      </c>
      <c r="M69" s="12">
        <v>800</v>
      </c>
      <c r="N69" s="12">
        <v>800</v>
      </c>
      <c r="O69" s="12">
        <v>0</v>
      </c>
      <c r="P69" s="12">
        <v>0</v>
      </c>
      <c r="Q69" s="12">
        <v>0</v>
      </c>
      <c r="R69" s="12">
        <v>0</v>
      </c>
      <c r="S69" s="12">
        <v>0</v>
      </c>
      <c r="T69" s="12">
        <v>0</v>
      </c>
      <c r="U69" s="12">
        <v>0</v>
      </c>
      <c r="V69" s="12">
        <v>0</v>
      </c>
      <c r="W69" s="12">
        <v>0</v>
      </c>
      <c r="X69" s="12">
        <v>0</v>
      </c>
      <c r="Y69" s="12">
        <v>0</v>
      </c>
      <c r="Z69" s="12">
        <v>0</v>
      </c>
      <c r="AA69" s="12">
        <v>0</v>
      </c>
    </row>
    <row r="70" spans="1:27" s="10" customFormat="1" x14ac:dyDescent="0.25">
      <c r="A70" s="11" t="s">
        <v>29</v>
      </c>
      <c r="B70" s="11" t="s">
        <v>5</v>
      </c>
      <c r="C70" s="12">
        <v>1460.6645529664227</v>
      </c>
      <c r="D70" s="12">
        <v>1460.6646047062225</v>
      </c>
      <c r="E70" s="12">
        <v>1460.6650977258225</v>
      </c>
      <c r="F70" s="12">
        <v>1460.6651967442226</v>
      </c>
      <c r="G70" s="12">
        <v>1460.6653522841227</v>
      </c>
      <c r="H70" s="12">
        <v>1460.6656329347227</v>
      </c>
      <c r="I70" s="12">
        <v>1460.6658945223226</v>
      </c>
      <c r="J70" s="12">
        <v>1078.1662187943225</v>
      </c>
      <c r="K70" s="12">
        <v>1078.1665134341226</v>
      </c>
      <c r="L70" s="12">
        <v>801.30671728516029</v>
      </c>
      <c r="M70" s="12">
        <v>801.30712221096042</v>
      </c>
      <c r="N70" s="12">
        <v>801.30749048066025</v>
      </c>
      <c r="O70" s="12">
        <v>721.30782752856032</v>
      </c>
      <c r="P70" s="12">
        <v>721.30832637606034</v>
      </c>
      <c r="Q70" s="12">
        <v>721.30889574246032</v>
      </c>
      <c r="R70" s="12">
        <v>721.3092163651603</v>
      </c>
      <c r="S70" s="12">
        <v>721.30979741336034</v>
      </c>
      <c r="T70" s="12">
        <v>721.31088774036039</v>
      </c>
      <c r="U70" s="12">
        <v>721.31132129436037</v>
      </c>
      <c r="V70" s="12">
        <v>721.31203820246037</v>
      </c>
      <c r="W70" s="12">
        <v>721.31361915006028</v>
      </c>
      <c r="X70" s="12">
        <v>511.31376346606044</v>
      </c>
      <c r="Y70" s="12">
        <v>511.31406745776042</v>
      </c>
      <c r="Z70" s="12">
        <v>357.31533726256043</v>
      </c>
      <c r="AA70" s="12">
        <v>357.31601328206045</v>
      </c>
    </row>
    <row r="71" spans="1:27" s="10" customFormat="1"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x14ac:dyDescent="0.25">
      <c r="A72" s="11" t="s">
        <v>29</v>
      </c>
      <c r="B72" s="11" t="s">
        <v>118</v>
      </c>
      <c r="C72" s="12">
        <v>0</v>
      </c>
      <c r="D72" s="12">
        <v>0</v>
      </c>
      <c r="E72" s="12">
        <v>0</v>
      </c>
      <c r="F72" s="12">
        <v>0</v>
      </c>
      <c r="G72" s="12">
        <v>0</v>
      </c>
      <c r="H72" s="12">
        <v>0</v>
      </c>
      <c r="I72" s="12">
        <v>0</v>
      </c>
      <c r="J72" s="12">
        <v>3.6191488999999999E-3</v>
      </c>
      <c r="K72" s="12">
        <v>3.8450288000000002E-3</v>
      </c>
      <c r="L72" s="12">
        <v>3.946003E-3</v>
      </c>
      <c r="M72" s="12">
        <v>4.3541131999999998E-3</v>
      </c>
      <c r="N72" s="12">
        <v>5.0659193999999996E-3</v>
      </c>
      <c r="O72" s="12">
        <v>5.1204761999999997E-3</v>
      </c>
      <c r="P72" s="12">
        <v>5.3675156E-3</v>
      </c>
      <c r="Q72" s="12">
        <v>7.2231170000000003E-3</v>
      </c>
      <c r="R72" s="12">
        <v>7.3448024000000002E-3</v>
      </c>
      <c r="S72" s="12">
        <v>8.0070100000000002E-3</v>
      </c>
      <c r="T72" s="12">
        <v>8.0500199999999997E-3</v>
      </c>
      <c r="U72" s="12">
        <v>8.1293879999999995E-3</v>
      </c>
      <c r="V72" s="12">
        <v>9.4686449999999995E-3</v>
      </c>
      <c r="W72" s="12">
        <v>1.5139199000000001E-2</v>
      </c>
      <c r="X72" s="12">
        <v>1.5162636E-2</v>
      </c>
      <c r="Y72" s="12">
        <v>1.5188548E-2</v>
      </c>
      <c r="Z72" s="12">
        <v>1.5286621E-2</v>
      </c>
      <c r="AA72" s="12">
        <v>1.5326052E-2</v>
      </c>
    </row>
    <row r="73" spans="1:27" s="10" customFormat="1" x14ac:dyDescent="0.25">
      <c r="A73" s="11" t="s">
        <v>29</v>
      </c>
      <c r="B73" s="11" t="s">
        <v>10</v>
      </c>
      <c r="C73" s="12">
        <v>3219.8895134438603</v>
      </c>
      <c r="D73" s="12">
        <v>3257.36106929586</v>
      </c>
      <c r="E73" s="12">
        <v>3521.4896689925599</v>
      </c>
      <c r="F73" s="12">
        <v>4588.2266039449605</v>
      </c>
      <c r="G73" s="12">
        <v>4658.582828197561</v>
      </c>
      <c r="H73" s="12">
        <v>7921.354828451962</v>
      </c>
      <c r="I73" s="12">
        <v>8623.6450047635608</v>
      </c>
      <c r="J73" s="12">
        <v>9158.7340530705605</v>
      </c>
      <c r="K73" s="12">
        <v>9158.7341902385579</v>
      </c>
      <c r="L73" s="12">
        <v>9158.7342589135587</v>
      </c>
      <c r="M73" s="12">
        <v>10743.648660157318</v>
      </c>
      <c r="N73" s="12">
        <v>10743.648728050315</v>
      </c>
      <c r="O73" s="12">
        <v>12321.640734299439</v>
      </c>
      <c r="P73" s="12">
        <v>14367.892896518682</v>
      </c>
      <c r="Q73" s="12">
        <v>18791.338415181679</v>
      </c>
      <c r="R73" s="12">
        <v>20269.800405412683</v>
      </c>
      <c r="S73" s="12">
        <v>19943.110418476746</v>
      </c>
      <c r="T73" s="12">
        <v>21730.679483569744</v>
      </c>
      <c r="U73" s="12">
        <v>26546.122833840742</v>
      </c>
      <c r="V73" s="12">
        <v>29030.756306839743</v>
      </c>
      <c r="W73" s="12">
        <v>31055.830527689395</v>
      </c>
      <c r="X73" s="12">
        <v>31055.830554119391</v>
      </c>
      <c r="Y73" s="12">
        <v>30712.630570928755</v>
      </c>
      <c r="Z73" s="12">
        <v>35725.948601861754</v>
      </c>
      <c r="AA73" s="12">
        <v>41141.206648221756</v>
      </c>
    </row>
    <row r="74" spans="1:27" s="10" customFormat="1" x14ac:dyDescent="0.25">
      <c r="A74" s="11" t="s">
        <v>29</v>
      </c>
      <c r="B74" s="11" t="s">
        <v>9</v>
      </c>
      <c r="C74" s="12">
        <v>564.64163462963597</v>
      </c>
      <c r="D74" s="12">
        <v>564.6481174009358</v>
      </c>
      <c r="E74" s="12">
        <v>648.86034397823585</v>
      </c>
      <c r="F74" s="12">
        <v>833.15462079613599</v>
      </c>
      <c r="G74" s="12">
        <v>1186.7268307415361</v>
      </c>
      <c r="H74" s="12">
        <v>2688.1862972985368</v>
      </c>
      <c r="I74" s="12">
        <v>2759.8525548575358</v>
      </c>
      <c r="J74" s="12">
        <v>4886.0408264645357</v>
      </c>
      <c r="K74" s="12">
        <v>4890.0667052534764</v>
      </c>
      <c r="L74" s="12">
        <v>6849.413623114976</v>
      </c>
      <c r="M74" s="12">
        <v>11415.160368868979</v>
      </c>
      <c r="N74" s="12">
        <v>14853.080166974978</v>
      </c>
      <c r="O74" s="12">
        <v>14903.253808882975</v>
      </c>
      <c r="P74" s="12">
        <v>18702.740999103979</v>
      </c>
      <c r="Q74" s="12">
        <v>21137.141115978975</v>
      </c>
      <c r="R74" s="12">
        <v>21137.143035738976</v>
      </c>
      <c r="S74" s="12">
        <v>22209.768721658977</v>
      </c>
      <c r="T74" s="12">
        <v>22209.77091568898</v>
      </c>
      <c r="U74" s="12">
        <v>37700.157736910092</v>
      </c>
      <c r="V74" s="12">
        <v>37780.073756910097</v>
      </c>
      <c r="W74" s="12">
        <v>46927.718566910095</v>
      </c>
      <c r="X74" s="12">
        <v>46657.718576910091</v>
      </c>
      <c r="Y74" s="12">
        <v>46650.338586795653</v>
      </c>
      <c r="Z74" s="12">
        <v>49100.52504679565</v>
      </c>
      <c r="AA74" s="12">
        <v>50348.162699847409</v>
      </c>
    </row>
    <row r="75" spans="1:27" s="10" customFormat="1" x14ac:dyDescent="0.25">
      <c r="A75" s="11" t="s">
        <v>29</v>
      </c>
      <c r="B75" s="11" t="s">
        <v>102</v>
      </c>
      <c r="C75" s="12">
        <v>479.2817008407265</v>
      </c>
      <c r="D75" s="12">
        <v>479.28584458992651</v>
      </c>
      <c r="E75" s="12">
        <v>479.29253660992651</v>
      </c>
      <c r="F75" s="12">
        <v>479.29865288092651</v>
      </c>
      <c r="G75" s="12">
        <v>479.31243387292648</v>
      </c>
      <c r="H75" s="12">
        <v>479.31246862892647</v>
      </c>
      <c r="I75" s="12">
        <v>479.33426333792653</v>
      </c>
      <c r="J75" s="12">
        <v>763.63102153092655</v>
      </c>
      <c r="K75" s="12">
        <v>1492.7632347509266</v>
      </c>
      <c r="L75" s="12">
        <v>2904.7801178209265</v>
      </c>
      <c r="M75" s="12">
        <v>4204.7103728769262</v>
      </c>
      <c r="N75" s="12">
        <v>5383.3124325059271</v>
      </c>
      <c r="O75" s="12">
        <v>5667.0142382309268</v>
      </c>
      <c r="P75" s="12">
        <v>6657.8537950609261</v>
      </c>
      <c r="Q75" s="12">
        <v>6657.8541675609267</v>
      </c>
      <c r="R75" s="12">
        <v>6657.8554095609261</v>
      </c>
      <c r="S75" s="12">
        <v>7081.9252399209263</v>
      </c>
      <c r="T75" s="12">
        <v>7081.9261135609268</v>
      </c>
      <c r="U75" s="12">
        <v>13229.132099700926</v>
      </c>
      <c r="V75" s="12">
        <v>13229.132982470926</v>
      </c>
      <c r="W75" s="12">
        <v>16938.796521299999</v>
      </c>
      <c r="X75" s="12">
        <v>16938.79237173</v>
      </c>
      <c r="Y75" s="12">
        <v>16928.786292500001</v>
      </c>
      <c r="Z75" s="12">
        <v>16928.781300400002</v>
      </c>
      <c r="AA75" s="12">
        <v>16928.770379499998</v>
      </c>
    </row>
    <row r="76" spans="1:27" s="10" customFormat="1" x14ac:dyDescent="0.25">
      <c r="A76" s="11" t="s">
        <v>29</v>
      </c>
      <c r="B76" s="11" t="s">
        <v>15</v>
      </c>
      <c r="C76" s="12">
        <v>0</v>
      </c>
      <c r="D76" s="12">
        <v>0</v>
      </c>
      <c r="E76" s="12">
        <v>1.6715576500000003E-2</v>
      </c>
      <c r="F76" s="12">
        <v>1.8636019E-2</v>
      </c>
      <c r="G76" s="12">
        <v>2.2915602E-2</v>
      </c>
      <c r="H76" s="12">
        <v>2.6317356E-2</v>
      </c>
      <c r="I76" s="12">
        <v>2.8390693000000002E-2</v>
      </c>
      <c r="J76" s="12">
        <v>2.8761616E-2</v>
      </c>
      <c r="K76" s="12">
        <v>2.8783130000000001E-2</v>
      </c>
      <c r="L76" s="12">
        <v>2.8995922E-2</v>
      </c>
      <c r="M76" s="12">
        <v>2.991481E-2</v>
      </c>
      <c r="N76" s="12">
        <v>3.1328837999999998E-2</v>
      </c>
      <c r="O76" s="12">
        <v>3.1773039000000003E-2</v>
      </c>
      <c r="P76" s="12">
        <v>3.3384414000000001E-2</v>
      </c>
      <c r="Q76" s="12">
        <v>3.3819697000000003E-2</v>
      </c>
      <c r="R76" s="12">
        <v>3.3997423999999998E-2</v>
      </c>
      <c r="S76" s="12">
        <v>3.6255151999999999E-2</v>
      </c>
      <c r="T76" s="12">
        <v>3.6762942999999999E-2</v>
      </c>
      <c r="U76" s="12">
        <v>3.9060196999999998E-2</v>
      </c>
      <c r="V76" s="12">
        <v>4.0479676999999999E-2</v>
      </c>
      <c r="W76" s="12">
        <v>4.5191804500000002E-2</v>
      </c>
      <c r="X76" s="12">
        <v>4.5196749000000001E-2</v>
      </c>
      <c r="Y76" s="12">
        <v>4.5205169000000003E-2</v>
      </c>
      <c r="Z76" s="12">
        <v>4.5222701000000004E-2</v>
      </c>
      <c r="AA76" s="12">
        <v>4.5289884000000002E-2</v>
      </c>
    </row>
    <row r="77" spans="1:27" s="10" customFormat="1" x14ac:dyDescent="0.25">
      <c r="A77" s="11" t="s">
        <v>29</v>
      </c>
      <c r="B77" s="11" t="s">
        <v>17</v>
      </c>
      <c r="C77" s="12">
        <v>103.374</v>
      </c>
      <c r="D77" s="12">
        <v>155.053</v>
      </c>
      <c r="E77" s="12">
        <v>211.02199999999999</v>
      </c>
      <c r="F77" s="12">
        <v>272.83999999999997</v>
      </c>
      <c r="G77" s="12">
        <v>342.29199999999997</v>
      </c>
      <c r="H77" s="12">
        <v>420.23</v>
      </c>
      <c r="I77" s="12">
        <v>540.44000000000005</v>
      </c>
      <c r="J77" s="12">
        <v>653.10599999999999</v>
      </c>
      <c r="K77" s="12">
        <v>777.048</v>
      </c>
      <c r="L77" s="12">
        <v>924.00699999999995</v>
      </c>
      <c r="M77" s="12">
        <v>1092.47</v>
      </c>
      <c r="N77" s="12">
        <v>1267.579</v>
      </c>
      <c r="O77" s="12">
        <v>1445.1379999999999</v>
      </c>
      <c r="P77" s="12">
        <v>1625.6460000000002</v>
      </c>
      <c r="Q77" s="12">
        <v>1798.0349999999999</v>
      </c>
      <c r="R77" s="12">
        <v>1965.933</v>
      </c>
      <c r="S77" s="12">
        <v>2084.1819999999998</v>
      </c>
      <c r="T77" s="12">
        <v>2187.8139999999999</v>
      </c>
      <c r="U77" s="12">
        <v>2276.2049999999999</v>
      </c>
      <c r="V77" s="12">
        <v>2360.962</v>
      </c>
      <c r="W77" s="12">
        <v>2451.3509999999997</v>
      </c>
      <c r="X77" s="12">
        <v>2543.4589999999998</v>
      </c>
      <c r="Y77" s="12">
        <v>2638.1089999999999</v>
      </c>
      <c r="Z77" s="12">
        <v>2734.4389999999999</v>
      </c>
      <c r="AA77" s="12">
        <v>2833.7730000000001</v>
      </c>
    </row>
    <row r="78" spans="1:27" s="10" customFormat="1" x14ac:dyDescent="0.25">
      <c r="A78" s="37" t="s">
        <v>98</v>
      </c>
      <c r="B78" s="37"/>
      <c r="C78" s="29">
        <v>6754.1957010399183</v>
      </c>
      <c r="D78" s="29">
        <v>6611.6755509530185</v>
      </c>
      <c r="E78" s="29">
        <v>6960.017114861118</v>
      </c>
      <c r="F78" s="29">
        <v>8211.0484265923187</v>
      </c>
      <c r="G78" s="29">
        <v>8634.97701766112</v>
      </c>
      <c r="H78" s="29">
        <v>13399.208847428921</v>
      </c>
      <c r="I78" s="29">
        <v>14173.165545468119</v>
      </c>
      <c r="J78" s="29">
        <v>16451.946811971517</v>
      </c>
      <c r="K78" s="29">
        <v>16455.973349531556</v>
      </c>
      <c r="L78" s="29">
        <v>18138.460642192495</v>
      </c>
      <c r="M78" s="29">
        <v>24289.122721025258</v>
      </c>
      <c r="N78" s="29">
        <v>27727.043680893752</v>
      </c>
      <c r="O78" s="29">
        <v>28475.209723239375</v>
      </c>
      <c r="P78" s="29">
        <v>34320.949848152319</v>
      </c>
      <c r="Q78" s="29">
        <v>40649.798094699916</v>
      </c>
      <c r="R78" s="29">
        <v>42128.262451209215</v>
      </c>
      <c r="S78" s="29">
        <v>42874.199497559683</v>
      </c>
      <c r="T78" s="29">
        <v>44661.773160671088</v>
      </c>
      <c r="U78" s="29">
        <v>64967.604120939592</v>
      </c>
      <c r="V78" s="29">
        <v>67532.155932375303</v>
      </c>
      <c r="W78" s="29">
        <v>78704.882639339849</v>
      </c>
      <c r="X78" s="29">
        <v>78224.88284405414</v>
      </c>
      <c r="Y78" s="29">
        <v>77874.303201615767</v>
      </c>
      <c r="Z78" s="29">
        <v>85183.810274104268</v>
      </c>
      <c r="AA78" s="29">
        <v>91846.706708418234</v>
      </c>
    </row>
    <row r="79" spans="1:27" s="10" customFormat="1" x14ac:dyDescent="0.25"/>
    <row r="80" spans="1:27" s="10" customFormat="1"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x14ac:dyDescent="0.25">
      <c r="A83" s="11" t="s">
        <v>30</v>
      </c>
      <c r="B83" s="11" t="s">
        <v>8</v>
      </c>
      <c r="C83" s="12">
        <v>208</v>
      </c>
      <c r="D83" s="12">
        <v>208.0010038714</v>
      </c>
      <c r="E83" s="12">
        <v>208.00108380660001</v>
      </c>
      <c r="F83" s="12">
        <v>208.00113291150001</v>
      </c>
      <c r="G83" s="12">
        <v>208.00121518169999</v>
      </c>
      <c r="H83" s="12">
        <v>208.001412843</v>
      </c>
      <c r="I83" s="12">
        <v>208.0015523518</v>
      </c>
      <c r="J83" s="12">
        <v>208.0015739406</v>
      </c>
      <c r="K83" s="12">
        <v>208.00159521789999</v>
      </c>
      <c r="L83" s="12">
        <v>208.00161477840001</v>
      </c>
      <c r="M83" s="12">
        <v>208.0017308498</v>
      </c>
      <c r="N83" s="12">
        <v>208.00176808309999</v>
      </c>
      <c r="O83" s="12">
        <v>208.00177602350001</v>
      </c>
      <c r="P83" s="12">
        <v>208.0018190772</v>
      </c>
      <c r="Q83" s="12">
        <v>208.00202592439999</v>
      </c>
      <c r="R83" s="12">
        <v>208.0020856038</v>
      </c>
      <c r="S83" s="12">
        <v>208.00218136469999</v>
      </c>
      <c r="T83" s="12">
        <v>208.0031773506</v>
      </c>
      <c r="U83" s="12">
        <v>208.00319305549999</v>
      </c>
      <c r="V83" s="12">
        <v>208.0033096718</v>
      </c>
      <c r="W83" s="12">
        <v>208.00351498649999</v>
      </c>
      <c r="X83" s="12">
        <v>208.00351672759999</v>
      </c>
      <c r="Y83" s="12">
        <v>208.00351984240001</v>
      </c>
      <c r="Z83" s="12">
        <v>208.00515994899999</v>
      </c>
      <c r="AA83" s="12">
        <v>208.00519539000001</v>
      </c>
    </row>
    <row r="84" spans="1:32" s="10" customFormat="1"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x14ac:dyDescent="0.25">
      <c r="A85" s="11" t="s">
        <v>30</v>
      </c>
      <c r="B85" s="11" t="s">
        <v>5</v>
      </c>
      <c r="C85" s="12">
        <v>178.00393000220001</v>
      </c>
      <c r="D85" s="12">
        <v>178.00416339969999</v>
      </c>
      <c r="E85" s="12">
        <v>178.00440071969999</v>
      </c>
      <c r="F85" s="12">
        <v>178.00471390130002</v>
      </c>
      <c r="G85" s="12">
        <v>178.00511494630001</v>
      </c>
      <c r="H85" s="12">
        <v>178.00536547300001</v>
      </c>
      <c r="I85" s="12">
        <v>178.0055725444</v>
      </c>
      <c r="J85" s="12">
        <v>178.00580808149999</v>
      </c>
      <c r="K85" s="12">
        <v>178.00617769589999</v>
      </c>
      <c r="L85" s="12">
        <v>178.00678439179998</v>
      </c>
      <c r="M85" s="12">
        <v>178.00693054990001</v>
      </c>
      <c r="N85" s="12">
        <v>178.00722230299999</v>
      </c>
      <c r="O85" s="12">
        <v>178.00757101440001</v>
      </c>
      <c r="P85" s="12">
        <v>178.0081228114</v>
      </c>
      <c r="Q85" s="12">
        <v>178.00862516769999</v>
      </c>
      <c r="R85" s="12">
        <v>178.00901822859998</v>
      </c>
      <c r="S85" s="12">
        <v>178.00957995489998</v>
      </c>
      <c r="T85" s="12">
        <v>58.010747947800006</v>
      </c>
      <c r="U85" s="12">
        <v>58.011329888399999</v>
      </c>
      <c r="V85" s="12">
        <v>58.011746352999999</v>
      </c>
      <c r="W85" s="12">
        <v>58.012535524200004</v>
      </c>
      <c r="X85" s="12">
        <v>58.012900009700004</v>
      </c>
      <c r="Y85" s="12">
        <v>58.013576189399998</v>
      </c>
      <c r="Z85" s="12">
        <v>58.015162745999994</v>
      </c>
      <c r="AA85" s="12">
        <v>58.015613939700003</v>
      </c>
    </row>
    <row r="86" spans="1:32" s="10" customFormat="1" x14ac:dyDescent="0.25">
      <c r="A86" s="11" t="s">
        <v>30</v>
      </c>
      <c r="B86" s="11" t="s">
        <v>3</v>
      </c>
      <c r="C86" s="12">
        <v>2551</v>
      </c>
      <c r="D86" s="12">
        <v>2551</v>
      </c>
      <c r="E86" s="12">
        <v>2551</v>
      </c>
      <c r="F86" s="12">
        <v>2551</v>
      </c>
      <c r="G86" s="12">
        <v>2551</v>
      </c>
      <c r="H86" s="12">
        <v>2551</v>
      </c>
      <c r="I86" s="12">
        <v>2551</v>
      </c>
      <c r="J86" s="12">
        <v>2551</v>
      </c>
      <c r="K86" s="12">
        <v>2551</v>
      </c>
      <c r="L86" s="12">
        <v>2551</v>
      </c>
      <c r="M86" s="12">
        <v>2551</v>
      </c>
      <c r="N86" s="12">
        <v>2551</v>
      </c>
      <c r="O86" s="12">
        <v>2551</v>
      </c>
      <c r="P86" s="12">
        <v>2551</v>
      </c>
      <c r="Q86" s="12">
        <v>2551</v>
      </c>
      <c r="R86" s="12">
        <v>2551</v>
      </c>
      <c r="S86" s="12">
        <v>2551</v>
      </c>
      <c r="T86" s="12">
        <v>2551</v>
      </c>
      <c r="U86" s="12">
        <v>2551</v>
      </c>
      <c r="V86" s="12">
        <v>2551</v>
      </c>
      <c r="W86" s="12">
        <v>2551</v>
      </c>
      <c r="X86" s="12">
        <v>2551</v>
      </c>
      <c r="Y86" s="12">
        <v>2551</v>
      </c>
      <c r="Z86" s="12">
        <v>2551</v>
      </c>
      <c r="AA86" s="12">
        <v>2551</v>
      </c>
    </row>
    <row r="87" spans="1:32" s="10" customFormat="1" x14ac:dyDescent="0.25">
      <c r="A87" s="11" t="s">
        <v>30</v>
      </c>
      <c r="B87" s="11" t="s">
        <v>118</v>
      </c>
      <c r="C87" s="12">
        <v>0</v>
      </c>
      <c r="D87" s="12">
        <v>0</v>
      </c>
      <c r="E87" s="12">
        <v>0</v>
      </c>
      <c r="F87" s="12">
        <v>0</v>
      </c>
      <c r="G87" s="12">
        <v>0</v>
      </c>
      <c r="H87" s="12">
        <v>0</v>
      </c>
      <c r="I87" s="12">
        <v>0</v>
      </c>
      <c r="J87" s="12">
        <v>3.0287697E-3</v>
      </c>
      <c r="K87" s="12">
        <v>3.3387896000000002E-3</v>
      </c>
      <c r="L87" s="12">
        <v>3.8004941000000002E-3</v>
      </c>
      <c r="M87" s="12">
        <v>3.9012615999999998E-3</v>
      </c>
      <c r="N87" s="12">
        <v>4.427215E-3</v>
      </c>
      <c r="O87" s="12">
        <v>4.5029509999999998E-3</v>
      </c>
      <c r="P87" s="12">
        <v>5.0023159999999997E-3</v>
      </c>
      <c r="Q87" s="12">
        <v>8.4661600000000004E-3</v>
      </c>
      <c r="R87" s="12">
        <v>8.6155420000000003E-3</v>
      </c>
      <c r="S87" s="12">
        <v>1.1739721E-2</v>
      </c>
      <c r="T87" s="12">
        <v>1.179827E-2</v>
      </c>
      <c r="U87" s="12">
        <v>1.1850588E-2</v>
      </c>
      <c r="V87" s="12">
        <v>1.3130213E-2</v>
      </c>
      <c r="W87" s="12">
        <v>1.6202273E-2</v>
      </c>
      <c r="X87" s="12">
        <v>1.6246066999999999E-2</v>
      </c>
      <c r="Y87" s="12">
        <v>1.6294492000000001E-2</v>
      </c>
      <c r="Z87" s="12">
        <v>9.8011200000000007E-2</v>
      </c>
      <c r="AA87" s="12">
        <v>9.8086350000000003E-2</v>
      </c>
    </row>
    <row r="88" spans="1:32" s="10" customFormat="1" x14ac:dyDescent="0.25">
      <c r="A88" s="11" t="s">
        <v>30</v>
      </c>
      <c r="B88" s="11" t="s">
        <v>10</v>
      </c>
      <c r="C88" s="12">
        <v>1661.0940617985207</v>
      </c>
      <c r="D88" s="12">
        <v>1661.1098841764208</v>
      </c>
      <c r="E88" s="12">
        <v>2298.9972918936214</v>
      </c>
      <c r="F88" s="12">
        <v>2445.2699586258809</v>
      </c>
      <c r="G88" s="12">
        <v>4429.537639114591</v>
      </c>
      <c r="H88" s="12">
        <v>4962.2026832065212</v>
      </c>
      <c r="I88" s="12">
        <v>6853.9593642359214</v>
      </c>
      <c r="J88" s="12">
        <v>6861.8800612066207</v>
      </c>
      <c r="K88" s="12">
        <v>8441.362097614121</v>
      </c>
      <c r="L88" s="12">
        <v>8960.8225595968215</v>
      </c>
      <c r="M88" s="12">
        <v>10076.11166017092</v>
      </c>
      <c r="N88" s="12">
        <v>12712.25901423192</v>
      </c>
      <c r="O88" s="12">
        <v>12859.829450592322</v>
      </c>
      <c r="P88" s="12">
        <v>14804.154786370922</v>
      </c>
      <c r="Q88" s="12">
        <v>18555.34980330112</v>
      </c>
      <c r="R88" s="12">
        <v>18617.774306215819</v>
      </c>
      <c r="S88" s="12">
        <v>18617.77635921882</v>
      </c>
      <c r="T88" s="12">
        <v>20202.731910047121</v>
      </c>
      <c r="U88" s="12">
        <v>21404.642422765221</v>
      </c>
      <c r="V88" s="12">
        <v>21404.64332931532</v>
      </c>
      <c r="W88" s="12">
        <v>22851.971089745824</v>
      </c>
      <c r="X88" s="12">
        <v>22707.971109831622</v>
      </c>
      <c r="Y88" s="12">
        <v>22707.971525800622</v>
      </c>
      <c r="Z88" s="12">
        <v>27693.329191471821</v>
      </c>
      <c r="AA88" s="12">
        <v>30298.551913314121</v>
      </c>
    </row>
    <row r="89" spans="1:32" s="10" customFormat="1" x14ac:dyDescent="0.25">
      <c r="A89" s="11" t="s">
        <v>30</v>
      </c>
      <c r="B89" s="11" t="s">
        <v>9</v>
      </c>
      <c r="C89" s="12">
        <v>4.4763637000000004E-3</v>
      </c>
      <c r="D89" s="12">
        <v>7.538374300000001E-3</v>
      </c>
      <c r="E89" s="12">
        <v>1.0591460899999999E-2</v>
      </c>
      <c r="F89" s="12">
        <v>2.26102478E-2</v>
      </c>
      <c r="G89" s="12">
        <v>14.196283819</v>
      </c>
      <c r="H89" s="12">
        <v>300.06504352699994</v>
      </c>
      <c r="I89" s="12">
        <v>735.32723700000008</v>
      </c>
      <c r="J89" s="12">
        <v>866.86202400000002</v>
      </c>
      <c r="K89" s="12">
        <v>866.86203999999998</v>
      </c>
      <c r="L89" s="12">
        <v>866.86330500000008</v>
      </c>
      <c r="M89" s="12">
        <v>3596.3203400000002</v>
      </c>
      <c r="N89" s="12">
        <v>6764.5508000000009</v>
      </c>
      <c r="O89" s="12">
        <v>7736.9225400000005</v>
      </c>
      <c r="P89" s="12">
        <v>8606.8581799999993</v>
      </c>
      <c r="Q89" s="12">
        <v>9949.5884000000005</v>
      </c>
      <c r="R89" s="12">
        <v>11054.281770000001</v>
      </c>
      <c r="S89" s="12">
        <v>12140.070810000001</v>
      </c>
      <c r="T89" s="12">
        <v>12424.609559999999</v>
      </c>
      <c r="U89" s="12">
        <v>12424.6119</v>
      </c>
      <c r="V89" s="12">
        <v>15180.77757</v>
      </c>
      <c r="W89" s="12">
        <v>16098.65884</v>
      </c>
      <c r="X89" s="12">
        <v>16098.658890000001</v>
      </c>
      <c r="Y89" s="12">
        <v>16098.658960000001</v>
      </c>
      <c r="Z89" s="12">
        <v>22092.686760000001</v>
      </c>
      <c r="AA89" s="12">
        <v>25098.538940000002</v>
      </c>
    </row>
    <row r="90" spans="1:32" s="10" customFormat="1" x14ac:dyDescent="0.25">
      <c r="A90" s="11" t="s">
        <v>30</v>
      </c>
      <c r="B90" s="11" t="s">
        <v>102</v>
      </c>
      <c r="C90" s="12">
        <v>8.5383377000000007E-3</v>
      </c>
      <c r="D90" s="12">
        <v>1.02909853E-2</v>
      </c>
      <c r="E90" s="12">
        <v>1.2657985599999999E-2</v>
      </c>
      <c r="F90" s="12">
        <v>1.4809503E-2</v>
      </c>
      <c r="G90" s="12">
        <v>1.91739457E-2</v>
      </c>
      <c r="H90" s="12">
        <v>1.9248310000000001E-2</v>
      </c>
      <c r="I90" s="12">
        <v>2.3230536000000003E-2</v>
      </c>
      <c r="J90" s="12">
        <v>3.0904636999999999E-2</v>
      </c>
      <c r="K90" s="12">
        <v>4.9881521999999998E-2</v>
      </c>
      <c r="L90" s="12">
        <v>6.8458132000000005E-2</v>
      </c>
      <c r="M90" s="12">
        <v>8.6365200000000003E-2</v>
      </c>
      <c r="N90" s="12">
        <v>9.0642975000000001E-2</v>
      </c>
      <c r="O90" s="12">
        <v>0.103197437</v>
      </c>
      <c r="P90" s="12">
        <v>0.13635602499999999</v>
      </c>
      <c r="Q90" s="12">
        <v>0.26219048</v>
      </c>
      <c r="R90" s="12">
        <v>157.78667444999999</v>
      </c>
      <c r="S90" s="12">
        <v>157.91599395</v>
      </c>
      <c r="T90" s="12">
        <v>157.9169287</v>
      </c>
      <c r="U90" s="12">
        <v>537.05030137999995</v>
      </c>
      <c r="V90" s="12">
        <v>1429.5321313700001</v>
      </c>
      <c r="W90" s="12">
        <v>1429.67982624</v>
      </c>
      <c r="X90" s="12">
        <v>1429.6805300999999</v>
      </c>
      <c r="Y90" s="12">
        <v>1429.6787212400002</v>
      </c>
      <c r="Z90" s="12">
        <v>3663.05268596</v>
      </c>
      <c r="AA90" s="12">
        <v>6013.7681990000001</v>
      </c>
    </row>
    <row r="91" spans="1:32" s="10" customFormat="1" x14ac:dyDescent="0.25">
      <c r="A91" s="11" t="s">
        <v>30</v>
      </c>
      <c r="B91" s="11" t="s">
        <v>15</v>
      </c>
      <c r="C91" s="12">
        <v>0</v>
      </c>
      <c r="D91" s="12">
        <v>0</v>
      </c>
      <c r="E91" s="12">
        <v>3.3286573E-2</v>
      </c>
      <c r="F91" s="12">
        <v>4.0537811E-2</v>
      </c>
      <c r="G91" s="12">
        <v>5.2861983000000001E-2</v>
      </c>
      <c r="H91" s="12">
        <v>79.990416284000005</v>
      </c>
      <c r="I91" s="12">
        <v>531.44791662200009</v>
      </c>
      <c r="J91" s="12">
        <v>531.44961463300001</v>
      </c>
      <c r="K91" s="12">
        <v>750.11449718200004</v>
      </c>
      <c r="L91" s="12">
        <v>904.89828939799997</v>
      </c>
      <c r="M91" s="12">
        <v>1126.004253975</v>
      </c>
      <c r="N91" s="12">
        <v>1788.2392360570002</v>
      </c>
      <c r="O91" s="12">
        <v>2321.0002880040001</v>
      </c>
      <c r="P91" s="12">
        <v>2321.0483656500001</v>
      </c>
      <c r="Q91" s="12">
        <v>2321.1516583299999</v>
      </c>
      <c r="R91" s="12">
        <v>2321.1854481</v>
      </c>
      <c r="S91" s="12">
        <v>2321.1856678700001</v>
      </c>
      <c r="T91" s="12">
        <v>2321.1858803599998</v>
      </c>
      <c r="U91" s="12">
        <v>2321.1888758499999</v>
      </c>
      <c r="V91" s="12">
        <v>2321.19079474</v>
      </c>
      <c r="W91" s="12">
        <v>2321.1912311900001</v>
      </c>
      <c r="X91" s="12">
        <v>2321.1913937500003</v>
      </c>
      <c r="Y91" s="12">
        <v>2321.1914037300003</v>
      </c>
      <c r="Z91" s="12">
        <v>2321.1945041099998</v>
      </c>
      <c r="AA91" s="12">
        <v>2321.19685248</v>
      </c>
      <c r="AC91" s="6"/>
      <c r="AD91" s="6"/>
      <c r="AE91" s="6"/>
      <c r="AF91" s="6"/>
    </row>
    <row r="92" spans="1:32" s="10" customFormat="1" x14ac:dyDescent="0.25">
      <c r="A92" s="11" t="s">
        <v>30</v>
      </c>
      <c r="B92" s="11" t="s">
        <v>17</v>
      </c>
      <c r="C92" s="12">
        <v>7.9119999999999999</v>
      </c>
      <c r="D92" s="12">
        <v>15.837</v>
      </c>
      <c r="E92" s="12">
        <v>26.482999999999997</v>
      </c>
      <c r="F92" s="12">
        <v>39.381999999999998</v>
      </c>
      <c r="G92" s="12">
        <v>55.106999999999999</v>
      </c>
      <c r="H92" s="12">
        <v>73.650000000000006</v>
      </c>
      <c r="I92" s="12">
        <v>101.57400000000001</v>
      </c>
      <c r="J92" s="12">
        <v>123.054</v>
      </c>
      <c r="K92" s="12">
        <v>146.53199999999998</v>
      </c>
      <c r="L92" s="12">
        <v>174.61099999999999</v>
      </c>
      <c r="M92" s="12">
        <v>206.946</v>
      </c>
      <c r="N92" s="12">
        <v>241.25700000000001</v>
      </c>
      <c r="O92" s="12">
        <v>276.87</v>
      </c>
      <c r="P92" s="12">
        <v>312.98</v>
      </c>
      <c r="Q92" s="12">
        <v>348.25200000000001</v>
      </c>
      <c r="R92" s="12">
        <v>382.96499999999997</v>
      </c>
      <c r="S92" s="12">
        <v>408.39100000000002</v>
      </c>
      <c r="T92" s="12">
        <v>431.66800000000001</v>
      </c>
      <c r="U92" s="12">
        <v>452.63800000000003</v>
      </c>
      <c r="V92" s="12">
        <v>473.11099999999999</v>
      </c>
      <c r="W92" s="12">
        <v>494.70099999999996</v>
      </c>
      <c r="X92" s="12">
        <v>516.55000000000007</v>
      </c>
      <c r="Y92" s="12">
        <v>538.75299999999993</v>
      </c>
      <c r="Z92" s="12">
        <v>560.80400000000009</v>
      </c>
      <c r="AA92" s="12">
        <v>583.05499999999995</v>
      </c>
      <c r="AC92" s="6"/>
      <c r="AD92" s="6"/>
      <c r="AE92" s="6"/>
      <c r="AF92" s="6"/>
    </row>
    <row r="93" spans="1:32" s="10" customFormat="1" x14ac:dyDescent="0.25">
      <c r="A93" s="37" t="s">
        <v>98</v>
      </c>
      <c r="B93" s="37"/>
      <c r="C93" s="29">
        <v>4598.1024681644203</v>
      </c>
      <c r="D93" s="29">
        <v>4598.1225898218208</v>
      </c>
      <c r="E93" s="29">
        <v>5236.0133678808215</v>
      </c>
      <c r="F93" s="29">
        <v>5382.2984156864813</v>
      </c>
      <c r="G93" s="29">
        <v>7380.7402530615918</v>
      </c>
      <c r="H93" s="29">
        <v>8199.2745050495214</v>
      </c>
      <c r="I93" s="29">
        <v>10526.29372613212</v>
      </c>
      <c r="J93" s="29">
        <v>10665.75249599842</v>
      </c>
      <c r="K93" s="29">
        <v>12245.23524931752</v>
      </c>
      <c r="L93" s="29">
        <v>12764.698064261122</v>
      </c>
      <c r="M93" s="29">
        <v>16609.444562832221</v>
      </c>
      <c r="N93" s="29">
        <v>22413.823231833019</v>
      </c>
      <c r="O93" s="29">
        <v>23533.765840581222</v>
      </c>
      <c r="P93" s="29">
        <v>26348.027910575522</v>
      </c>
      <c r="Q93" s="29">
        <v>31441.957320553222</v>
      </c>
      <c r="R93" s="29">
        <v>32609.075795590219</v>
      </c>
      <c r="S93" s="29">
        <v>33694.870670259421</v>
      </c>
      <c r="T93" s="29">
        <v>35444.367193615522</v>
      </c>
      <c r="U93" s="29">
        <v>36646.280696297123</v>
      </c>
      <c r="V93" s="29">
        <v>39402.449085553118</v>
      </c>
      <c r="W93" s="29">
        <v>41767.66218252953</v>
      </c>
      <c r="X93" s="29">
        <v>41623.662662635921</v>
      </c>
      <c r="Y93" s="29">
        <v>41623.663876324426</v>
      </c>
      <c r="Z93" s="29">
        <v>52603.134285366817</v>
      </c>
      <c r="AA93" s="29">
        <v>58214.209748993817</v>
      </c>
      <c r="AC93" s="6"/>
      <c r="AD93" s="6"/>
      <c r="AE93" s="6"/>
      <c r="AF93" s="6"/>
    </row>
    <row r="94" spans="1:32" s="10" customFormat="1" collapsed="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C94" s="6"/>
      <c r="AD94" s="6"/>
      <c r="AE94" s="6"/>
      <c r="AF94" s="6"/>
    </row>
    <row r="95" spans="1:32" s="10" customForma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C95" s="6"/>
      <c r="AD95" s="6"/>
      <c r="AE95" s="6"/>
      <c r="AF95" s="6"/>
    </row>
    <row r="96" spans="1:32" s="10" customFormat="1" x14ac:dyDescent="0.25">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C96" s="6"/>
      <c r="AD96" s="6"/>
      <c r="AE96" s="6"/>
      <c r="AF96" s="6"/>
    </row>
    <row r="97" spans="1:32" s="10" customFormat="1" x14ac:dyDescent="0.25">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C97" s="6"/>
      <c r="AD97" s="6"/>
      <c r="AE97" s="6"/>
      <c r="AF97" s="6"/>
    </row>
    <row r="98" spans="1:32" s="10" customFormat="1" x14ac:dyDescent="0.25">
      <c r="A98" s="11" t="s">
        <v>18</v>
      </c>
      <c r="B98" s="11" t="s">
        <v>105</v>
      </c>
      <c r="C98" s="12">
        <v>1004.6904298954325</v>
      </c>
      <c r="D98" s="12">
        <v>1095.6977728211323</v>
      </c>
      <c r="E98" s="12">
        <v>2783.4301273262327</v>
      </c>
      <c r="F98" s="12">
        <v>3736.3148252456326</v>
      </c>
      <c r="G98" s="12">
        <v>4213.8349900143321</v>
      </c>
      <c r="H98" s="12">
        <v>5834.9905129716326</v>
      </c>
      <c r="I98" s="12">
        <v>6269.6501856886316</v>
      </c>
      <c r="J98" s="12">
        <v>9248.3772238956335</v>
      </c>
      <c r="K98" s="12">
        <v>10888.648015147632</v>
      </c>
      <c r="L98" s="12">
        <v>15015.468909088631</v>
      </c>
      <c r="M98" s="12">
        <v>18549.667471836929</v>
      </c>
      <c r="N98" s="12">
        <v>22276.94447848693</v>
      </c>
      <c r="O98" s="12">
        <v>24305.374552377929</v>
      </c>
      <c r="P98" s="12">
        <v>26006.476347535925</v>
      </c>
      <c r="Q98" s="12">
        <v>27792.261500244927</v>
      </c>
      <c r="R98" s="12">
        <v>28371.459119374926</v>
      </c>
      <c r="S98" s="12">
        <v>29261.976146870926</v>
      </c>
      <c r="T98" s="12">
        <v>31352.742794101923</v>
      </c>
      <c r="U98" s="12">
        <v>39344.681360990922</v>
      </c>
      <c r="V98" s="12">
        <v>47376.071340790928</v>
      </c>
      <c r="W98" s="12">
        <v>53787.14620761</v>
      </c>
      <c r="X98" s="12">
        <v>57685.264454569995</v>
      </c>
      <c r="Y98" s="12">
        <v>56385.383527810001</v>
      </c>
      <c r="Z98" s="12">
        <v>59513.099664960006</v>
      </c>
      <c r="AA98" s="12">
        <v>61386.51242983</v>
      </c>
      <c r="AC98" s="6"/>
      <c r="AD98" s="6"/>
      <c r="AE98" s="6"/>
      <c r="AF98" s="6"/>
    </row>
    <row r="99" spans="1:32" collapsed="1" x14ac:dyDescent="0.25">
      <c r="A99" s="11" t="s">
        <v>18</v>
      </c>
      <c r="B99" s="11" t="s">
        <v>14</v>
      </c>
      <c r="C99" s="12">
        <v>1310</v>
      </c>
      <c r="D99" s="12">
        <v>1310</v>
      </c>
      <c r="E99" s="12">
        <v>2469.3803425974997</v>
      </c>
      <c r="F99" s="12">
        <v>2955.3625382760001</v>
      </c>
      <c r="G99" s="12">
        <v>5027.2773416369992</v>
      </c>
      <c r="H99" s="12">
        <v>5237.1857227179989</v>
      </c>
      <c r="I99" s="12">
        <v>5688.6459459219986</v>
      </c>
      <c r="J99" s="12">
        <v>5688.6486976020005</v>
      </c>
      <c r="K99" s="12">
        <v>5907.3137649740011</v>
      </c>
      <c r="L99" s="12">
        <v>6062.098358700001</v>
      </c>
      <c r="M99" s="12">
        <v>6283.2065661730003</v>
      </c>
      <c r="N99" s="12">
        <v>6945.4449996909998</v>
      </c>
      <c r="O99" s="12">
        <v>7478.2072457730001</v>
      </c>
      <c r="P99" s="12">
        <v>7478.257449836</v>
      </c>
      <c r="Q99" s="12">
        <v>7478.3625377239996</v>
      </c>
      <c r="R99" s="12">
        <v>7478.3969630259999</v>
      </c>
      <c r="S99" s="12">
        <v>7478.4002550799996</v>
      </c>
      <c r="T99" s="12">
        <v>7478.4028527110004</v>
      </c>
      <c r="U99" s="12">
        <v>7478.4092226450002</v>
      </c>
      <c r="V99" s="12">
        <v>7478.4144274999999</v>
      </c>
      <c r="W99" s="12">
        <v>7478.4210329745001</v>
      </c>
      <c r="X99" s="12">
        <v>7478.4225024810003</v>
      </c>
      <c r="Y99" s="12">
        <v>7478.4230714490004</v>
      </c>
      <c r="Z99" s="12">
        <v>7478.4289952870004</v>
      </c>
      <c r="AA99" s="12">
        <v>7478.4321027210008</v>
      </c>
    </row>
    <row r="100" spans="1:32" x14ac:dyDescent="0.25">
      <c r="A100" s="11" t="s">
        <v>18</v>
      </c>
      <c r="B100" s="11" t="s">
        <v>25</v>
      </c>
      <c r="C100" s="12">
        <v>366.50699999999995</v>
      </c>
      <c r="D100" s="12">
        <v>731.50699999999995</v>
      </c>
      <c r="E100" s="12">
        <v>1218.9919999999997</v>
      </c>
      <c r="F100" s="12">
        <v>1822.8529999999998</v>
      </c>
      <c r="G100" s="12">
        <v>2558.4809999999998</v>
      </c>
      <c r="H100" s="12">
        <v>3412.1190000000001</v>
      </c>
      <c r="I100" s="12">
        <v>4696.2740000000003</v>
      </c>
      <c r="J100" s="12">
        <v>5734.9290000000001</v>
      </c>
      <c r="K100" s="12">
        <v>6792.7020000000002</v>
      </c>
      <c r="L100" s="12">
        <v>7984.2009999999991</v>
      </c>
      <c r="M100" s="12">
        <v>9451.1209999999992</v>
      </c>
      <c r="N100" s="12">
        <v>11021.853999999999</v>
      </c>
      <c r="O100" s="12">
        <v>12642.581</v>
      </c>
      <c r="P100" s="12">
        <v>14292.635</v>
      </c>
      <c r="Q100" s="12">
        <v>15915.469999999998</v>
      </c>
      <c r="R100" s="12">
        <v>17495.087000000003</v>
      </c>
      <c r="S100" s="12">
        <v>18665.873</v>
      </c>
      <c r="T100" s="12">
        <v>19737.356</v>
      </c>
      <c r="U100" s="12">
        <v>20683.069000000003</v>
      </c>
      <c r="V100" s="12">
        <v>21557.066999999999</v>
      </c>
      <c r="W100" s="12">
        <v>22491.289000000001</v>
      </c>
      <c r="X100" s="12">
        <v>23437.779000000002</v>
      </c>
      <c r="Y100" s="12">
        <v>24407.052</v>
      </c>
      <c r="Z100" s="12">
        <v>25388.84</v>
      </c>
      <c r="AA100" s="12">
        <v>26393.638999999999</v>
      </c>
    </row>
    <row r="101" spans="1:32" collapsed="1" x14ac:dyDescent="0.25"/>
    <row r="102" spans="1:32" x14ac:dyDescent="0.25">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x14ac:dyDescent="0.25">
      <c r="A103" s="11" t="s">
        <v>26</v>
      </c>
      <c r="B103" s="11" t="s">
        <v>105</v>
      </c>
      <c r="C103" s="12">
        <v>50.040152422799999</v>
      </c>
      <c r="D103" s="12">
        <v>50.1203197042</v>
      </c>
      <c r="E103" s="12">
        <v>1302.26290485</v>
      </c>
      <c r="F103" s="12">
        <v>1302.2699695920001</v>
      </c>
      <c r="G103" s="12">
        <v>1602.9157488980002</v>
      </c>
      <c r="H103" s="12">
        <v>1873.009176109</v>
      </c>
      <c r="I103" s="12">
        <v>1948.0223118910001</v>
      </c>
      <c r="J103" s="12">
        <v>4163.4985978040004</v>
      </c>
      <c r="K103" s="12">
        <v>4163.5099089509995</v>
      </c>
      <c r="L103" s="12">
        <v>5373.5385132119991</v>
      </c>
      <c r="M103" s="12">
        <v>5373.5742137600009</v>
      </c>
      <c r="N103" s="12">
        <v>5373.5762330060006</v>
      </c>
      <c r="O103" s="12">
        <v>6191.3088667100001</v>
      </c>
      <c r="P103" s="12">
        <v>6182.2553164499996</v>
      </c>
      <c r="Q103" s="12">
        <v>7849.2466422039997</v>
      </c>
      <c r="R103" s="12">
        <v>7849.2508053640004</v>
      </c>
      <c r="S103" s="12">
        <v>7849.2705930000002</v>
      </c>
      <c r="T103" s="12">
        <v>7849.3454318410004</v>
      </c>
      <c r="U103" s="12">
        <v>7905.5491599099996</v>
      </c>
      <c r="V103" s="12">
        <v>8790.0332469500008</v>
      </c>
      <c r="W103" s="12">
        <v>9111.4863300699999</v>
      </c>
      <c r="X103" s="12">
        <v>9929.1820277400002</v>
      </c>
      <c r="Y103" s="12">
        <v>9074.6459567599995</v>
      </c>
      <c r="Z103" s="12">
        <v>9108.1654928400003</v>
      </c>
      <c r="AA103" s="12">
        <v>8807.5979247500018</v>
      </c>
    </row>
    <row r="104" spans="1:32" x14ac:dyDescent="0.25">
      <c r="A104" s="11" t="s">
        <v>26</v>
      </c>
      <c r="B104" s="11" t="s">
        <v>14</v>
      </c>
      <c r="C104" s="12">
        <v>840</v>
      </c>
      <c r="D104" s="12">
        <v>840</v>
      </c>
      <c r="E104" s="12">
        <v>1304.0249586680002</v>
      </c>
      <c r="F104" s="12">
        <v>1304.0268330260001</v>
      </c>
      <c r="G104" s="12">
        <v>3375.9245575220002</v>
      </c>
      <c r="H104" s="12">
        <v>3505.8875999379998</v>
      </c>
      <c r="I104" s="12">
        <v>3505.8880806369998</v>
      </c>
      <c r="J104" s="12">
        <v>3505.888635243</v>
      </c>
      <c r="K104" s="12">
        <v>3505.8887122820001</v>
      </c>
      <c r="L104" s="12">
        <v>3505.8889932800002</v>
      </c>
      <c r="M104" s="12">
        <v>3505.8894066580001</v>
      </c>
      <c r="N104" s="12">
        <v>3505.8899835359998</v>
      </c>
      <c r="O104" s="12">
        <v>3505.8903937699997</v>
      </c>
      <c r="P104" s="12">
        <v>3505.8906334820003</v>
      </c>
      <c r="Q104" s="12">
        <v>3505.8914599569998</v>
      </c>
      <c r="R104" s="12">
        <v>3505.8916801119999</v>
      </c>
      <c r="S104" s="12">
        <v>3505.8921342379999</v>
      </c>
      <c r="T104" s="12">
        <v>3505.8931403779998</v>
      </c>
      <c r="U104" s="12">
        <v>3505.8936380980003</v>
      </c>
      <c r="V104" s="12">
        <v>3505.8941858329999</v>
      </c>
      <c r="W104" s="12">
        <v>3505.89485066</v>
      </c>
      <c r="X104" s="12">
        <v>3505.8954827120001</v>
      </c>
      <c r="Y104" s="12">
        <v>3505.8957203</v>
      </c>
      <c r="Z104" s="12">
        <v>3505.8969056759997</v>
      </c>
      <c r="AA104" s="12">
        <v>3505.8972606970001</v>
      </c>
    </row>
    <row r="105" spans="1:32" x14ac:dyDescent="0.25">
      <c r="A105" s="11" t="s">
        <v>26</v>
      </c>
      <c r="B105" s="11" t="s">
        <v>25</v>
      </c>
      <c r="C105" s="12">
        <v>113.44799999999999</v>
      </c>
      <c r="D105" s="12">
        <v>234.46199999999999</v>
      </c>
      <c r="E105" s="12">
        <v>391.15199999999999</v>
      </c>
      <c r="F105" s="12">
        <v>583.14699999999993</v>
      </c>
      <c r="G105" s="12">
        <v>817.88000000000011</v>
      </c>
      <c r="H105" s="12">
        <v>1099.634</v>
      </c>
      <c r="I105" s="12">
        <v>1524.355</v>
      </c>
      <c r="J105" s="12">
        <v>1863.2269999999999</v>
      </c>
      <c r="K105" s="12">
        <v>2229.7939999999999</v>
      </c>
      <c r="L105" s="12">
        <v>2645.9340000000002</v>
      </c>
      <c r="M105" s="12">
        <v>3161.7190000000001</v>
      </c>
      <c r="N105" s="12">
        <v>3706.357</v>
      </c>
      <c r="O105" s="12">
        <v>4261.7219999999998</v>
      </c>
      <c r="P105" s="12">
        <v>4832.2259999999997</v>
      </c>
      <c r="Q105" s="12">
        <v>5385.0679999999993</v>
      </c>
      <c r="R105" s="12">
        <v>5923.2390000000005</v>
      </c>
      <c r="S105" s="12">
        <v>6317.1529999999993</v>
      </c>
      <c r="T105" s="12">
        <v>6670.3229999999994</v>
      </c>
      <c r="U105" s="12">
        <v>6979.8989999999994</v>
      </c>
      <c r="V105" s="12">
        <v>7280.857</v>
      </c>
      <c r="W105" s="12">
        <v>7600.3320000000003</v>
      </c>
      <c r="X105" s="12">
        <v>7924.3930000000009</v>
      </c>
      <c r="Y105" s="12">
        <v>8255.8770000000004</v>
      </c>
      <c r="Z105" s="12">
        <v>8588.375</v>
      </c>
      <c r="AA105" s="12">
        <v>8928.2419999999984</v>
      </c>
    </row>
    <row r="107" spans="1:32" x14ac:dyDescent="0.25">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x14ac:dyDescent="0.25">
      <c r="A108" s="11" t="s">
        <v>27</v>
      </c>
      <c r="B108" s="11" t="s">
        <v>105</v>
      </c>
      <c r="C108" s="12">
        <v>100.0122293575</v>
      </c>
      <c r="D108" s="12">
        <v>100.016514602</v>
      </c>
      <c r="E108" s="12">
        <v>467.81335094299999</v>
      </c>
      <c r="F108" s="12">
        <v>467.85789334600003</v>
      </c>
      <c r="G108" s="12">
        <v>467.883653374</v>
      </c>
      <c r="H108" s="12">
        <v>1818.9445800000001</v>
      </c>
      <c r="I108" s="12">
        <v>1818.94497</v>
      </c>
      <c r="J108" s="12">
        <v>2297.8903999999998</v>
      </c>
      <c r="K108" s="12">
        <v>3208.9981699999998</v>
      </c>
      <c r="L108" s="12">
        <v>4713.7516599999999</v>
      </c>
      <c r="M108" s="12">
        <v>7003.2649000000001</v>
      </c>
      <c r="N108" s="12">
        <v>9551.9321</v>
      </c>
      <c r="O108" s="12">
        <v>10222.172769999999</v>
      </c>
      <c r="P108" s="12">
        <v>10222.1733</v>
      </c>
      <c r="Q108" s="12">
        <v>10222.1736</v>
      </c>
      <c r="R108" s="12">
        <v>10374.248540000001</v>
      </c>
      <c r="S108" s="12">
        <v>10507.302820000001</v>
      </c>
      <c r="T108" s="12">
        <v>12597.9926</v>
      </c>
      <c r="U108" s="12">
        <v>13140.6423</v>
      </c>
      <c r="V108" s="12">
        <v>19200.813180000001</v>
      </c>
      <c r="W108" s="12">
        <v>21040.728569999999</v>
      </c>
      <c r="X108" s="12">
        <v>23978.860799999999</v>
      </c>
      <c r="Y108" s="12">
        <v>23611.302286939997</v>
      </c>
      <c r="Z108" s="12">
        <v>24051.289746899998</v>
      </c>
      <c r="AA108" s="12">
        <v>24051.26529385</v>
      </c>
    </row>
    <row r="109" spans="1:32" x14ac:dyDescent="0.25">
      <c r="A109" s="11" t="s">
        <v>27</v>
      </c>
      <c r="B109" s="11" t="s">
        <v>14</v>
      </c>
      <c r="C109" s="12">
        <v>470</v>
      </c>
      <c r="D109" s="12">
        <v>470</v>
      </c>
      <c r="E109" s="12">
        <v>1067.19683078</v>
      </c>
      <c r="F109" s="12">
        <v>1476.02006542</v>
      </c>
      <c r="G109" s="12">
        <v>1476.02020253</v>
      </c>
      <c r="H109" s="12">
        <v>1476.02449914</v>
      </c>
      <c r="I109" s="12">
        <v>1476.0246519699999</v>
      </c>
      <c r="J109" s="12">
        <v>1476.02473611</v>
      </c>
      <c r="K109" s="12">
        <v>1476.02479238</v>
      </c>
      <c r="L109" s="12">
        <v>1476.0250400999998</v>
      </c>
      <c r="M109" s="12">
        <v>1476.02586673</v>
      </c>
      <c r="N109" s="12">
        <v>1476.0272012599999</v>
      </c>
      <c r="O109" s="12">
        <v>1476.02742096</v>
      </c>
      <c r="P109" s="12">
        <v>1476.0275602900001</v>
      </c>
      <c r="Q109" s="12">
        <v>1476.0278897399999</v>
      </c>
      <c r="R109" s="12">
        <v>1476.02795739</v>
      </c>
      <c r="S109" s="12">
        <v>1476.0280938200001</v>
      </c>
      <c r="T109" s="12">
        <v>1476.0287690300001</v>
      </c>
      <c r="U109" s="12">
        <v>1476.0290534999999</v>
      </c>
      <c r="V109" s="12">
        <v>1476.03005125</v>
      </c>
      <c r="W109" s="12">
        <v>1476.0305393199999</v>
      </c>
      <c r="X109" s="12">
        <v>1476.0310252700001</v>
      </c>
      <c r="Y109" s="12">
        <v>1476.0311482500001</v>
      </c>
      <c r="Z109" s="12">
        <v>1476.0322928000001</v>
      </c>
      <c r="AA109" s="12">
        <v>1476.03229966</v>
      </c>
    </row>
    <row r="110" spans="1:32" x14ac:dyDescent="0.25">
      <c r="A110" s="11" t="s">
        <v>27</v>
      </c>
      <c r="B110" s="11" t="s">
        <v>25</v>
      </c>
      <c r="C110" s="12">
        <v>81.304999999999993</v>
      </c>
      <c r="D110" s="12">
        <v>177.50700000000001</v>
      </c>
      <c r="E110" s="12">
        <v>314.98699999999997</v>
      </c>
      <c r="F110" s="12">
        <v>485.21</v>
      </c>
      <c r="G110" s="12">
        <v>690.75199999999995</v>
      </c>
      <c r="H110" s="12">
        <v>942.36799999999994</v>
      </c>
      <c r="I110" s="12">
        <v>1319.3319999999999</v>
      </c>
      <c r="J110" s="12">
        <v>1624.09</v>
      </c>
      <c r="K110" s="12">
        <v>1944.0279999999998</v>
      </c>
      <c r="L110" s="12">
        <v>2302.2249999999999</v>
      </c>
      <c r="M110" s="12">
        <v>2742.346</v>
      </c>
      <c r="N110" s="12">
        <v>3210.7579999999998</v>
      </c>
      <c r="O110" s="12">
        <v>3693.741</v>
      </c>
      <c r="P110" s="12">
        <v>4164.277</v>
      </c>
      <c r="Q110" s="12">
        <v>4602.442</v>
      </c>
      <c r="R110" s="12">
        <v>5027.8919999999998</v>
      </c>
      <c r="S110" s="12">
        <v>5334.1329999999998</v>
      </c>
      <c r="T110" s="12">
        <v>5614.2889999999998</v>
      </c>
      <c r="U110" s="12">
        <v>5855.8180000000002</v>
      </c>
      <c r="V110" s="12">
        <v>6089.3490000000002</v>
      </c>
      <c r="W110" s="12">
        <v>6341.701</v>
      </c>
      <c r="X110" s="12">
        <v>6594.7080000000005</v>
      </c>
      <c r="Y110" s="12">
        <v>6854.74</v>
      </c>
      <c r="Z110" s="12">
        <v>7119.5389999999998</v>
      </c>
      <c r="AA110" s="12">
        <v>7388.3469999999998</v>
      </c>
    </row>
    <row r="112" spans="1:32" x14ac:dyDescent="0.25">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x14ac:dyDescent="0.25">
      <c r="A113" s="11" t="s">
        <v>28</v>
      </c>
      <c r="B113" s="11" t="s">
        <v>105</v>
      </c>
      <c r="C113" s="12">
        <v>375.34780893670597</v>
      </c>
      <c r="D113" s="12">
        <v>466.26480293970599</v>
      </c>
      <c r="E113" s="12">
        <v>534.04867693770598</v>
      </c>
      <c r="F113" s="12">
        <v>1486.873499923706</v>
      </c>
      <c r="G113" s="12">
        <v>1663.7039799237059</v>
      </c>
      <c r="H113" s="12">
        <v>1663.705039923706</v>
      </c>
      <c r="I113" s="12">
        <v>2023.325409923706</v>
      </c>
      <c r="J113" s="12">
        <v>2023.3262999237061</v>
      </c>
      <c r="K113" s="12">
        <v>2023.3268199237061</v>
      </c>
      <c r="L113" s="12">
        <v>2023.3301599237061</v>
      </c>
      <c r="M113" s="12">
        <v>1968.03162</v>
      </c>
      <c r="N113" s="12">
        <v>1968.03307</v>
      </c>
      <c r="O113" s="12">
        <v>2224.7754800000002</v>
      </c>
      <c r="P113" s="12">
        <v>2944.0575800000001</v>
      </c>
      <c r="Q113" s="12">
        <v>3062.7249000000002</v>
      </c>
      <c r="R113" s="12">
        <v>3332.3176899999999</v>
      </c>
      <c r="S113" s="12">
        <v>3665.5614999999998</v>
      </c>
      <c r="T113" s="12">
        <v>3665.5617199999997</v>
      </c>
      <c r="U113" s="12">
        <v>4532.3074999999999</v>
      </c>
      <c r="V113" s="12">
        <v>4726.5598</v>
      </c>
      <c r="W113" s="12">
        <v>5266.45496</v>
      </c>
      <c r="X113" s="12">
        <v>5408.7487249999995</v>
      </c>
      <c r="Y113" s="12">
        <v>5340.9702703699995</v>
      </c>
      <c r="Z113" s="12">
        <v>5761.8104388600004</v>
      </c>
      <c r="AA113" s="12">
        <v>5585.1106327299995</v>
      </c>
    </row>
    <row r="114" spans="1:27" x14ac:dyDescent="0.25">
      <c r="A114" s="11" t="s">
        <v>28</v>
      </c>
      <c r="B114" s="11" t="s">
        <v>14</v>
      </c>
      <c r="C114" s="12">
        <v>0</v>
      </c>
      <c r="D114" s="12">
        <v>0</v>
      </c>
      <c r="E114" s="12">
        <v>98.108551000000006</v>
      </c>
      <c r="F114" s="12">
        <v>175.25646599999999</v>
      </c>
      <c r="G114" s="12">
        <v>175.25680399999999</v>
      </c>
      <c r="H114" s="12">
        <v>175.25689</v>
      </c>
      <c r="I114" s="12">
        <v>175.25690600000001</v>
      </c>
      <c r="J114" s="12">
        <v>175.25695000000002</v>
      </c>
      <c r="K114" s="12">
        <v>175.25698</v>
      </c>
      <c r="L114" s="12">
        <v>175.25704000000002</v>
      </c>
      <c r="M114" s="12">
        <v>175.25712399999998</v>
      </c>
      <c r="N114" s="12">
        <v>175.25725</v>
      </c>
      <c r="O114" s="12">
        <v>175.25737000000001</v>
      </c>
      <c r="P114" s="12">
        <v>175.25750600000001</v>
      </c>
      <c r="Q114" s="12">
        <v>175.25770999999997</v>
      </c>
      <c r="R114" s="12">
        <v>175.25788</v>
      </c>
      <c r="S114" s="12">
        <v>175.258104</v>
      </c>
      <c r="T114" s="12">
        <v>175.25830000000002</v>
      </c>
      <c r="U114" s="12">
        <v>175.25859500000001</v>
      </c>
      <c r="V114" s="12">
        <v>175.258916</v>
      </c>
      <c r="W114" s="12">
        <v>175.25922</v>
      </c>
      <c r="X114" s="12">
        <v>175.25940399999999</v>
      </c>
      <c r="Y114" s="12">
        <v>175.25959399999999</v>
      </c>
      <c r="Z114" s="12">
        <v>175.26006999999998</v>
      </c>
      <c r="AA114" s="12">
        <v>175.2604</v>
      </c>
    </row>
    <row r="115" spans="1:27" x14ac:dyDescent="0.25">
      <c r="A115" s="11" t="s">
        <v>28</v>
      </c>
      <c r="B115" s="11" t="s">
        <v>25</v>
      </c>
      <c r="C115" s="12">
        <v>60.467999999999996</v>
      </c>
      <c r="D115" s="12">
        <v>148.648</v>
      </c>
      <c r="E115" s="12">
        <v>275.34800000000001</v>
      </c>
      <c r="F115" s="12">
        <v>442.274</v>
      </c>
      <c r="G115" s="12">
        <v>652.44999999999993</v>
      </c>
      <c r="H115" s="12">
        <v>876.23699999999997</v>
      </c>
      <c r="I115" s="12">
        <v>1210.5730000000001</v>
      </c>
      <c r="J115" s="12">
        <v>1471.452</v>
      </c>
      <c r="K115" s="12">
        <v>1695.3000000000002</v>
      </c>
      <c r="L115" s="12">
        <v>1937.424</v>
      </c>
      <c r="M115" s="12">
        <v>2247.64</v>
      </c>
      <c r="N115" s="12">
        <v>2595.9029999999998</v>
      </c>
      <c r="O115" s="12">
        <v>2965.11</v>
      </c>
      <c r="P115" s="12">
        <v>3357.5059999999999</v>
      </c>
      <c r="Q115" s="12">
        <v>3781.6729999999998</v>
      </c>
      <c r="R115" s="12">
        <v>4195.058</v>
      </c>
      <c r="S115" s="12">
        <v>4522.0140000000001</v>
      </c>
      <c r="T115" s="12">
        <v>4833.2619999999997</v>
      </c>
      <c r="U115" s="12">
        <v>5118.509</v>
      </c>
      <c r="V115" s="12">
        <v>5352.7880000000005</v>
      </c>
      <c r="W115" s="12">
        <v>5603.2039999999997</v>
      </c>
      <c r="X115" s="12">
        <v>5858.6690000000008</v>
      </c>
      <c r="Y115" s="12">
        <v>6119.5729999999994</v>
      </c>
      <c r="Z115" s="12">
        <v>6385.683</v>
      </c>
      <c r="AA115" s="12">
        <v>6660.2219999999998</v>
      </c>
    </row>
    <row r="117" spans="1:27" x14ac:dyDescent="0.25">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x14ac:dyDescent="0.25">
      <c r="A118" s="11" t="s">
        <v>29</v>
      </c>
      <c r="B118" s="11" t="s">
        <v>105</v>
      </c>
      <c r="C118" s="12">
        <v>479.2817008407265</v>
      </c>
      <c r="D118" s="12">
        <v>479.28584458992651</v>
      </c>
      <c r="E118" s="12">
        <v>479.29253660992651</v>
      </c>
      <c r="F118" s="12">
        <v>479.29865288092651</v>
      </c>
      <c r="G118" s="12">
        <v>479.31243387292653</v>
      </c>
      <c r="H118" s="12">
        <v>479.31246862892652</v>
      </c>
      <c r="I118" s="12">
        <v>479.33426333792653</v>
      </c>
      <c r="J118" s="12">
        <v>763.63102153092655</v>
      </c>
      <c r="K118" s="12">
        <v>1492.7632347509266</v>
      </c>
      <c r="L118" s="12">
        <v>2904.7801178209261</v>
      </c>
      <c r="M118" s="12">
        <v>4204.7103728769271</v>
      </c>
      <c r="N118" s="12">
        <v>5383.3124325059271</v>
      </c>
      <c r="O118" s="12">
        <v>5667.0142382309268</v>
      </c>
      <c r="P118" s="12">
        <v>6657.8537950609261</v>
      </c>
      <c r="Q118" s="12">
        <v>6657.8541675609267</v>
      </c>
      <c r="R118" s="12">
        <v>6657.8554095609261</v>
      </c>
      <c r="S118" s="12">
        <v>7081.9252399209263</v>
      </c>
      <c r="T118" s="12">
        <v>7081.9261135609268</v>
      </c>
      <c r="U118" s="12">
        <v>13229.132099700926</v>
      </c>
      <c r="V118" s="12">
        <v>13229.132982470926</v>
      </c>
      <c r="W118" s="12">
        <v>16938.796521299999</v>
      </c>
      <c r="X118" s="12">
        <v>16938.79237173</v>
      </c>
      <c r="Y118" s="12">
        <v>16928.786292500001</v>
      </c>
      <c r="Z118" s="12">
        <v>16928.781300400002</v>
      </c>
      <c r="AA118" s="12">
        <v>16928.770379499998</v>
      </c>
    </row>
    <row r="119" spans="1:27" x14ac:dyDescent="0.25">
      <c r="A119" s="11" t="s">
        <v>29</v>
      </c>
      <c r="B119" s="11" t="s">
        <v>14</v>
      </c>
      <c r="C119" s="12">
        <v>0</v>
      </c>
      <c r="D119" s="12">
        <v>0</v>
      </c>
      <c r="E119" s="12">
        <v>1.6715576500000003E-2</v>
      </c>
      <c r="F119" s="12">
        <v>1.8636019E-2</v>
      </c>
      <c r="G119" s="12">
        <v>2.2915602E-2</v>
      </c>
      <c r="H119" s="12">
        <v>2.6317356E-2</v>
      </c>
      <c r="I119" s="12">
        <v>2.8390693000000002E-2</v>
      </c>
      <c r="J119" s="12">
        <v>2.8761616E-2</v>
      </c>
      <c r="K119" s="12">
        <v>2.8783130000000001E-2</v>
      </c>
      <c r="L119" s="12">
        <v>2.8995922E-2</v>
      </c>
      <c r="M119" s="12">
        <v>2.991481E-2</v>
      </c>
      <c r="N119" s="12">
        <v>3.1328837999999998E-2</v>
      </c>
      <c r="O119" s="12">
        <v>3.1773039000000003E-2</v>
      </c>
      <c r="P119" s="12">
        <v>3.3384414000000001E-2</v>
      </c>
      <c r="Q119" s="12">
        <v>3.3819697000000003E-2</v>
      </c>
      <c r="R119" s="12">
        <v>3.3997423999999998E-2</v>
      </c>
      <c r="S119" s="12">
        <v>3.6255151999999999E-2</v>
      </c>
      <c r="T119" s="12">
        <v>3.6762942999999999E-2</v>
      </c>
      <c r="U119" s="12">
        <v>3.9060196999999998E-2</v>
      </c>
      <c r="V119" s="12">
        <v>4.0479676999999999E-2</v>
      </c>
      <c r="W119" s="12">
        <v>4.5191804500000002E-2</v>
      </c>
      <c r="X119" s="12">
        <v>4.5196749000000001E-2</v>
      </c>
      <c r="Y119" s="12">
        <v>4.5205169000000003E-2</v>
      </c>
      <c r="Z119" s="12">
        <v>4.5222701000000004E-2</v>
      </c>
      <c r="AA119" s="12">
        <v>4.5289884000000002E-2</v>
      </c>
    </row>
    <row r="120" spans="1:27" x14ac:dyDescent="0.25">
      <c r="A120" s="11" t="s">
        <v>29</v>
      </c>
      <c r="B120" s="11" t="s">
        <v>25</v>
      </c>
      <c r="C120" s="12">
        <v>103.374</v>
      </c>
      <c r="D120" s="12">
        <v>155.053</v>
      </c>
      <c r="E120" s="12">
        <v>211.02199999999999</v>
      </c>
      <c r="F120" s="12">
        <v>272.83999999999997</v>
      </c>
      <c r="G120" s="12">
        <v>342.29199999999997</v>
      </c>
      <c r="H120" s="12">
        <v>420.23</v>
      </c>
      <c r="I120" s="12">
        <v>540.44000000000005</v>
      </c>
      <c r="J120" s="12">
        <v>653.10599999999999</v>
      </c>
      <c r="K120" s="12">
        <v>777.048</v>
      </c>
      <c r="L120" s="12">
        <v>924.00699999999995</v>
      </c>
      <c r="M120" s="12">
        <v>1092.47</v>
      </c>
      <c r="N120" s="12">
        <v>1267.579</v>
      </c>
      <c r="O120" s="12">
        <v>1445.1379999999999</v>
      </c>
      <c r="P120" s="12">
        <v>1625.6460000000002</v>
      </c>
      <c r="Q120" s="12">
        <v>1798.0349999999999</v>
      </c>
      <c r="R120" s="12">
        <v>1965.933</v>
      </c>
      <c r="S120" s="12">
        <v>2084.1819999999998</v>
      </c>
      <c r="T120" s="12">
        <v>2187.8139999999999</v>
      </c>
      <c r="U120" s="12">
        <v>2276.2049999999999</v>
      </c>
      <c r="V120" s="12">
        <v>2360.962</v>
      </c>
      <c r="W120" s="12">
        <v>2451.3509999999997</v>
      </c>
      <c r="X120" s="12">
        <v>2543.4589999999998</v>
      </c>
      <c r="Y120" s="12">
        <v>2638.1089999999999</v>
      </c>
      <c r="Z120" s="12">
        <v>2734.4389999999999</v>
      </c>
      <c r="AA120" s="12">
        <v>2833.7730000000001</v>
      </c>
    </row>
    <row r="122" spans="1:27" x14ac:dyDescent="0.25">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x14ac:dyDescent="0.25">
      <c r="A123" s="11" t="s">
        <v>30</v>
      </c>
      <c r="B123" s="11" t="s">
        <v>105</v>
      </c>
      <c r="C123" s="12">
        <v>8.5383377000000007E-3</v>
      </c>
      <c r="D123" s="12">
        <v>1.02909853E-2</v>
      </c>
      <c r="E123" s="12">
        <v>1.2657985599999999E-2</v>
      </c>
      <c r="F123" s="12">
        <v>1.4809503E-2</v>
      </c>
      <c r="G123" s="12">
        <v>1.91739457E-2</v>
      </c>
      <c r="H123" s="12">
        <v>1.9248310000000001E-2</v>
      </c>
      <c r="I123" s="12">
        <v>2.3230536000000003E-2</v>
      </c>
      <c r="J123" s="12">
        <v>3.0904636999999999E-2</v>
      </c>
      <c r="K123" s="12">
        <v>4.9881521999999998E-2</v>
      </c>
      <c r="L123" s="12">
        <v>6.8458132000000005E-2</v>
      </c>
      <c r="M123" s="12">
        <v>8.6365200000000003E-2</v>
      </c>
      <c r="N123" s="12">
        <v>9.0642975000000001E-2</v>
      </c>
      <c r="O123" s="12">
        <v>0.103197437</v>
      </c>
      <c r="P123" s="12">
        <v>0.13635602499999999</v>
      </c>
      <c r="Q123" s="12">
        <v>0.26219048</v>
      </c>
      <c r="R123" s="12">
        <v>157.78667444999999</v>
      </c>
      <c r="S123" s="12">
        <v>157.91599395</v>
      </c>
      <c r="T123" s="12">
        <v>157.9169287</v>
      </c>
      <c r="U123" s="12">
        <v>537.05030137999995</v>
      </c>
      <c r="V123" s="12">
        <v>1429.5321313700001</v>
      </c>
      <c r="W123" s="12">
        <v>1429.67982624</v>
      </c>
      <c r="X123" s="12">
        <v>1429.6805300999999</v>
      </c>
      <c r="Y123" s="12">
        <v>1429.6787212400002</v>
      </c>
      <c r="Z123" s="12">
        <v>3663.05268596</v>
      </c>
      <c r="AA123" s="12">
        <v>6013.7681990000001</v>
      </c>
    </row>
    <row r="124" spans="1:27" x14ac:dyDescent="0.25">
      <c r="A124" s="11" t="s">
        <v>30</v>
      </c>
      <c r="B124" s="11" t="s">
        <v>14</v>
      </c>
      <c r="C124" s="12">
        <v>0</v>
      </c>
      <c r="D124" s="12">
        <v>0</v>
      </c>
      <c r="E124" s="12">
        <v>3.3286573E-2</v>
      </c>
      <c r="F124" s="12">
        <v>4.0537811E-2</v>
      </c>
      <c r="G124" s="12">
        <v>5.2861983000000001E-2</v>
      </c>
      <c r="H124" s="12">
        <v>79.990416284000005</v>
      </c>
      <c r="I124" s="12">
        <v>531.44791662200009</v>
      </c>
      <c r="J124" s="12">
        <v>531.44961463300001</v>
      </c>
      <c r="K124" s="12">
        <v>750.11449718200004</v>
      </c>
      <c r="L124" s="12">
        <v>904.89828939799997</v>
      </c>
      <c r="M124" s="12">
        <v>1126.004253975</v>
      </c>
      <c r="N124" s="12">
        <v>1788.2392360570002</v>
      </c>
      <c r="O124" s="12">
        <v>2321.0002880040001</v>
      </c>
      <c r="P124" s="12">
        <v>2321.0483656500001</v>
      </c>
      <c r="Q124" s="12">
        <v>2321.1516583299999</v>
      </c>
      <c r="R124" s="12">
        <v>2321.1854481</v>
      </c>
      <c r="S124" s="12">
        <v>2321.1856678700001</v>
      </c>
      <c r="T124" s="12">
        <v>2321.1858803599998</v>
      </c>
      <c r="U124" s="12">
        <v>2321.1888758499999</v>
      </c>
      <c r="V124" s="12">
        <v>2321.19079474</v>
      </c>
      <c r="W124" s="12">
        <v>2321.1912311900001</v>
      </c>
      <c r="X124" s="12">
        <v>2321.1913937500003</v>
      </c>
      <c r="Y124" s="12">
        <v>2321.1914037300003</v>
      </c>
      <c r="Z124" s="12">
        <v>2321.1945041099998</v>
      </c>
      <c r="AA124" s="12">
        <v>2321.19685248</v>
      </c>
    </row>
    <row r="125" spans="1:27" x14ac:dyDescent="0.25">
      <c r="A125" s="11" t="s">
        <v>30</v>
      </c>
      <c r="B125" s="11" t="s">
        <v>25</v>
      </c>
      <c r="C125" s="12">
        <v>7.9119999999999999</v>
      </c>
      <c r="D125" s="12">
        <v>15.837</v>
      </c>
      <c r="E125" s="12">
        <v>26.482999999999997</v>
      </c>
      <c r="F125" s="12">
        <v>39.381999999999998</v>
      </c>
      <c r="G125" s="12">
        <v>55.106999999999999</v>
      </c>
      <c r="H125" s="12">
        <v>73.650000000000006</v>
      </c>
      <c r="I125" s="12">
        <v>101.57400000000001</v>
      </c>
      <c r="J125" s="12">
        <v>123.054</v>
      </c>
      <c r="K125" s="12">
        <v>146.53199999999998</v>
      </c>
      <c r="L125" s="12">
        <v>174.61099999999999</v>
      </c>
      <c r="M125" s="12">
        <v>206.946</v>
      </c>
      <c r="N125" s="12">
        <v>241.25700000000001</v>
      </c>
      <c r="O125" s="12">
        <v>276.87</v>
      </c>
      <c r="P125" s="12">
        <v>312.98</v>
      </c>
      <c r="Q125" s="12">
        <v>348.25200000000001</v>
      </c>
      <c r="R125" s="12">
        <v>382.96499999999997</v>
      </c>
      <c r="S125" s="12">
        <v>408.39100000000002</v>
      </c>
      <c r="T125" s="12">
        <v>431.66800000000001</v>
      </c>
      <c r="U125" s="12">
        <v>452.63800000000003</v>
      </c>
      <c r="V125" s="12">
        <v>473.11099999999999</v>
      </c>
      <c r="W125" s="12">
        <v>494.70099999999996</v>
      </c>
      <c r="X125" s="12">
        <v>516.55000000000007</v>
      </c>
      <c r="Y125" s="12">
        <v>538.75299999999993</v>
      </c>
      <c r="Z125" s="12">
        <v>560.80400000000009</v>
      </c>
      <c r="AA125" s="12">
        <v>583.05499999999995</v>
      </c>
    </row>
    <row r="128" spans="1:27" x14ac:dyDescent="0.25">
      <c r="A128" s="28" t="s">
        <v>100</v>
      </c>
    </row>
    <row r="129" spans="1:27" x14ac:dyDescent="0.25">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x14ac:dyDescent="0.25">
      <c r="A130" s="11" t="s">
        <v>18</v>
      </c>
      <c r="B130" s="11" t="s">
        <v>53</v>
      </c>
      <c r="C130" s="12">
        <v>20559.30587270913</v>
      </c>
      <c r="D130" s="12">
        <v>22878.446382117731</v>
      </c>
      <c r="E130" s="12">
        <v>25149.111481580101</v>
      </c>
      <c r="F130" s="12">
        <v>27298.631923112356</v>
      </c>
      <c r="G130" s="12">
        <v>29446.953270558577</v>
      </c>
      <c r="H130" s="12">
        <v>31464.894603219895</v>
      </c>
      <c r="I130" s="12">
        <v>33419.847083058572</v>
      </c>
      <c r="J130" s="12">
        <v>35256.477725531702</v>
      </c>
      <c r="K130" s="12">
        <v>36924.103588434926</v>
      </c>
      <c r="L130" s="12">
        <v>38591.361884133847</v>
      </c>
      <c r="M130" s="12">
        <v>40243.345312897276</v>
      </c>
      <c r="N130" s="12">
        <v>41840.058556848948</v>
      </c>
      <c r="O130" s="12">
        <v>43287.769422440353</v>
      </c>
      <c r="P130" s="12">
        <v>44604.587661015597</v>
      </c>
      <c r="Q130" s="12">
        <v>45831.477175800588</v>
      </c>
      <c r="R130" s="12">
        <v>47039.787164375768</v>
      </c>
      <c r="S130" s="12">
        <v>48279.966587090836</v>
      </c>
      <c r="T130" s="12">
        <v>49522.663137494099</v>
      </c>
      <c r="U130" s="12">
        <v>50770.004479563991</v>
      </c>
      <c r="V130" s="12">
        <v>51992.023370021052</v>
      </c>
      <c r="W130" s="12">
        <v>53223.779198649951</v>
      </c>
      <c r="X130" s="12">
        <v>54450.518142198322</v>
      </c>
      <c r="Y130" s="12">
        <v>55654.530849187569</v>
      </c>
      <c r="Z130" s="12">
        <v>56844.505380773568</v>
      </c>
      <c r="AA130" s="12">
        <v>58026.099687897266</v>
      </c>
    </row>
    <row r="131" spans="1:27" collapsed="1" x14ac:dyDescent="0.25">
      <c r="A131" s="11" t="s">
        <v>18</v>
      </c>
      <c r="B131" s="11" t="s">
        <v>77</v>
      </c>
      <c r="C131" s="12">
        <v>727.26699999999994</v>
      </c>
      <c r="D131" s="12">
        <v>1615.6870000000001</v>
      </c>
      <c r="E131" s="12">
        <v>2523.8579999999997</v>
      </c>
      <c r="F131" s="12">
        <v>3346.1180000000004</v>
      </c>
      <c r="G131" s="12">
        <v>4039.7359999999999</v>
      </c>
      <c r="H131" s="12">
        <v>4643.7310000000007</v>
      </c>
      <c r="I131" s="12">
        <v>5111.6849999999995</v>
      </c>
      <c r="J131" s="12">
        <v>5870.22</v>
      </c>
      <c r="K131" s="12">
        <v>6883.9139999999998</v>
      </c>
      <c r="L131" s="12">
        <v>7823.7409999999991</v>
      </c>
      <c r="M131" s="12">
        <v>8822.0210000000006</v>
      </c>
      <c r="N131" s="12">
        <v>10032.985999999999</v>
      </c>
      <c r="O131" s="12">
        <v>11279.351999999999</v>
      </c>
      <c r="P131" s="12">
        <v>12411.971</v>
      </c>
      <c r="Q131" s="12">
        <v>13450.545</v>
      </c>
      <c r="R131" s="12">
        <v>14351.891000000001</v>
      </c>
      <c r="S131" s="12">
        <v>15102.709000000001</v>
      </c>
      <c r="T131" s="12">
        <v>15417.928999999998</v>
      </c>
      <c r="U131" s="12">
        <v>15594.936</v>
      </c>
      <c r="V131" s="12">
        <v>15616.079</v>
      </c>
      <c r="W131" s="12">
        <v>15610.974</v>
      </c>
      <c r="X131" s="12">
        <v>15555.227000000001</v>
      </c>
      <c r="Y131" s="12">
        <v>15481.948999999999</v>
      </c>
      <c r="Z131" s="12">
        <v>15387.778</v>
      </c>
      <c r="AA131" s="12">
        <v>15277.057999999999</v>
      </c>
    </row>
    <row r="132" spans="1:27" collapsed="1" x14ac:dyDescent="0.25">
      <c r="A132" s="11" t="s">
        <v>18</v>
      </c>
      <c r="B132" s="11" t="s">
        <v>78</v>
      </c>
      <c r="C132" s="12">
        <v>727.26699999999994</v>
      </c>
      <c r="D132" s="12">
        <v>1615.6870000000001</v>
      </c>
      <c r="E132" s="12">
        <v>2523.8579999999997</v>
      </c>
      <c r="F132" s="12">
        <v>3346.1180000000004</v>
      </c>
      <c r="G132" s="12">
        <v>4039.7359999999999</v>
      </c>
      <c r="H132" s="12">
        <v>4643.7310000000007</v>
      </c>
      <c r="I132" s="12">
        <v>5111.6849999999995</v>
      </c>
      <c r="J132" s="12">
        <v>5870.22</v>
      </c>
      <c r="K132" s="12">
        <v>6883.9139999999998</v>
      </c>
      <c r="L132" s="12">
        <v>7823.7409999999991</v>
      </c>
      <c r="M132" s="12">
        <v>8822.0210000000006</v>
      </c>
      <c r="N132" s="12">
        <v>10032.985999999999</v>
      </c>
      <c r="O132" s="12">
        <v>11279.351999999999</v>
      </c>
      <c r="P132" s="12">
        <v>12411.971</v>
      </c>
      <c r="Q132" s="12">
        <v>13450.545</v>
      </c>
      <c r="R132" s="12">
        <v>14351.891000000001</v>
      </c>
      <c r="S132" s="12">
        <v>15102.709000000001</v>
      </c>
      <c r="T132" s="12">
        <v>15417.928999999998</v>
      </c>
      <c r="U132" s="12">
        <v>15594.936</v>
      </c>
      <c r="V132" s="12">
        <v>15616.079</v>
      </c>
      <c r="W132" s="12">
        <v>15610.974</v>
      </c>
      <c r="X132" s="12">
        <v>15555.227000000001</v>
      </c>
      <c r="Y132" s="12">
        <v>15481.948999999999</v>
      </c>
      <c r="Z132" s="12">
        <v>15387.778</v>
      </c>
      <c r="AA132" s="12">
        <v>15277.057999999999</v>
      </c>
    </row>
    <row r="134" spans="1:27" x14ac:dyDescent="0.25">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x14ac:dyDescent="0.25">
      <c r="A135" s="11" t="s">
        <v>26</v>
      </c>
      <c r="B135" s="11" t="s">
        <v>53</v>
      </c>
      <c r="C135" s="27">
        <v>6844.3758583151493</v>
      </c>
      <c r="D135" s="27">
        <v>7652.8571412452602</v>
      </c>
      <c r="E135" s="27">
        <v>8384.8616587183806</v>
      </c>
      <c r="F135" s="27">
        <v>9064.3617131538504</v>
      </c>
      <c r="G135" s="27">
        <v>9747.0822218904214</v>
      </c>
      <c r="H135" s="27">
        <v>10435.728360331281</v>
      </c>
      <c r="I135" s="27">
        <v>11108.63113788503</v>
      </c>
      <c r="J135" s="27">
        <v>11742.33617686353</v>
      </c>
      <c r="K135" s="27">
        <v>12363.211009524819</v>
      </c>
      <c r="L135" s="27">
        <v>12985.830111675361</v>
      </c>
      <c r="M135" s="27">
        <v>13603.514152669981</v>
      </c>
      <c r="N135" s="27">
        <v>14202.499018933431</v>
      </c>
      <c r="O135" s="27">
        <v>14755.769912078598</v>
      </c>
      <c r="P135" s="27">
        <v>15272.762788422649</v>
      </c>
      <c r="Q135" s="27">
        <v>15760.27890737429</v>
      </c>
      <c r="R135" s="27">
        <v>16235.86013250866</v>
      </c>
      <c r="S135" s="27">
        <v>16701.033522965699</v>
      </c>
      <c r="T135" s="27">
        <v>17150.969018261399</v>
      </c>
      <c r="U135" s="27">
        <v>17601.750110331261</v>
      </c>
      <c r="V135" s="27">
        <v>18048.245502804439</v>
      </c>
      <c r="W135" s="27">
        <v>18499.454072696819</v>
      </c>
      <c r="X135" s="27">
        <v>18952.85922457854</v>
      </c>
      <c r="Y135" s="27">
        <v>19396.745501460289</v>
      </c>
      <c r="Z135" s="27">
        <v>19828.949520949511</v>
      </c>
      <c r="AA135" s="27">
        <v>20258.66798264311</v>
      </c>
    </row>
    <row r="136" spans="1:27" x14ac:dyDescent="0.25">
      <c r="A136" s="11" t="s">
        <v>26</v>
      </c>
      <c r="B136" s="11" t="s">
        <v>77</v>
      </c>
      <c r="C136" s="12">
        <v>267.7</v>
      </c>
      <c r="D136" s="12">
        <v>588.70600000000002</v>
      </c>
      <c r="E136" s="12">
        <v>887.91499999999996</v>
      </c>
      <c r="F136" s="12">
        <v>1132.692</v>
      </c>
      <c r="G136" s="12">
        <v>1330.7860000000001</v>
      </c>
      <c r="H136" s="12">
        <v>1501.1099999999997</v>
      </c>
      <c r="I136" s="12">
        <v>1644.835</v>
      </c>
      <c r="J136" s="12">
        <v>1879.2280000000001</v>
      </c>
      <c r="K136" s="12">
        <v>2206.7310000000002</v>
      </c>
      <c r="L136" s="12">
        <v>2538.018</v>
      </c>
      <c r="M136" s="12">
        <v>2892.1369999999997</v>
      </c>
      <c r="N136" s="12">
        <v>3323.8410000000003</v>
      </c>
      <c r="O136" s="12">
        <v>3759.1100000000006</v>
      </c>
      <c r="P136" s="12">
        <v>4148.139000000001</v>
      </c>
      <c r="Q136" s="12">
        <v>4509.9309999999996</v>
      </c>
      <c r="R136" s="12">
        <v>4816.4500000000007</v>
      </c>
      <c r="S136" s="12">
        <v>5071.3830000000007</v>
      </c>
      <c r="T136" s="12">
        <v>5175.4100000000008</v>
      </c>
      <c r="U136" s="12">
        <v>5227.704999999999</v>
      </c>
      <c r="V136" s="12">
        <v>5227.0620000000017</v>
      </c>
      <c r="W136" s="12">
        <v>5230.3869999999988</v>
      </c>
      <c r="X136" s="12">
        <v>5215.023000000001</v>
      </c>
      <c r="Y136" s="12">
        <v>5193.7550000000001</v>
      </c>
      <c r="Z136" s="12">
        <v>5164.8889999999992</v>
      </c>
      <c r="AA136" s="12">
        <v>5128.3240000000005</v>
      </c>
    </row>
    <row r="137" spans="1:27" x14ac:dyDescent="0.25">
      <c r="A137" s="11" t="s">
        <v>26</v>
      </c>
      <c r="B137" s="11" t="s">
        <v>78</v>
      </c>
      <c r="C137" s="12">
        <v>267.7</v>
      </c>
      <c r="D137" s="12">
        <v>588.70600000000002</v>
      </c>
      <c r="E137" s="12">
        <v>887.91499999999996</v>
      </c>
      <c r="F137" s="12">
        <v>1132.692</v>
      </c>
      <c r="G137" s="12">
        <v>1330.7860000000001</v>
      </c>
      <c r="H137" s="12">
        <v>1501.1099999999997</v>
      </c>
      <c r="I137" s="12">
        <v>1644.835</v>
      </c>
      <c r="J137" s="12">
        <v>1879.2280000000001</v>
      </c>
      <c r="K137" s="12">
        <v>2206.7310000000002</v>
      </c>
      <c r="L137" s="12">
        <v>2538.018</v>
      </c>
      <c r="M137" s="12">
        <v>2892.1369999999997</v>
      </c>
      <c r="N137" s="12">
        <v>3323.8410000000003</v>
      </c>
      <c r="O137" s="12">
        <v>3759.1100000000006</v>
      </c>
      <c r="P137" s="12">
        <v>4148.139000000001</v>
      </c>
      <c r="Q137" s="12">
        <v>4509.9309999999996</v>
      </c>
      <c r="R137" s="12">
        <v>4816.4500000000007</v>
      </c>
      <c r="S137" s="12">
        <v>5071.3830000000007</v>
      </c>
      <c r="T137" s="12">
        <v>5175.4100000000008</v>
      </c>
      <c r="U137" s="12">
        <v>5227.704999999999</v>
      </c>
      <c r="V137" s="12">
        <v>5227.0620000000017</v>
      </c>
      <c r="W137" s="12">
        <v>5230.3869999999988</v>
      </c>
      <c r="X137" s="12">
        <v>5215.023000000001</v>
      </c>
      <c r="Y137" s="12">
        <v>5193.7550000000001</v>
      </c>
      <c r="Z137" s="12">
        <v>5164.8889999999992</v>
      </c>
      <c r="AA137" s="12">
        <v>5128.3240000000005</v>
      </c>
    </row>
    <row r="139" spans="1:27" x14ac:dyDescent="0.25">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x14ac:dyDescent="0.25">
      <c r="A140" s="11" t="s">
        <v>27</v>
      </c>
      <c r="B140" s="11" t="s">
        <v>53</v>
      </c>
      <c r="C140" s="27">
        <v>6207.5317408321298</v>
      </c>
      <c r="D140" s="27">
        <v>6858.7451165041693</v>
      </c>
      <c r="E140" s="27">
        <v>7559.6853066923404</v>
      </c>
      <c r="F140" s="27">
        <v>8206.2932905633097</v>
      </c>
      <c r="G140" s="27">
        <v>8843.09531878911</v>
      </c>
      <c r="H140" s="27">
        <v>9492.2909027945007</v>
      </c>
      <c r="I140" s="27">
        <v>10113.30318975686</v>
      </c>
      <c r="J140" s="27">
        <v>10702.18075360094</v>
      </c>
      <c r="K140" s="27">
        <v>11245.863025778361</v>
      </c>
      <c r="L140" s="27">
        <v>11787.130821477291</v>
      </c>
      <c r="M140" s="27">
        <v>12321.500334918132</v>
      </c>
      <c r="N140" s="27">
        <v>12835.17361986441</v>
      </c>
      <c r="O140" s="27">
        <v>13282.560546611729</v>
      </c>
      <c r="P140" s="27">
        <v>13663.28400158486</v>
      </c>
      <c r="Q140" s="27">
        <v>13997.23886650422</v>
      </c>
      <c r="R140" s="27">
        <v>14317.230914219228</v>
      </c>
      <c r="S140" s="27">
        <v>14662.906743520281</v>
      </c>
      <c r="T140" s="27">
        <v>15021.658184380529</v>
      </c>
      <c r="U140" s="27">
        <v>15378.35214540207</v>
      </c>
      <c r="V140" s="27">
        <v>15723.190081557979</v>
      </c>
      <c r="W140" s="27">
        <v>16066.83337792891</v>
      </c>
      <c r="X140" s="27">
        <v>16396.26179795578</v>
      </c>
      <c r="Y140" s="27">
        <v>16724.079355079401</v>
      </c>
      <c r="Z140" s="27">
        <v>17050.634709246078</v>
      </c>
      <c r="AA140" s="27">
        <v>17371.244701853651</v>
      </c>
    </row>
    <row r="141" spans="1:27" x14ac:dyDescent="0.25">
      <c r="A141" s="11" t="s">
        <v>27</v>
      </c>
      <c r="B141" s="11" t="s">
        <v>77</v>
      </c>
      <c r="C141" s="12">
        <v>164.614</v>
      </c>
      <c r="D141" s="12">
        <v>417.096</v>
      </c>
      <c r="E141" s="12">
        <v>671.0329999999999</v>
      </c>
      <c r="F141" s="12">
        <v>922.27100000000007</v>
      </c>
      <c r="G141" s="12">
        <v>1125.8689999999999</v>
      </c>
      <c r="H141" s="12">
        <v>1299.7470000000001</v>
      </c>
      <c r="I141" s="12">
        <v>1450.7080000000001</v>
      </c>
      <c r="J141" s="12">
        <v>1685.1630000000005</v>
      </c>
      <c r="K141" s="12">
        <v>1990.6479999999999</v>
      </c>
      <c r="L141" s="12">
        <v>2286.2459999999996</v>
      </c>
      <c r="M141" s="12">
        <v>2596.1640000000002</v>
      </c>
      <c r="N141" s="12">
        <v>2968.3380000000002</v>
      </c>
      <c r="O141" s="12">
        <v>3348.63</v>
      </c>
      <c r="P141" s="12">
        <v>3694.0590000000002</v>
      </c>
      <c r="Q141" s="12">
        <v>3989.7470000000003</v>
      </c>
      <c r="R141" s="12">
        <v>4221.7790000000014</v>
      </c>
      <c r="S141" s="12">
        <v>4413.009</v>
      </c>
      <c r="T141" s="12">
        <v>4478</v>
      </c>
      <c r="U141" s="12">
        <v>4506.9669999999996</v>
      </c>
      <c r="V141" s="12">
        <v>4491.2079999999996</v>
      </c>
      <c r="W141" s="12">
        <v>4479.3630000000012</v>
      </c>
      <c r="X141" s="12">
        <v>4455.174</v>
      </c>
      <c r="Y141" s="12">
        <v>4424.643</v>
      </c>
      <c r="Z141" s="12">
        <v>4389.6200000000008</v>
      </c>
      <c r="AA141" s="12">
        <v>4351.1210000000001</v>
      </c>
    </row>
    <row r="142" spans="1:27" x14ac:dyDescent="0.25">
      <c r="A142" s="11" t="s">
        <v>27</v>
      </c>
      <c r="B142" s="11" t="s">
        <v>78</v>
      </c>
      <c r="C142" s="12">
        <v>164.614</v>
      </c>
      <c r="D142" s="12">
        <v>417.096</v>
      </c>
      <c r="E142" s="12">
        <v>671.0329999999999</v>
      </c>
      <c r="F142" s="12">
        <v>922.27100000000007</v>
      </c>
      <c r="G142" s="12">
        <v>1125.8689999999999</v>
      </c>
      <c r="H142" s="12">
        <v>1299.7470000000001</v>
      </c>
      <c r="I142" s="12">
        <v>1450.7080000000001</v>
      </c>
      <c r="J142" s="12">
        <v>1685.1630000000005</v>
      </c>
      <c r="K142" s="12">
        <v>1990.6479999999999</v>
      </c>
      <c r="L142" s="12">
        <v>2286.2459999999996</v>
      </c>
      <c r="M142" s="12">
        <v>2596.1640000000002</v>
      </c>
      <c r="N142" s="12">
        <v>2968.3380000000002</v>
      </c>
      <c r="O142" s="12">
        <v>3348.63</v>
      </c>
      <c r="P142" s="12">
        <v>3694.0590000000002</v>
      </c>
      <c r="Q142" s="12">
        <v>3989.7470000000003</v>
      </c>
      <c r="R142" s="12">
        <v>4221.7790000000014</v>
      </c>
      <c r="S142" s="12">
        <v>4413.009</v>
      </c>
      <c r="T142" s="12">
        <v>4478</v>
      </c>
      <c r="U142" s="12">
        <v>4506.9669999999996</v>
      </c>
      <c r="V142" s="12">
        <v>4491.2079999999996</v>
      </c>
      <c r="W142" s="12">
        <v>4479.3630000000012</v>
      </c>
      <c r="X142" s="12">
        <v>4455.174</v>
      </c>
      <c r="Y142" s="12">
        <v>4424.643</v>
      </c>
      <c r="Z142" s="12">
        <v>4389.6200000000008</v>
      </c>
      <c r="AA142" s="12">
        <v>4351.1210000000001</v>
      </c>
    </row>
    <row r="144" spans="1:27" x14ac:dyDescent="0.25">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x14ac:dyDescent="0.25">
      <c r="A145" s="11" t="s">
        <v>28</v>
      </c>
      <c r="B145" s="11" t="s">
        <v>53</v>
      </c>
      <c r="C145" s="27">
        <v>4579.5565259406658</v>
      </c>
      <c r="D145" s="27">
        <v>5157.9764950266854</v>
      </c>
      <c r="E145" s="27">
        <v>5737.65664354819</v>
      </c>
      <c r="F145" s="27">
        <v>6319.4944358869097</v>
      </c>
      <c r="G145" s="27">
        <v>6906.09213212346</v>
      </c>
      <c r="H145" s="27">
        <v>7346.6908081987303</v>
      </c>
      <c r="I145" s="27">
        <v>7773.0081361557195</v>
      </c>
      <c r="J145" s="27">
        <v>8165.2777329299197</v>
      </c>
      <c r="K145" s="27">
        <v>8448.8931448922795</v>
      </c>
      <c r="L145" s="27">
        <v>8734.7950158600197</v>
      </c>
      <c r="M145" s="27">
        <v>9016.3620749998099</v>
      </c>
      <c r="N145" s="27">
        <v>9291.4696858869102</v>
      </c>
      <c r="O145" s="27">
        <v>9550.2357940858292</v>
      </c>
      <c r="P145" s="27">
        <v>9796.8573505374407</v>
      </c>
      <c r="Q145" s="27">
        <v>10041.157632123461</v>
      </c>
      <c r="R145" s="27">
        <v>10298.070984274009</v>
      </c>
      <c r="S145" s="27">
        <v>10579.36045403207</v>
      </c>
      <c r="T145" s="27">
        <v>10871.15246881701</v>
      </c>
      <c r="U145" s="27">
        <v>11169.68768521486</v>
      </c>
      <c r="V145" s="27">
        <v>11460.813300134221</v>
      </c>
      <c r="W145" s="27">
        <v>11758.922481585831</v>
      </c>
      <c r="X145" s="27">
        <v>12060.960152284761</v>
      </c>
      <c r="Y145" s="27">
        <v>12358.269931854651</v>
      </c>
      <c r="Z145" s="27">
        <v>12656.585071639591</v>
      </c>
      <c r="AA145" s="27">
        <v>12959.58857768793</v>
      </c>
    </row>
    <row r="146" spans="1:27" x14ac:dyDescent="0.25">
      <c r="A146" s="11" t="s">
        <v>28</v>
      </c>
      <c r="B146" s="11" t="s">
        <v>77</v>
      </c>
      <c r="C146" s="12">
        <v>120.06200000000001</v>
      </c>
      <c r="D146" s="12">
        <v>329.29</v>
      </c>
      <c r="E146" s="12">
        <v>584.38700000000006</v>
      </c>
      <c r="F146" s="12">
        <v>822.70399999999995</v>
      </c>
      <c r="G146" s="12">
        <v>1038.2350000000001</v>
      </c>
      <c r="H146" s="12">
        <v>1227.8490000000002</v>
      </c>
      <c r="I146" s="12">
        <v>1335.8109999999997</v>
      </c>
      <c r="J146" s="12">
        <v>1514.9060000000002</v>
      </c>
      <c r="K146" s="12">
        <v>1768.1690000000001</v>
      </c>
      <c r="L146" s="12">
        <v>1950.5929999999998</v>
      </c>
      <c r="M146" s="12">
        <v>2135.6660000000002</v>
      </c>
      <c r="N146" s="12">
        <v>2379.1839999999997</v>
      </c>
      <c r="O146" s="12">
        <v>2646.8049999999998</v>
      </c>
      <c r="P146" s="12">
        <v>2900.1779999999994</v>
      </c>
      <c r="Q146" s="12">
        <v>3149.181</v>
      </c>
      <c r="R146" s="12">
        <v>3402.6410000000005</v>
      </c>
      <c r="S146" s="12">
        <v>3615.8820000000005</v>
      </c>
      <c r="T146" s="12">
        <v>3731.2449999999999</v>
      </c>
      <c r="U146" s="12">
        <v>3816.4100000000008</v>
      </c>
      <c r="V146" s="12">
        <v>3863.6839999999993</v>
      </c>
      <c r="W146" s="12">
        <v>3875.1059999999998</v>
      </c>
      <c r="X146" s="12">
        <v>3873.7390000000014</v>
      </c>
      <c r="Y146" s="12">
        <v>3868.3439999999982</v>
      </c>
      <c r="Z146" s="12">
        <v>3856.3990000000003</v>
      </c>
      <c r="AA146" s="12">
        <v>3840.6070000000009</v>
      </c>
    </row>
    <row r="147" spans="1:27" x14ac:dyDescent="0.25">
      <c r="A147" s="11" t="s">
        <v>28</v>
      </c>
      <c r="B147" s="11" t="s">
        <v>78</v>
      </c>
      <c r="C147" s="12">
        <v>120.06200000000001</v>
      </c>
      <c r="D147" s="12">
        <v>329.29</v>
      </c>
      <c r="E147" s="12">
        <v>584.38700000000006</v>
      </c>
      <c r="F147" s="12">
        <v>822.70399999999995</v>
      </c>
      <c r="G147" s="12">
        <v>1038.2350000000001</v>
      </c>
      <c r="H147" s="12">
        <v>1227.8490000000002</v>
      </c>
      <c r="I147" s="12">
        <v>1335.8109999999997</v>
      </c>
      <c r="J147" s="12">
        <v>1514.9060000000002</v>
      </c>
      <c r="K147" s="12">
        <v>1768.1690000000001</v>
      </c>
      <c r="L147" s="12">
        <v>1950.5929999999998</v>
      </c>
      <c r="M147" s="12">
        <v>2135.6660000000002</v>
      </c>
      <c r="N147" s="12">
        <v>2379.1839999999997</v>
      </c>
      <c r="O147" s="12">
        <v>2646.8049999999998</v>
      </c>
      <c r="P147" s="12">
        <v>2900.1779999999994</v>
      </c>
      <c r="Q147" s="12">
        <v>3149.181</v>
      </c>
      <c r="R147" s="12">
        <v>3402.6410000000005</v>
      </c>
      <c r="S147" s="12">
        <v>3615.8820000000005</v>
      </c>
      <c r="T147" s="12">
        <v>3731.2449999999999</v>
      </c>
      <c r="U147" s="12">
        <v>3816.4100000000008</v>
      </c>
      <c r="V147" s="12">
        <v>3863.6839999999993</v>
      </c>
      <c r="W147" s="12">
        <v>3875.1059999999998</v>
      </c>
      <c r="X147" s="12">
        <v>3873.7390000000014</v>
      </c>
      <c r="Y147" s="12">
        <v>3868.3439999999982</v>
      </c>
      <c r="Z147" s="12">
        <v>3856.3990000000003</v>
      </c>
      <c r="AA147" s="12">
        <v>3840.6070000000009</v>
      </c>
    </row>
    <row r="149" spans="1:27" x14ac:dyDescent="0.25">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x14ac:dyDescent="0.25">
      <c r="A150" s="11" t="s">
        <v>29</v>
      </c>
      <c r="B150" s="11" t="s">
        <v>53</v>
      </c>
      <c r="C150" s="27">
        <v>2591.066511139391</v>
      </c>
      <c r="D150" s="27">
        <v>2828.3103095264883</v>
      </c>
      <c r="E150" s="27">
        <v>3044.118754418962</v>
      </c>
      <c r="F150" s="27">
        <v>3246.3029654404668</v>
      </c>
      <c r="G150" s="27">
        <v>3449.3626482361592</v>
      </c>
      <c r="H150" s="27">
        <v>3649.9390568383169</v>
      </c>
      <c r="I150" s="27">
        <v>3847.1086717576677</v>
      </c>
      <c r="J150" s="27">
        <v>4033.5103337200321</v>
      </c>
      <c r="K150" s="27">
        <v>4217.7168377522903</v>
      </c>
      <c r="L150" s="27">
        <v>4399.9959331823902</v>
      </c>
      <c r="M150" s="27">
        <v>4583.37713882756</v>
      </c>
      <c r="N150" s="27">
        <v>4758.9316858705697</v>
      </c>
      <c r="O150" s="27">
        <v>4917.0627288813303</v>
      </c>
      <c r="P150" s="27">
        <v>5059.7827745802497</v>
      </c>
      <c r="Q150" s="27">
        <v>5191.39473963402</v>
      </c>
      <c r="R150" s="27">
        <v>5317.6166610049804</v>
      </c>
      <c r="S150" s="27">
        <v>5435.90767847809</v>
      </c>
      <c r="T150" s="27">
        <v>5548.4757725641202</v>
      </c>
      <c r="U150" s="27">
        <v>5659.9872134243296</v>
      </c>
      <c r="V150" s="27">
        <v>5769.49886530606</v>
      </c>
      <c r="W150" s="27">
        <v>5877.7967302254101</v>
      </c>
      <c r="X150" s="27">
        <v>5988.8536213544394</v>
      </c>
      <c r="Y150" s="27">
        <v>6094.18469460713</v>
      </c>
      <c r="Z150" s="27">
        <v>6198.8272080479901</v>
      </c>
      <c r="AA150" s="27">
        <v>6299.7220185318602</v>
      </c>
    </row>
    <row r="151" spans="1:27" x14ac:dyDescent="0.25">
      <c r="A151" s="11" t="s">
        <v>29</v>
      </c>
      <c r="B151" s="11" t="s">
        <v>77</v>
      </c>
      <c r="C151" s="12">
        <v>148.83199999999999</v>
      </c>
      <c r="D151" s="12">
        <v>234.97200000000001</v>
      </c>
      <c r="E151" s="12">
        <v>315.15100000000001</v>
      </c>
      <c r="F151" s="12">
        <v>386.09899999999999</v>
      </c>
      <c r="G151" s="12">
        <v>448.88200000000001</v>
      </c>
      <c r="H151" s="12">
        <v>507.89399999999995</v>
      </c>
      <c r="I151" s="12">
        <v>563.8309999999999</v>
      </c>
      <c r="J151" s="12">
        <v>659.38799999999992</v>
      </c>
      <c r="K151" s="12">
        <v>765.72799999999984</v>
      </c>
      <c r="L151" s="12">
        <v>874.94299999999998</v>
      </c>
      <c r="M151" s="12">
        <v>999.57100000000003</v>
      </c>
      <c r="N151" s="12">
        <v>1136.2789999999998</v>
      </c>
      <c r="O151" s="12">
        <v>1272.079</v>
      </c>
      <c r="P151" s="12">
        <v>1391.741</v>
      </c>
      <c r="Q151" s="12">
        <v>1500.8809999999999</v>
      </c>
      <c r="R151" s="12">
        <v>1590.4769999999999</v>
      </c>
      <c r="S151" s="12">
        <v>1664.9549999999999</v>
      </c>
      <c r="T151" s="12">
        <v>1688.7670000000003</v>
      </c>
      <c r="U151" s="12">
        <v>1695.3049999999998</v>
      </c>
      <c r="V151" s="12">
        <v>1684.5590000000002</v>
      </c>
      <c r="W151" s="12">
        <v>1675.3009999999999</v>
      </c>
      <c r="X151" s="12">
        <v>1660.6060000000007</v>
      </c>
      <c r="Y151" s="12">
        <v>1645.1769999999997</v>
      </c>
      <c r="Z151" s="12">
        <v>1628.1010000000001</v>
      </c>
      <c r="AA151" s="12">
        <v>1610.2549999999997</v>
      </c>
    </row>
    <row r="152" spans="1:27" x14ac:dyDescent="0.25">
      <c r="A152" s="11" t="s">
        <v>29</v>
      </c>
      <c r="B152" s="11" t="s">
        <v>78</v>
      </c>
      <c r="C152" s="12">
        <v>148.83199999999999</v>
      </c>
      <c r="D152" s="12">
        <v>234.97200000000001</v>
      </c>
      <c r="E152" s="12">
        <v>315.15100000000001</v>
      </c>
      <c r="F152" s="12">
        <v>386.09899999999999</v>
      </c>
      <c r="G152" s="12">
        <v>448.88200000000001</v>
      </c>
      <c r="H152" s="12">
        <v>507.89399999999995</v>
      </c>
      <c r="I152" s="12">
        <v>563.8309999999999</v>
      </c>
      <c r="J152" s="12">
        <v>659.38799999999992</v>
      </c>
      <c r="K152" s="12">
        <v>765.72799999999984</v>
      </c>
      <c r="L152" s="12">
        <v>874.94299999999998</v>
      </c>
      <c r="M152" s="12">
        <v>999.57100000000003</v>
      </c>
      <c r="N152" s="12">
        <v>1136.2789999999998</v>
      </c>
      <c r="O152" s="12">
        <v>1272.079</v>
      </c>
      <c r="P152" s="12">
        <v>1391.741</v>
      </c>
      <c r="Q152" s="12">
        <v>1500.8809999999999</v>
      </c>
      <c r="R152" s="12">
        <v>1590.4769999999999</v>
      </c>
      <c r="S152" s="12">
        <v>1664.9549999999999</v>
      </c>
      <c r="T152" s="12">
        <v>1688.7670000000003</v>
      </c>
      <c r="U152" s="12">
        <v>1695.3049999999998</v>
      </c>
      <c r="V152" s="12">
        <v>1684.5590000000002</v>
      </c>
      <c r="W152" s="12">
        <v>1675.3009999999999</v>
      </c>
      <c r="X152" s="12">
        <v>1660.6060000000007</v>
      </c>
      <c r="Y152" s="12">
        <v>1645.1769999999997</v>
      </c>
      <c r="Z152" s="12">
        <v>1628.1010000000001</v>
      </c>
      <c r="AA152" s="12">
        <v>1610.2549999999997</v>
      </c>
    </row>
    <row r="154" spans="1:27" x14ac:dyDescent="0.25">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x14ac:dyDescent="0.25">
      <c r="A155" s="11" t="s">
        <v>30</v>
      </c>
      <c r="B155" s="11" t="s">
        <v>53</v>
      </c>
      <c r="C155" s="27">
        <v>336.7752364817959</v>
      </c>
      <c r="D155" s="27">
        <v>380.55731981512844</v>
      </c>
      <c r="E155" s="27">
        <v>422.78911820222487</v>
      </c>
      <c r="F155" s="27">
        <v>462.17951806781639</v>
      </c>
      <c r="G155" s="27">
        <v>501.32094951942901</v>
      </c>
      <c r="H155" s="27">
        <v>540.24547505706403</v>
      </c>
      <c r="I155" s="27">
        <v>577.79594750330102</v>
      </c>
      <c r="J155" s="27">
        <v>613.17272841727902</v>
      </c>
      <c r="K155" s="27">
        <v>648.419570487172</v>
      </c>
      <c r="L155" s="27">
        <v>683.61000193878499</v>
      </c>
      <c r="M155" s="27">
        <v>718.59161148179498</v>
      </c>
      <c r="N155" s="27">
        <v>751.984546293623</v>
      </c>
      <c r="O155" s="27">
        <v>782.14044078286997</v>
      </c>
      <c r="P155" s="27">
        <v>811.90074589039796</v>
      </c>
      <c r="Q155" s="27">
        <v>841.40703016459099</v>
      </c>
      <c r="R155" s="27">
        <v>871.00847236889194</v>
      </c>
      <c r="S155" s="27">
        <v>900.75818809469797</v>
      </c>
      <c r="T155" s="27">
        <v>930.40769347104299</v>
      </c>
      <c r="U155" s="27">
        <v>960.22732519147303</v>
      </c>
      <c r="V155" s="27">
        <v>990.27562021835388</v>
      </c>
      <c r="W155" s="27">
        <v>1020.7725362129779</v>
      </c>
      <c r="X155" s="27">
        <v>1051.5833460248059</v>
      </c>
      <c r="Y155" s="27">
        <v>1081.2513661860969</v>
      </c>
      <c r="Z155" s="27">
        <v>1109.508870890397</v>
      </c>
      <c r="AA155" s="27">
        <v>1136.87640718072</v>
      </c>
    </row>
    <row r="156" spans="1:27" x14ac:dyDescent="0.25">
      <c r="A156" s="11" t="s">
        <v>30</v>
      </c>
      <c r="B156" s="11" t="s">
        <v>77</v>
      </c>
      <c r="C156" s="12">
        <v>26.059000000000001</v>
      </c>
      <c r="D156" s="12">
        <v>45.622999999999998</v>
      </c>
      <c r="E156" s="12">
        <v>65.371999999999986</v>
      </c>
      <c r="F156" s="12">
        <v>82.352000000000004</v>
      </c>
      <c r="G156" s="12">
        <v>95.963999999999999</v>
      </c>
      <c r="H156" s="12">
        <v>107.131</v>
      </c>
      <c r="I156" s="12">
        <v>116.5</v>
      </c>
      <c r="J156" s="12">
        <v>131.535</v>
      </c>
      <c r="K156" s="12">
        <v>152.63800000000001</v>
      </c>
      <c r="L156" s="12">
        <v>173.94100000000003</v>
      </c>
      <c r="M156" s="12">
        <v>198.483</v>
      </c>
      <c r="N156" s="12">
        <v>225.34400000000002</v>
      </c>
      <c r="O156" s="12">
        <v>252.72799999999995</v>
      </c>
      <c r="P156" s="12">
        <v>277.85400000000004</v>
      </c>
      <c r="Q156" s="12">
        <v>300.80500000000006</v>
      </c>
      <c r="R156" s="12">
        <v>320.54400000000004</v>
      </c>
      <c r="S156" s="12">
        <v>337.47999999999996</v>
      </c>
      <c r="T156" s="12">
        <v>344.50700000000001</v>
      </c>
      <c r="U156" s="12">
        <v>348.54900000000009</v>
      </c>
      <c r="V156" s="12">
        <v>349.56599999999992</v>
      </c>
      <c r="W156" s="12">
        <v>350.81700000000012</v>
      </c>
      <c r="X156" s="12">
        <v>350.685</v>
      </c>
      <c r="Y156" s="12">
        <v>350.02999999999986</v>
      </c>
      <c r="Z156" s="12">
        <v>348.76900000000012</v>
      </c>
      <c r="AA156" s="12">
        <v>346.75099999999986</v>
      </c>
    </row>
    <row r="157" spans="1:27" x14ac:dyDescent="0.25">
      <c r="A157" s="11" t="s">
        <v>30</v>
      </c>
      <c r="B157" s="11" t="s">
        <v>78</v>
      </c>
      <c r="C157" s="12">
        <v>26.059000000000001</v>
      </c>
      <c r="D157" s="12">
        <v>45.622999999999998</v>
      </c>
      <c r="E157" s="12">
        <v>65.371999999999986</v>
      </c>
      <c r="F157" s="12">
        <v>82.352000000000004</v>
      </c>
      <c r="G157" s="12">
        <v>95.963999999999999</v>
      </c>
      <c r="H157" s="12">
        <v>107.131</v>
      </c>
      <c r="I157" s="12">
        <v>116.5</v>
      </c>
      <c r="J157" s="12">
        <v>131.535</v>
      </c>
      <c r="K157" s="12">
        <v>152.63800000000001</v>
      </c>
      <c r="L157" s="12">
        <v>173.94100000000003</v>
      </c>
      <c r="M157" s="12">
        <v>198.483</v>
      </c>
      <c r="N157" s="12">
        <v>225.34400000000002</v>
      </c>
      <c r="O157" s="12">
        <v>252.72799999999995</v>
      </c>
      <c r="P157" s="12">
        <v>277.85400000000004</v>
      </c>
      <c r="Q157" s="12">
        <v>300.80500000000006</v>
      </c>
      <c r="R157" s="12">
        <v>320.54400000000004</v>
      </c>
      <c r="S157" s="12">
        <v>337.47999999999996</v>
      </c>
      <c r="T157" s="12">
        <v>344.50700000000001</v>
      </c>
      <c r="U157" s="12">
        <v>348.54900000000009</v>
      </c>
      <c r="V157" s="12">
        <v>349.56599999999992</v>
      </c>
      <c r="W157" s="12">
        <v>350.81700000000012</v>
      </c>
      <c r="X157" s="12">
        <v>350.685</v>
      </c>
      <c r="Y157" s="12">
        <v>350.02999999999986</v>
      </c>
      <c r="Z157" s="12">
        <v>348.76900000000012</v>
      </c>
      <c r="AA157" s="12">
        <v>346.75099999999986</v>
      </c>
    </row>
  </sheetData>
  <sheetProtection algorithmName="SHA-512" hashValue="7dzp8jtqY5XPHyqcxL6+1N75b1gF+yMWJoja5LuKQujiEnEJKvPidQoq+6n+o/FJ/DQRBiK1nmfGdrHri+AeZA==" saltValue="EB5C6mvwRZJ02AKFIq2QKQ=="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tabColor theme="7" tint="0.39997558519241921"/>
  </sheetPr>
  <dimension ref="A1:AA127"/>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135</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19</v>
      </c>
      <c r="B2" s="7" t="s">
        <v>115</v>
      </c>
    </row>
    <row r="3" spans="1:27" x14ac:dyDescent="0.25">
      <c r="B3" s="7"/>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270390.79869999998</v>
      </c>
      <c r="D6" s="12">
        <v>250069.27059999999</v>
      </c>
      <c r="E6" s="12">
        <v>180000.56974397</v>
      </c>
      <c r="F6" s="12">
        <v>145189.64136064</v>
      </c>
      <c r="G6" s="12">
        <v>81689.548957169987</v>
      </c>
      <c r="H6" s="12">
        <v>76677.483148672996</v>
      </c>
      <c r="I6" s="12">
        <v>34209.775536831999</v>
      </c>
      <c r="J6" s="12">
        <v>19843.602341885999</v>
      </c>
      <c r="K6" s="12">
        <v>2965.9091366550001</v>
      </c>
      <c r="L6" s="12">
        <v>1.2710168880000001</v>
      </c>
      <c r="M6" s="12">
        <v>0.97877098299999998</v>
      </c>
      <c r="N6" s="12">
        <v>0.92556191700000001</v>
      </c>
      <c r="O6" s="12">
        <v>0.68697563100000003</v>
      </c>
      <c r="P6" s="12">
        <v>0.58223665300000005</v>
      </c>
      <c r="Q6" s="12">
        <v>0.52062850199999999</v>
      </c>
      <c r="R6" s="12">
        <v>0.43556346400000001</v>
      </c>
      <c r="S6" s="12">
        <v>0.39549189999999995</v>
      </c>
      <c r="T6" s="12">
        <v>0.44051715699999999</v>
      </c>
      <c r="U6" s="12">
        <v>0.42744935000000006</v>
      </c>
      <c r="V6" s="12">
        <v>0.35767407300000004</v>
      </c>
      <c r="W6" s="12">
        <v>0.313976861</v>
      </c>
      <c r="X6" s="12">
        <v>0.25721295999999993</v>
      </c>
      <c r="Y6" s="12">
        <v>0.19498671199999998</v>
      </c>
      <c r="Z6" s="12">
        <v>0.17578983299999998</v>
      </c>
      <c r="AA6" s="12">
        <v>0.160947227</v>
      </c>
    </row>
    <row r="7" spans="1:27" x14ac:dyDescent="0.25">
      <c r="A7" s="11" t="s">
        <v>18</v>
      </c>
      <c r="B7" s="11" t="s">
        <v>11</v>
      </c>
      <c r="C7" s="12">
        <v>89060.355500000005</v>
      </c>
      <c r="D7" s="12">
        <v>77526.747499999998</v>
      </c>
      <c r="E7" s="12">
        <v>30059.962393174999</v>
      </c>
      <c r="F7" s="12">
        <v>21780.359545724994</v>
      </c>
      <c r="G7" s="12">
        <v>21012.035336369998</v>
      </c>
      <c r="H7" s="12">
        <v>18709.761612480001</v>
      </c>
      <c r="I7" s="12">
        <v>4112.4393822760003</v>
      </c>
      <c r="J7" s="12">
        <v>0.24631693900000001</v>
      </c>
      <c r="K7" s="12">
        <v>0.21041111300000001</v>
      </c>
      <c r="L7" s="12">
        <v>0.201615409</v>
      </c>
      <c r="M7" s="12">
        <v>0.19297098900000001</v>
      </c>
      <c r="N7" s="12">
        <v>0.18667149699999999</v>
      </c>
      <c r="O7" s="12">
        <v>0.16606310700000002</v>
      </c>
      <c r="P7" s="12">
        <v>0.15637960800000003</v>
      </c>
      <c r="Q7" s="12">
        <v>0.156628984</v>
      </c>
      <c r="R7" s="12">
        <v>0.14617245699999998</v>
      </c>
      <c r="S7" s="12">
        <v>0.134214784</v>
      </c>
      <c r="T7" s="12">
        <v>0.14519643099999999</v>
      </c>
      <c r="U7" s="12">
        <v>0.13772163700000001</v>
      </c>
      <c r="V7" s="12">
        <v>0.126928597</v>
      </c>
      <c r="W7" s="12">
        <v>0.120399143</v>
      </c>
      <c r="X7" s="12">
        <v>9.9027052000000018E-2</v>
      </c>
      <c r="Y7" s="12">
        <v>2.7723293999999999E-2</v>
      </c>
      <c r="Z7" s="12">
        <v>3.8709196000000001E-2</v>
      </c>
      <c r="AA7" s="12">
        <v>0</v>
      </c>
    </row>
    <row r="8" spans="1:27" x14ac:dyDescent="0.25">
      <c r="A8" s="11" t="s">
        <v>18</v>
      </c>
      <c r="B8" s="11" t="s">
        <v>8</v>
      </c>
      <c r="C8" s="12">
        <v>16122.6075317</v>
      </c>
      <c r="D8" s="12">
        <v>17062.882942192999</v>
      </c>
      <c r="E8" s="12">
        <v>35413.230320853996</v>
      </c>
      <c r="F8" s="12">
        <v>30961.760995944998</v>
      </c>
      <c r="G8" s="12">
        <v>26691.479070719</v>
      </c>
      <c r="H8" s="12">
        <v>29182.525929478998</v>
      </c>
      <c r="I8" s="12">
        <v>35510.370153921991</v>
      </c>
      <c r="J8" s="12">
        <v>33157.748917720994</v>
      </c>
      <c r="K8" s="12">
        <v>35947.167857099994</v>
      </c>
      <c r="L8" s="12">
        <v>23870.931371631003</v>
      </c>
      <c r="M8" s="12">
        <v>27186.810203547004</v>
      </c>
      <c r="N8" s="12">
        <v>27606.653212110003</v>
      </c>
      <c r="O8" s="12">
        <v>14227.297008697004</v>
      </c>
      <c r="P8" s="12">
        <v>8450.1033134459994</v>
      </c>
      <c r="Q8" s="12">
        <v>15272.896522256999</v>
      </c>
      <c r="R8" s="12">
        <v>6215.9229178220003</v>
      </c>
      <c r="S8" s="12">
        <v>5266.0001983339998</v>
      </c>
      <c r="T8" s="12">
        <v>18648.789781964999</v>
      </c>
      <c r="U8" s="12">
        <v>15271.267795341002</v>
      </c>
      <c r="V8" s="12">
        <v>14430.844015091998</v>
      </c>
      <c r="W8" s="12">
        <v>10124.950727916999</v>
      </c>
      <c r="X8" s="12">
        <v>9412.962383574999</v>
      </c>
      <c r="Y8" s="12">
        <v>3643.0140810010002</v>
      </c>
      <c r="Z8" s="12">
        <v>2392.5774534679999</v>
      </c>
      <c r="AA8" s="12">
        <v>2189.3712897200003</v>
      </c>
    </row>
    <row r="9" spans="1:27" x14ac:dyDescent="0.25">
      <c r="A9" s="11" t="s">
        <v>18</v>
      </c>
      <c r="B9" s="11" t="s">
        <v>12</v>
      </c>
      <c r="C9" s="12">
        <v>221.849605</v>
      </c>
      <c r="D9" s="12">
        <v>282.11193700000001</v>
      </c>
      <c r="E9" s="12">
        <v>2577.0846999999999</v>
      </c>
      <c r="F9" s="12">
        <v>1232.6562799999999</v>
      </c>
      <c r="G9" s="12">
        <v>1368.4700800000001</v>
      </c>
      <c r="H9" s="12">
        <v>2019.6242400000001</v>
      </c>
      <c r="I9" s="12">
        <v>1685.15157</v>
      </c>
      <c r="J9" s="12">
        <v>988.59735000000001</v>
      </c>
      <c r="K9" s="12">
        <v>518.0616</v>
      </c>
      <c r="L9" s="12">
        <v>286.37633000000005</v>
      </c>
      <c r="M9" s="12">
        <v>99.379434037999999</v>
      </c>
      <c r="N9" s="12">
        <v>214.053471</v>
      </c>
      <c r="O9" s="12">
        <v>133.77784</v>
      </c>
      <c r="P9" s="12">
        <v>98.640899999999988</v>
      </c>
      <c r="Q9" s="12">
        <v>222.80166</v>
      </c>
      <c r="R9" s="12">
        <v>128.73933</v>
      </c>
      <c r="S9" s="12">
        <v>0</v>
      </c>
      <c r="T9" s="12">
        <v>0</v>
      </c>
      <c r="U9" s="12">
        <v>0</v>
      </c>
      <c r="V9" s="12">
        <v>0</v>
      </c>
      <c r="W9" s="12">
        <v>0</v>
      </c>
      <c r="X9" s="12">
        <v>0</v>
      </c>
      <c r="Y9" s="12">
        <v>0</v>
      </c>
      <c r="Z9" s="12">
        <v>0</v>
      </c>
      <c r="AA9" s="12">
        <v>0</v>
      </c>
    </row>
    <row r="10" spans="1:27" x14ac:dyDescent="0.25">
      <c r="A10" s="11" t="s">
        <v>18</v>
      </c>
      <c r="B10" s="11" t="s">
        <v>5</v>
      </c>
      <c r="C10" s="12">
        <v>1858.9174830587001</v>
      </c>
      <c r="D10" s="12">
        <v>2086.0454554058001</v>
      </c>
      <c r="E10" s="12">
        <v>9577.6133602792015</v>
      </c>
      <c r="F10" s="12">
        <v>6572.7558927707987</v>
      </c>
      <c r="G10" s="12">
        <v>6044.0256451110999</v>
      </c>
      <c r="H10" s="12">
        <v>10236.999897008398</v>
      </c>
      <c r="I10" s="12">
        <v>8808.6557421470989</v>
      </c>
      <c r="J10" s="12">
        <v>9256.8545761904006</v>
      </c>
      <c r="K10" s="12">
        <v>4410.7722698795005</v>
      </c>
      <c r="L10" s="12">
        <v>2515.2485372613996</v>
      </c>
      <c r="M10" s="12">
        <v>425.24966020929992</v>
      </c>
      <c r="N10" s="12">
        <v>1699.7588294876998</v>
      </c>
      <c r="O10" s="12">
        <v>953.03817804399978</v>
      </c>
      <c r="P10" s="12">
        <v>610.78934917710001</v>
      </c>
      <c r="Q10" s="12">
        <v>1022.0536388715998</v>
      </c>
      <c r="R10" s="12">
        <v>389.15463965359999</v>
      </c>
      <c r="S10" s="12">
        <v>1293.6492578900002</v>
      </c>
      <c r="T10" s="12">
        <v>4939.2096594246996</v>
      </c>
      <c r="U10" s="12">
        <v>738.79975639860004</v>
      </c>
      <c r="V10" s="12">
        <v>2174.5410518332001</v>
      </c>
      <c r="W10" s="12">
        <v>5674.0666556604992</v>
      </c>
      <c r="X10" s="12">
        <v>322.14696157820009</v>
      </c>
      <c r="Y10" s="12">
        <v>220.62653909959997</v>
      </c>
      <c r="Z10" s="12">
        <v>5088.8491795050004</v>
      </c>
      <c r="AA10" s="12">
        <v>72.57955849710001</v>
      </c>
    </row>
    <row r="11" spans="1:27" x14ac:dyDescent="0.25">
      <c r="A11" s="11" t="s">
        <v>18</v>
      </c>
      <c r="B11" s="11" t="s">
        <v>3</v>
      </c>
      <c r="C11" s="12">
        <v>87419.429929999998</v>
      </c>
      <c r="D11" s="12">
        <v>97375.700049999999</v>
      </c>
      <c r="E11" s="12">
        <v>90430.017720000003</v>
      </c>
      <c r="F11" s="12">
        <v>85075.823540000012</v>
      </c>
      <c r="G11" s="12">
        <v>84909.640920000005</v>
      </c>
      <c r="H11" s="12">
        <v>96660.177500000005</v>
      </c>
      <c r="I11" s="12">
        <v>89024.034630000009</v>
      </c>
      <c r="J11" s="12">
        <v>75126.65002999999</v>
      </c>
      <c r="K11" s="12">
        <v>72174.3897</v>
      </c>
      <c r="L11" s="12">
        <v>62844.788099999998</v>
      </c>
      <c r="M11" s="12">
        <v>65539.843630000003</v>
      </c>
      <c r="N11" s="12">
        <v>63527.801980000004</v>
      </c>
      <c r="O11" s="12">
        <v>54914.249530000001</v>
      </c>
      <c r="P11" s="12">
        <v>46236.711540000004</v>
      </c>
      <c r="Q11" s="12">
        <v>56547.958550000003</v>
      </c>
      <c r="R11" s="12">
        <v>46587.931280000004</v>
      </c>
      <c r="S11" s="12">
        <v>41055.507939999996</v>
      </c>
      <c r="T11" s="12">
        <v>42323.177479999998</v>
      </c>
      <c r="U11" s="12">
        <v>35339.475200000001</v>
      </c>
      <c r="V11" s="12">
        <v>34668.518490000002</v>
      </c>
      <c r="W11" s="12">
        <v>38441.175969999997</v>
      </c>
      <c r="X11" s="12">
        <v>33157.226219999997</v>
      </c>
      <c r="Y11" s="12">
        <v>26049.819520000001</v>
      </c>
      <c r="Z11" s="12">
        <v>35882.396939999999</v>
      </c>
      <c r="AA11" s="12">
        <v>32513.261870000002</v>
      </c>
    </row>
    <row r="12" spans="1:27" x14ac:dyDescent="0.25">
      <c r="A12" s="11" t="s">
        <v>18</v>
      </c>
      <c r="B12" s="11" t="s">
        <v>118</v>
      </c>
      <c r="C12" s="12">
        <v>0</v>
      </c>
      <c r="D12" s="12">
        <v>0</v>
      </c>
      <c r="E12" s="12">
        <v>0</v>
      </c>
      <c r="F12" s="12">
        <v>0</v>
      </c>
      <c r="G12" s="12">
        <v>0</v>
      </c>
      <c r="H12" s="12">
        <v>0</v>
      </c>
      <c r="I12" s="12">
        <v>0</v>
      </c>
      <c r="J12" s="12">
        <v>3.4866062000000003E-2</v>
      </c>
      <c r="K12" s="12">
        <v>3.9437741700000001E-2</v>
      </c>
      <c r="L12" s="12">
        <v>3.4157302E-2</v>
      </c>
      <c r="M12" s="12">
        <v>4.0708528300000005E-2</v>
      </c>
      <c r="N12" s="12">
        <v>4.9834929E-2</v>
      </c>
      <c r="O12" s="12">
        <v>5.8221800000000004E-2</v>
      </c>
      <c r="P12" s="12">
        <v>6.6734566999999995E-2</v>
      </c>
      <c r="Q12" s="12">
        <v>500.16135998299995</v>
      </c>
      <c r="R12" s="12">
        <v>470.98913718199998</v>
      </c>
      <c r="S12" s="12">
        <v>871.66030411100019</v>
      </c>
      <c r="T12" s="12">
        <v>755.94550785199999</v>
      </c>
      <c r="U12" s="12">
        <v>696.32727397099995</v>
      </c>
      <c r="V12" s="12">
        <v>695.96110172400006</v>
      </c>
      <c r="W12" s="12">
        <v>3670.8344277490005</v>
      </c>
      <c r="X12" s="12">
        <v>2975.2819773880001</v>
      </c>
      <c r="Y12" s="12">
        <v>3126.0250340279995</v>
      </c>
      <c r="Z12" s="12">
        <v>4502.8494756480004</v>
      </c>
      <c r="AA12" s="12">
        <v>4502.4928509009987</v>
      </c>
    </row>
    <row r="13" spans="1:27" x14ac:dyDescent="0.25">
      <c r="A13" s="11" t="s">
        <v>18</v>
      </c>
      <c r="B13" s="11" t="s">
        <v>10</v>
      </c>
      <c r="C13" s="12">
        <v>5270.7392791100956</v>
      </c>
      <c r="D13" s="12">
        <v>5217.8523160702389</v>
      </c>
      <c r="E13" s="12">
        <v>6744.5101657098203</v>
      </c>
      <c r="F13" s="12">
        <v>7610.2768400615914</v>
      </c>
      <c r="G13" s="12">
        <v>9589.9740767189305</v>
      </c>
      <c r="H13" s="12">
        <v>9933.3700571511399</v>
      </c>
      <c r="I13" s="12">
        <v>10991.740917988509</v>
      </c>
      <c r="J13" s="12">
        <v>10637.335366506299</v>
      </c>
      <c r="K13" s="12">
        <v>11109.277363005069</v>
      </c>
      <c r="L13" s="12">
        <v>10806.24763409242</v>
      </c>
      <c r="M13" s="12">
        <v>11042.129503965351</v>
      </c>
      <c r="N13" s="12">
        <v>12325.553590120651</v>
      </c>
      <c r="O13" s="12">
        <v>12811.89839760231</v>
      </c>
      <c r="P13" s="12">
        <v>13672.724911610279</v>
      </c>
      <c r="Q13" s="12">
        <v>14588.093258416749</v>
      </c>
      <c r="R13" s="12">
        <v>14516.404304389669</v>
      </c>
      <c r="S13" s="12">
        <v>13625.015380348921</v>
      </c>
      <c r="T13" s="12">
        <v>13866.164102903978</v>
      </c>
      <c r="U13" s="12">
        <v>14089.643766452382</v>
      </c>
      <c r="V13" s="12">
        <v>14307.877640474589</v>
      </c>
      <c r="W13" s="12">
        <v>14204.69898842823</v>
      </c>
      <c r="X13" s="12">
        <v>14204.232842012629</v>
      </c>
      <c r="Y13" s="12">
        <v>14774.868681167449</v>
      </c>
      <c r="Z13" s="12">
        <v>16526.572364069099</v>
      </c>
      <c r="AA13" s="12">
        <v>16750.661254720162</v>
      </c>
    </row>
    <row r="14" spans="1:27" x14ac:dyDescent="0.25">
      <c r="A14" s="11" t="s">
        <v>18</v>
      </c>
      <c r="B14" s="11" t="s">
        <v>9</v>
      </c>
      <c r="C14" s="12">
        <v>1646.0160209613698</v>
      </c>
      <c r="D14" s="12">
        <v>1493.06974774337</v>
      </c>
      <c r="E14" s="12">
        <v>1983.3007043869106</v>
      </c>
      <c r="F14" s="12">
        <v>2212.1458138569401</v>
      </c>
      <c r="G14" s="12">
        <v>2478.0240259937</v>
      </c>
      <c r="H14" s="12">
        <v>2777.2136037999999</v>
      </c>
      <c r="I14" s="12">
        <v>3103.2802375529495</v>
      </c>
      <c r="J14" s="12">
        <v>3983.8096900503001</v>
      </c>
      <c r="K14" s="12">
        <v>4416.4714370369002</v>
      </c>
      <c r="L14" s="12">
        <v>4917.7132517849004</v>
      </c>
      <c r="M14" s="12">
        <v>6139.9865450920006</v>
      </c>
      <c r="N14" s="12">
        <v>7695.9508758912998</v>
      </c>
      <c r="O14" s="12">
        <v>7805.5609401016991</v>
      </c>
      <c r="P14" s="12">
        <v>8065.1063876213002</v>
      </c>
      <c r="Q14" s="12">
        <v>7276.20925291</v>
      </c>
      <c r="R14" s="12">
        <v>7559.8884842445004</v>
      </c>
      <c r="S14" s="12">
        <v>7629.471769082299</v>
      </c>
      <c r="T14" s="12">
        <v>7973.3444387235004</v>
      </c>
      <c r="U14" s="12">
        <v>9484.6069092199996</v>
      </c>
      <c r="V14" s="12">
        <v>10176.807063570001</v>
      </c>
      <c r="W14" s="12">
        <v>10927.110022949999</v>
      </c>
      <c r="X14" s="12">
        <v>11211.219928529998</v>
      </c>
      <c r="Y14" s="12">
        <v>11101.35958</v>
      </c>
      <c r="Z14" s="12">
        <v>9701.46953975</v>
      </c>
      <c r="AA14" s="12">
        <v>10304.6905302</v>
      </c>
    </row>
    <row r="15" spans="1:27" x14ac:dyDescent="0.25">
      <c r="A15" s="11" t="s">
        <v>18</v>
      </c>
      <c r="B15" s="11" t="s">
        <v>102</v>
      </c>
      <c r="C15" s="12">
        <v>37.361848608099997</v>
      </c>
      <c r="D15" s="12">
        <v>53.619514582300006</v>
      </c>
      <c r="E15" s="12">
        <v>500.85356324449998</v>
      </c>
      <c r="F15" s="12">
        <v>787.86383328609998</v>
      </c>
      <c r="G15" s="12">
        <v>901.1636264274</v>
      </c>
      <c r="H15" s="12">
        <v>1275.2426733033999</v>
      </c>
      <c r="I15" s="12">
        <v>1350.4981630158998</v>
      </c>
      <c r="J15" s="12">
        <v>2180.0410533131003</v>
      </c>
      <c r="K15" s="12">
        <v>2410.2284893068004</v>
      </c>
      <c r="L15" s="12">
        <v>3290.9995397835005</v>
      </c>
      <c r="M15" s="12">
        <v>3791.626185964999</v>
      </c>
      <c r="N15" s="12">
        <v>4293.3954055439999</v>
      </c>
      <c r="O15" s="12">
        <v>4499.2552766250001</v>
      </c>
      <c r="P15" s="12">
        <v>4586.4945539720002</v>
      </c>
      <c r="Q15" s="12">
        <v>4011.6263586915002</v>
      </c>
      <c r="R15" s="12">
        <v>4030.2075995390001</v>
      </c>
      <c r="S15" s="12">
        <v>4095.1858120955003</v>
      </c>
      <c r="T15" s="12">
        <v>4078.4710819039997</v>
      </c>
      <c r="U15" s="12">
        <v>5183.9963979540007</v>
      </c>
      <c r="V15" s="12">
        <v>5507.351846259</v>
      </c>
      <c r="W15" s="12">
        <v>5893.1087392580002</v>
      </c>
      <c r="X15" s="12">
        <v>6236.2124782880001</v>
      </c>
      <c r="Y15" s="12">
        <v>5896.4305863260006</v>
      </c>
      <c r="Z15" s="12">
        <v>4929.0408832390003</v>
      </c>
      <c r="AA15" s="12">
        <v>5150.9009468280001</v>
      </c>
    </row>
    <row r="16" spans="1:27" x14ac:dyDescent="0.25">
      <c r="A16" s="11" t="s">
        <v>18</v>
      </c>
      <c r="B16" s="11" t="s">
        <v>15</v>
      </c>
      <c r="C16" s="12">
        <v>5782.6664999999994</v>
      </c>
      <c r="D16" s="12">
        <v>6909.2405399999998</v>
      </c>
      <c r="E16" s="12">
        <v>6437.6564795846998</v>
      </c>
      <c r="F16" s="12">
        <v>9480.4015366719996</v>
      </c>
      <c r="G16" s="12">
        <v>28231.139372174501</v>
      </c>
      <c r="H16" s="12">
        <v>25572.823839315402</v>
      </c>
      <c r="I16" s="12">
        <v>27585.078738106695</v>
      </c>
      <c r="J16" s="12">
        <v>27054.861097845693</v>
      </c>
      <c r="K16" s="12">
        <v>24426.925194840904</v>
      </c>
      <c r="L16" s="12">
        <v>23693.940174250296</v>
      </c>
      <c r="M16" s="12">
        <v>22069.327865111001</v>
      </c>
      <c r="N16" s="12">
        <v>20244.329400234699</v>
      </c>
      <c r="O16" s="12">
        <v>20724.693056615404</v>
      </c>
      <c r="P16" s="12">
        <v>19302.194611626699</v>
      </c>
      <c r="Q16" s="12">
        <v>18363.980836407703</v>
      </c>
      <c r="R16" s="12">
        <v>16475.568632341601</v>
      </c>
      <c r="S16" s="12">
        <v>15318.372368525201</v>
      </c>
      <c r="T16" s="12">
        <v>13377.878254037298</v>
      </c>
      <c r="U16" s="12">
        <v>14448.039947528399</v>
      </c>
      <c r="V16" s="12">
        <v>12280.096433663699</v>
      </c>
      <c r="W16" s="12">
        <v>11736.211874986901</v>
      </c>
      <c r="X16" s="12">
        <v>11876.385632244199</v>
      </c>
      <c r="Y16" s="12">
        <v>10494.5006273659</v>
      </c>
      <c r="Z16" s="12">
        <v>11148.992326060801</v>
      </c>
      <c r="AA16" s="12">
        <v>9962.2047467823013</v>
      </c>
    </row>
    <row r="17" spans="1:27" x14ac:dyDescent="0.25">
      <c r="A17" s="11" t="s">
        <v>18</v>
      </c>
      <c r="B17" s="11" t="s">
        <v>17</v>
      </c>
      <c r="C17" s="12">
        <v>8.8930525239999998</v>
      </c>
      <c r="D17" s="12">
        <v>13.01092704</v>
      </c>
      <c r="E17" s="12">
        <v>18.255547540000002</v>
      </c>
      <c r="F17" s="12">
        <v>25.042878661</v>
      </c>
      <c r="G17" s="12">
        <v>33.144931492999994</v>
      </c>
      <c r="H17" s="12">
        <v>38.611048148000002</v>
      </c>
      <c r="I17" s="12">
        <v>47.787587326000008</v>
      </c>
      <c r="J17" s="12">
        <v>53.788468730000005</v>
      </c>
      <c r="K17" s="12">
        <v>63.591147634000002</v>
      </c>
      <c r="L17" s="12">
        <v>75.630906969999998</v>
      </c>
      <c r="M17" s="12">
        <v>86.966360539999982</v>
      </c>
      <c r="N17" s="12">
        <v>95.954698840000006</v>
      </c>
      <c r="O17" s="12">
        <v>108.47141970600002</v>
      </c>
      <c r="P17" s="12">
        <v>119.32055594000001</v>
      </c>
      <c r="Q17" s="12">
        <v>124.69411301</v>
      </c>
      <c r="R17" s="12">
        <v>131.68061326</v>
      </c>
      <c r="S17" s="12">
        <v>141.21570535999999</v>
      </c>
      <c r="T17" s="12">
        <v>141.91996151999999</v>
      </c>
      <c r="U17" s="12">
        <v>153.49490743000001</v>
      </c>
      <c r="V17" s="12">
        <v>154.41378385000002</v>
      </c>
      <c r="W17" s="12">
        <v>152.70479470000001</v>
      </c>
      <c r="X17" s="12">
        <v>158.70085765000002</v>
      </c>
      <c r="Y17" s="12">
        <v>160.95411594000001</v>
      </c>
      <c r="Z17" s="12">
        <v>153.19275035999999</v>
      </c>
      <c r="AA17" s="12">
        <v>155.51664843</v>
      </c>
    </row>
    <row r="18" spans="1:27" x14ac:dyDescent="0.25">
      <c r="A18" s="37" t="s">
        <v>98</v>
      </c>
      <c r="B18" s="37"/>
      <c r="C18" s="29">
        <v>471990.71404983016</v>
      </c>
      <c r="D18" s="29">
        <v>451113.68054841238</v>
      </c>
      <c r="E18" s="29">
        <v>356786.28910837491</v>
      </c>
      <c r="F18" s="29">
        <v>300635.4202689993</v>
      </c>
      <c r="G18" s="29">
        <v>233783.19811208273</v>
      </c>
      <c r="H18" s="29">
        <v>246197.15598859149</v>
      </c>
      <c r="I18" s="29">
        <v>187445.44817071853</v>
      </c>
      <c r="J18" s="29">
        <v>152994.87945535497</v>
      </c>
      <c r="K18" s="29">
        <v>131542.29921253116</v>
      </c>
      <c r="L18" s="29">
        <v>105242.81201436871</v>
      </c>
      <c r="M18" s="29">
        <v>110434.61142735195</v>
      </c>
      <c r="N18" s="29">
        <v>113070.93402695264</v>
      </c>
      <c r="O18" s="29">
        <v>90846.733154983027</v>
      </c>
      <c r="P18" s="29">
        <v>77134.88175268269</v>
      </c>
      <c r="Q18" s="29">
        <v>95430.851499924349</v>
      </c>
      <c r="R18" s="29">
        <v>75869.611829212765</v>
      </c>
      <c r="S18" s="29">
        <v>69741.834556450209</v>
      </c>
      <c r="T18" s="29">
        <v>88507.216684457177</v>
      </c>
      <c r="U18" s="29">
        <v>75620.685872369984</v>
      </c>
      <c r="V18" s="29">
        <v>76455.033965363793</v>
      </c>
      <c r="W18" s="29">
        <v>83043.271168708729</v>
      </c>
      <c r="X18" s="29">
        <v>71283.426553095822</v>
      </c>
      <c r="Y18" s="29">
        <v>58915.936145302054</v>
      </c>
      <c r="Z18" s="29">
        <v>74094.929451469099</v>
      </c>
      <c r="AA18" s="29">
        <v>66333.218301265253</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139912.12</v>
      </c>
      <c r="D21" s="12">
        <v>126303.424</v>
      </c>
      <c r="E21" s="12">
        <v>99351.707250100008</v>
      </c>
      <c r="F21" s="12">
        <v>73932.127915000005</v>
      </c>
      <c r="G21" s="12">
        <v>30603.075932349999</v>
      </c>
      <c r="H21" s="12">
        <v>33530.896181429998</v>
      </c>
      <c r="I21" s="12">
        <v>13875.7788614</v>
      </c>
      <c r="J21" s="12">
        <v>9555.5909109099994</v>
      </c>
      <c r="K21" s="12">
        <v>2964.7388195460003</v>
      </c>
      <c r="L21" s="12">
        <v>0.29964238700000001</v>
      </c>
      <c r="M21" s="12">
        <v>0.101205448</v>
      </c>
      <c r="N21" s="12">
        <v>9.8912605000000001E-2</v>
      </c>
      <c r="O21" s="12">
        <v>8.7549930999999998E-2</v>
      </c>
      <c r="P21" s="12">
        <v>7.2367882000000008E-2</v>
      </c>
      <c r="Q21" s="12">
        <v>7.9578204E-2</v>
      </c>
      <c r="R21" s="12">
        <v>5.9458126E-2</v>
      </c>
      <c r="S21" s="12">
        <v>5.1385303E-2</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147.18183999999999</v>
      </c>
      <c r="D23" s="12">
        <v>326.57653692999997</v>
      </c>
      <c r="E23" s="12">
        <v>6461.8319731520005</v>
      </c>
      <c r="F23" s="12">
        <v>5909.4835512279997</v>
      </c>
      <c r="G23" s="12">
        <v>5182.377356686</v>
      </c>
      <c r="H23" s="12">
        <v>5344.5747706599996</v>
      </c>
      <c r="I23" s="12">
        <v>6238.7491463739998</v>
      </c>
      <c r="J23" s="12">
        <v>6331.3092510449997</v>
      </c>
      <c r="K23" s="12">
        <v>6296.0226545220003</v>
      </c>
      <c r="L23" s="12">
        <v>4886.5543732570004</v>
      </c>
      <c r="M23" s="12">
        <v>5225.9371366060004</v>
      </c>
      <c r="N23" s="12">
        <v>5514.2373656670006</v>
      </c>
      <c r="O23" s="12">
        <v>3365.0858926870001</v>
      </c>
      <c r="P23" s="12">
        <v>3089.2060536230001</v>
      </c>
      <c r="Q23" s="12">
        <v>4102.8479838559997</v>
      </c>
      <c r="R23" s="12">
        <v>3266.0277258740002</v>
      </c>
      <c r="S23" s="12">
        <v>2434.6846934350001</v>
      </c>
      <c r="T23" s="12">
        <v>5030.1797697259999</v>
      </c>
      <c r="U23" s="12">
        <v>4253.1209110070004</v>
      </c>
      <c r="V23" s="12">
        <v>4107.9088665469999</v>
      </c>
      <c r="W23" s="12">
        <v>3.5694386000000002E-2</v>
      </c>
      <c r="X23" s="12">
        <v>3.1954118999999996E-2</v>
      </c>
      <c r="Y23" s="12">
        <v>3.0558302000000002E-2</v>
      </c>
      <c r="Z23" s="12">
        <v>5.3958970000000002E-2</v>
      </c>
      <c r="AA23" s="12">
        <v>4.9983130000000001E-2</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9.4281814316000006</v>
      </c>
      <c r="D25" s="12">
        <v>32.331946013400007</v>
      </c>
      <c r="E25" s="12">
        <v>366.43239165300002</v>
      </c>
      <c r="F25" s="12">
        <v>258.54397079440002</v>
      </c>
      <c r="G25" s="12">
        <v>62.441342160000005</v>
      </c>
      <c r="H25" s="12">
        <v>125.37430578199999</v>
      </c>
      <c r="I25" s="12">
        <v>202.612802918</v>
      </c>
      <c r="J25" s="12">
        <v>436.70214278700001</v>
      </c>
      <c r="K25" s="12">
        <v>323.24461859090002</v>
      </c>
      <c r="L25" s="12">
        <v>271.72391025100001</v>
      </c>
      <c r="M25" s="12">
        <v>19.151827076699995</v>
      </c>
      <c r="N25" s="12">
        <v>86.31944831860001</v>
      </c>
      <c r="O25" s="12">
        <v>9.888684939700001</v>
      </c>
      <c r="P25" s="12">
        <v>11.315933602299999</v>
      </c>
      <c r="Q25" s="12">
        <v>95.201175565000014</v>
      </c>
      <c r="R25" s="12">
        <v>5.2073632799999992E-2</v>
      </c>
      <c r="S25" s="12">
        <v>61.777668587699999</v>
      </c>
      <c r="T25" s="12">
        <v>162.88668669099999</v>
      </c>
      <c r="U25" s="12">
        <v>23.720311696999993</v>
      </c>
      <c r="V25" s="12">
        <v>3.6206508692999995</v>
      </c>
      <c r="W25" s="12">
        <v>348.62876172399996</v>
      </c>
      <c r="X25" s="12">
        <v>43.843420879</v>
      </c>
      <c r="Y25" s="12">
        <v>7.1533322428000004</v>
      </c>
      <c r="Z25" s="12">
        <v>263.12930428500005</v>
      </c>
      <c r="AA25" s="12">
        <v>4.1165973159999991</v>
      </c>
    </row>
    <row r="26" spans="1:27" x14ac:dyDescent="0.25">
      <c r="A26" s="11" t="s">
        <v>26</v>
      </c>
      <c r="B26" s="11" t="s">
        <v>3</v>
      </c>
      <c r="C26" s="12">
        <v>16295.35334</v>
      </c>
      <c r="D26" s="12">
        <v>19098.533149999999</v>
      </c>
      <c r="E26" s="12">
        <v>19457.787039999999</v>
      </c>
      <c r="F26" s="12">
        <v>17563.337</v>
      </c>
      <c r="G26" s="12">
        <v>14956.67014</v>
      </c>
      <c r="H26" s="12">
        <v>20313.103360000001</v>
      </c>
      <c r="I26" s="12">
        <v>16579.321599999999</v>
      </c>
      <c r="J26" s="12">
        <v>14084.76434</v>
      </c>
      <c r="K26" s="12">
        <v>12994.939100000001</v>
      </c>
      <c r="L26" s="12">
        <v>11371.1567</v>
      </c>
      <c r="M26" s="12">
        <v>12487.478499999999</v>
      </c>
      <c r="N26" s="12">
        <v>12516.40317</v>
      </c>
      <c r="O26" s="12">
        <v>11035.132129999998</v>
      </c>
      <c r="P26" s="12">
        <v>8789.0506000000005</v>
      </c>
      <c r="Q26" s="12">
        <v>12233.816620000001</v>
      </c>
      <c r="R26" s="12">
        <v>9783.7563200000004</v>
      </c>
      <c r="S26" s="12">
        <v>8232.6161999999986</v>
      </c>
      <c r="T26" s="12">
        <v>7719.2897999999996</v>
      </c>
      <c r="U26" s="12">
        <v>6971.0746200000003</v>
      </c>
      <c r="V26" s="12">
        <v>7351.1531299999997</v>
      </c>
      <c r="W26" s="12">
        <v>7622.2640199999996</v>
      </c>
      <c r="X26" s="12">
        <v>6851.69542</v>
      </c>
      <c r="Y26" s="12">
        <v>5260.8817600000002</v>
      </c>
      <c r="Z26" s="12">
        <v>7636.3302699999995</v>
      </c>
      <c r="AA26" s="12">
        <v>7273.9921400000003</v>
      </c>
    </row>
    <row r="27" spans="1:27" x14ac:dyDescent="0.25">
      <c r="A27" s="11" t="s">
        <v>26</v>
      </c>
      <c r="B27" s="11" t="s">
        <v>118</v>
      </c>
      <c r="C27" s="12">
        <v>0</v>
      </c>
      <c r="D27" s="12">
        <v>0</v>
      </c>
      <c r="E27" s="12">
        <v>0</v>
      </c>
      <c r="F27" s="12">
        <v>0</v>
      </c>
      <c r="G27" s="12">
        <v>0</v>
      </c>
      <c r="H27" s="12">
        <v>0</v>
      </c>
      <c r="I27" s="12">
        <v>0</v>
      </c>
      <c r="J27" s="12">
        <v>1.3157123999999999E-2</v>
      </c>
      <c r="K27" s="12">
        <v>1.5206701000000001E-2</v>
      </c>
      <c r="L27" s="12">
        <v>1.1907957E-2</v>
      </c>
      <c r="M27" s="12">
        <v>1.4056607E-2</v>
      </c>
      <c r="N27" s="12">
        <v>1.7370616999999998E-2</v>
      </c>
      <c r="O27" s="12">
        <v>1.3645099000000001E-2</v>
      </c>
      <c r="P27" s="12">
        <v>1.5164712E-2</v>
      </c>
      <c r="Q27" s="12">
        <v>0.104973465</v>
      </c>
      <c r="R27" s="12">
        <v>0.101111885</v>
      </c>
      <c r="S27" s="12">
        <v>9.0523370000000006E-2</v>
      </c>
      <c r="T27" s="12">
        <v>9.5432879999999998E-2</v>
      </c>
      <c r="U27" s="12">
        <v>5.8398823000000002E-2</v>
      </c>
      <c r="V27" s="12">
        <v>7.1401259999999994E-2</v>
      </c>
      <c r="W27" s="12">
        <v>9.6431700000000009E-2</v>
      </c>
      <c r="X27" s="12">
        <v>4.6530452999999999E-2</v>
      </c>
      <c r="Y27" s="12">
        <v>5.3252929999999997E-2</v>
      </c>
      <c r="Z27" s="12">
        <v>8.2556279999999996E-2</v>
      </c>
      <c r="AA27" s="12">
        <v>6.4364850000000001E-2</v>
      </c>
    </row>
    <row r="28" spans="1:27" x14ac:dyDescent="0.25">
      <c r="A28" s="11" t="s">
        <v>26</v>
      </c>
      <c r="B28" s="11" t="s">
        <v>10</v>
      </c>
      <c r="C28" s="12">
        <v>1437.6469322254657</v>
      </c>
      <c r="D28" s="12">
        <v>1441.3949881815195</v>
      </c>
      <c r="E28" s="12">
        <v>1520.5763653485999</v>
      </c>
      <c r="F28" s="12">
        <v>1759.5712608100102</v>
      </c>
      <c r="G28" s="12">
        <v>2528.3428088987903</v>
      </c>
      <c r="H28" s="12">
        <v>2447.1104628787693</v>
      </c>
      <c r="I28" s="12">
        <v>2454.9459128784301</v>
      </c>
      <c r="J28" s="12">
        <v>2327.6830320848103</v>
      </c>
      <c r="K28" s="12">
        <v>2202.0173999434396</v>
      </c>
      <c r="L28" s="12">
        <v>2558.6177127083497</v>
      </c>
      <c r="M28" s="12">
        <v>2431.3172941678804</v>
      </c>
      <c r="N28" s="12">
        <v>2331.15582478133</v>
      </c>
      <c r="O28" s="12">
        <v>2334.9216767099001</v>
      </c>
      <c r="P28" s="12">
        <v>2359.3466709437903</v>
      </c>
      <c r="Q28" s="12">
        <v>2313.8001896422802</v>
      </c>
      <c r="R28" s="12">
        <v>2177.3842140018</v>
      </c>
      <c r="S28" s="12">
        <v>2075.4878778563402</v>
      </c>
      <c r="T28" s="12">
        <v>1997.8839267550397</v>
      </c>
      <c r="U28" s="12">
        <v>2220.4428839307602</v>
      </c>
      <c r="V28" s="12">
        <v>2056.4918742864502</v>
      </c>
      <c r="W28" s="12">
        <v>1922.4586246747001</v>
      </c>
      <c r="X28" s="12">
        <v>1904.0971380988299</v>
      </c>
      <c r="Y28" s="12">
        <v>1845.6304359665401</v>
      </c>
      <c r="Z28" s="12">
        <v>2160.8154146309203</v>
      </c>
      <c r="AA28" s="12">
        <v>2011.25378956181</v>
      </c>
    </row>
    <row r="29" spans="1:27" x14ac:dyDescent="0.25">
      <c r="A29" s="11" t="s">
        <v>26</v>
      </c>
      <c r="B29" s="11" t="s">
        <v>9</v>
      </c>
      <c r="C29" s="12">
        <v>730.39865727745985</v>
      </c>
      <c r="D29" s="12">
        <v>659.85605315813029</v>
      </c>
      <c r="E29" s="12">
        <v>1000.9962365924601</v>
      </c>
      <c r="F29" s="12">
        <v>1084.6388558905501</v>
      </c>
      <c r="G29" s="12">
        <v>1272.2080288174</v>
      </c>
      <c r="H29" s="12">
        <v>1248.8090782861998</v>
      </c>
      <c r="I29" s="12">
        <v>1361.9471987469999</v>
      </c>
      <c r="J29" s="12">
        <v>1706.53505081</v>
      </c>
      <c r="K29" s="12">
        <v>1783.6707605069998</v>
      </c>
      <c r="L29" s="12">
        <v>1760.4366601710003</v>
      </c>
      <c r="M29" s="12">
        <v>1676.831566197</v>
      </c>
      <c r="N29" s="12">
        <v>1636.0397783000001</v>
      </c>
      <c r="O29" s="12">
        <v>1680.6508998300001</v>
      </c>
      <c r="P29" s="12">
        <v>1643.9279595099999</v>
      </c>
      <c r="Q29" s="12">
        <v>1679.5933071700001</v>
      </c>
      <c r="R29" s="12">
        <v>1653.4572218599999</v>
      </c>
      <c r="S29" s="12">
        <v>1694.6015810499996</v>
      </c>
      <c r="T29" s="12">
        <v>1784.4493122500003</v>
      </c>
      <c r="U29" s="12">
        <v>1690.6224659999998</v>
      </c>
      <c r="V29" s="12">
        <v>1673.5738864499999</v>
      </c>
      <c r="W29" s="12">
        <v>1688.9688738</v>
      </c>
      <c r="X29" s="12">
        <v>1712.3298408399999</v>
      </c>
      <c r="Y29" s="12">
        <v>1608.64107287</v>
      </c>
      <c r="Z29" s="12">
        <v>1503.5845329399999</v>
      </c>
      <c r="AA29" s="12">
        <v>1471.3221341999999</v>
      </c>
    </row>
    <row r="30" spans="1:27" x14ac:dyDescent="0.25">
      <c r="A30" s="11" t="s">
        <v>26</v>
      </c>
      <c r="B30" s="11" t="s">
        <v>102</v>
      </c>
      <c r="C30" s="12">
        <v>2.2747899329000001</v>
      </c>
      <c r="D30" s="12">
        <v>2.0921056610000011</v>
      </c>
      <c r="E30" s="12">
        <v>363.86197913059999</v>
      </c>
      <c r="F30" s="12">
        <v>365.27753137899998</v>
      </c>
      <c r="G30" s="12">
        <v>447.40016874129992</v>
      </c>
      <c r="H30" s="12">
        <v>486.86505411440004</v>
      </c>
      <c r="I30" s="12">
        <v>493.65572351869997</v>
      </c>
      <c r="J30" s="12">
        <v>1114.2579951099999</v>
      </c>
      <c r="K30" s="12">
        <v>1024.847924787</v>
      </c>
      <c r="L30" s="12">
        <v>1259.039155982</v>
      </c>
      <c r="M30" s="12">
        <v>1165.2790748969999</v>
      </c>
      <c r="N30" s="12">
        <v>1063.749809697</v>
      </c>
      <c r="O30" s="12">
        <v>1210.0581254179999</v>
      </c>
      <c r="P30" s="12">
        <v>1164.065620243</v>
      </c>
      <c r="Q30" s="12">
        <v>1249.0416826674998</v>
      </c>
      <c r="R30" s="12">
        <v>1183.4636037310001</v>
      </c>
      <c r="S30" s="12">
        <v>1214.6154741025002</v>
      </c>
      <c r="T30" s="12">
        <v>1107.2538761390001</v>
      </c>
      <c r="U30" s="12">
        <v>1097.9628566630001</v>
      </c>
      <c r="V30" s="12">
        <v>1092.6170550070001</v>
      </c>
      <c r="W30" s="12">
        <v>1031.1028009480001</v>
      </c>
      <c r="X30" s="12">
        <v>1150.6582331510001</v>
      </c>
      <c r="Y30" s="12">
        <v>1039.1448606830002</v>
      </c>
      <c r="Z30" s="12">
        <v>841.68954950500017</v>
      </c>
      <c r="AA30" s="12">
        <v>801.68959123299999</v>
      </c>
    </row>
    <row r="31" spans="1:27" x14ac:dyDescent="0.25">
      <c r="A31" s="11" t="s">
        <v>26</v>
      </c>
      <c r="B31" s="11" t="s">
        <v>15</v>
      </c>
      <c r="C31" s="12">
        <v>1618.6227000000001</v>
      </c>
      <c r="D31" s="12">
        <v>1718.6381000000001</v>
      </c>
      <c r="E31" s="12">
        <v>1574.3086299209997</v>
      </c>
      <c r="F31" s="12">
        <v>4344.1756758929996</v>
      </c>
      <c r="G31" s="12">
        <v>23130.871465888002</v>
      </c>
      <c r="H31" s="12">
        <v>22134.367255371999</v>
      </c>
      <c r="I31" s="12">
        <v>23018.887235230995</v>
      </c>
      <c r="J31" s="12">
        <v>22457.252487998994</v>
      </c>
      <c r="K31" s="12">
        <v>20467.033804773004</v>
      </c>
      <c r="L31" s="12">
        <v>19983.742142105995</v>
      </c>
      <c r="M31" s="12">
        <v>18339.690955009999</v>
      </c>
      <c r="N31" s="12">
        <v>16792.414266070999</v>
      </c>
      <c r="O31" s="12">
        <v>17280.139599720005</v>
      </c>
      <c r="P31" s="12">
        <v>16156.4426481105</v>
      </c>
      <c r="Q31" s="12">
        <v>15907.2606911195</v>
      </c>
      <c r="R31" s="12">
        <v>13901.691775838</v>
      </c>
      <c r="S31" s="12">
        <v>12878.489873206001</v>
      </c>
      <c r="T31" s="12">
        <v>11131.084791528998</v>
      </c>
      <c r="U31" s="12">
        <v>12041.767316840598</v>
      </c>
      <c r="V31" s="12">
        <v>10195.4515278736</v>
      </c>
      <c r="W31" s="12">
        <v>9880.1492923854021</v>
      </c>
      <c r="X31" s="12">
        <v>9997.288336612999</v>
      </c>
      <c r="Y31" s="12">
        <v>8782.084080283601</v>
      </c>
      <c r="Z31" s="12">
        <v>9735.5523147445001</v>
      </c>
      <c r="AA31" s="12">
        <v>8521.1754947358004</v>
      </c>
    </row>
    <row r="32" spans="1:27" x14ac:dyDescent="0.25">
      <c r="A32" s="11" t="s">
        <v>26</v>
      </c>
      <c r="B32" s="11" t="s">
        <v>17</v>
      </c>
      <c r="C32" s="12">
        <v>2.0071253850000002</v>
      </c>
      <c r="D32" s="12">
        <v>3.4594355540000001</v>
      </c>
      <c r="E32" s="12">
        <v>5.9530331320000007</v>
      </c>
      <c r="F32" s="12">
        <v>8.5525902860000009</v>
      </c>
      <c r="G32" s="12">
        <v>11.115442660000001</v>
      </c>
      <c r="H32" s="12">
        <v>13.413613250000001</v>
      </c>
      <c r="I32" s="12">
        <v>16.993970580000003</v>
      </c>
      <c r="J32" s="12">
        <v>19.195304049999997</v>
      </c>
      <c r="K32" s="12">
        <v>22.712741550000001</v>
      </c>
      <c r="L32" s="12">
        <v>26.237424140000002</v>
      </c>
      <c r="M32" s="12">
        <v>29.977104089999997</v>
      </c>
      <c r="N32" s="12">
        <v>33.090447660000002</v>
      </c>
      <c r="O32" s="12">
        <v>37.594494300000001</v>
      </c>
      <c r="P32" s="12">
        <v>41.187010450000002</v>
      </c>
      <c r="Q32" s="12">
        <v>43.073355460000002</v>
      </c>
      <c r="R32" s="12">
        <v>45.233649759999999</v>
      </c>
      <c r="S32" s="12">
        <v>48.382275319999998</v>
      </c>
      <c r="T32" s="12">
        <v>48.4877763</v>
      </c>
      <c r="U32" s="12">
        <v>50.903049249999995</v>
      </c>
      <c r="V32" s="12">
        <v>50.48801478</v>
      </c>
      <c r="W32" s="12">
        <v>49.552851400000002</v>
      </c>
      <c r="X32" s="12">
        <v>51.808554969999996</v>
      </c>
      <c r="Y32" s="12">
        <v>52.446558229999994</v>
      </c>
      <c r="Z32" s="12">
        <v>49.432025929999995</v>
      </c>
      <c r="AA32" s="12">
        <v>50.13512695</v>
      </c>
    </row>
    <row r="33" spans="1:27" x14ac:dyDescent="0.25">
      <c r="A33" s="37" t="s">
        <v>98</v>
      </c>
      <c r="B33" s="37"/>
      <c r="C33" s="29">
        <v>158532.12895093454</v>
      </c>
      <c r="D33" s="29">
        <v>147862.11667428302</v>
      </c>
      <c r="E33" s="29">
        <v>128159.33125684607</v>
      </c>
      <c r="F33" s="29">
        <v>100507.70255372296</v>
      </c>
      <c r="G33" s="29">
        <v>54605.115608912187</v>
      </c>
      <c r="H33" s="29">
        <v>63009.868159036974</v>
      </c>
      <c r="I33" s="29">
        <v>40713.355522317426</v>
      </c>
      <c r="J33" s="29">
        <v>34442.597884760813</v>
      </c>
      <c r="K33" s="29">
        <v>26564.648559810343</v>
      </c>
      <c r="L33" s="29">
        <v>20848.800906731347</v>
      </c>
      <c r="M33" s="29">
        <v>21840.83158610258</v>
      </c>
      <c r="N33" s="29">
        <v>22084.271870288929</v>
      </c>
      <c r="O33" s="29">
        <v>18425.780479196597</v>
      </c>
      <c r="P33" s="29">
        <v>15892.934750273091</v>
      </c>
      <c r="Q33" s="29">
        <v>20425.44382790228</v>
      </c>
      <c r="R33" s="29">
        <v>16880.8381253796</v>
      </c>
      <c r="S33" s="29">
        <v>14499.309929602037</v>
      </c>
      <c r="T33" s="29">
        <v>16694.784928302037</v>
      </c>
      <c r="U33" s="29">
        <v>15159.03959145776</v>
      </c>
      <c r="V33" s="29">
        <v>15192.819809412749</v>
      </c>
      <c r="W33" s="29">
        <v>11582.452406284699</v>
      </c>
      <c r="X33" s="29">
        <v>10512.04430438983</v>
      </c>
      <c r="Y33" s="29">
        <v>8722.3904123113407</v>
      </c>
      <c r="Z33" s="29">
        <v>11563.996037105921</v>
      </c>
      <c r="AA33" s="29">
        <v>10760.79900905781</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130478.6787</v>
      </c>
      <c r="D36" s="12">
        <v>123765.84659999999</v>
      </c>
      <c r="E36" s="12">
        <v>80648.862493870009</v>
      </c>
      <c r="F36" s="12">
        <v>71257.513445639997</v>
      </c>
      <c r="G36" s="12">
        <v>51086.473024819992</v>
      </c>
      <c r="H36" s="12">
        <v>43146.586967242998</v>
      </c>
      <c r="I36" s="12">
        <v>20333.996675432001</v>
      </c>
      <c r="J36" s="12">
        <v>10288.011430976001</v>
      </c>
      <c r="K36" s="12">
        <v>1.1703171089999997</v>
      </c>
      <c r="L36" s="12">
        <v>0.971374501</v>
      </c>
      <c r="M36" s="12">
        <v>0.87756553500000001</v>
      </c>
      <c r="N36" s="12">
        <v>0.82664931200000002</v>
      </c>
      <c r="O36" s="12">
        <v>0.59942570000000006</v>
      </c>
      <c r="P36" s="12">
        <v>0.50986877100000005</v>
      </c>
      <c r="Q36" s="12">
        <v>0.44105029800000001</v>
      </c>
      <c r="R36" s="12">
        <v>0.37610533800000001</v>
      </c>
      <c r="S36" s="12">
        <v>0.34410659699999996</v>
      </c>
      <c r="T36" s="12">
        <v>0.44051715699999999</v>
      </c>
      <c r="U36" s="12">
        <v>0.42744935000000006</v>
      </c>
      <c r="V36" s="12">
        <v>0.35767407300000004</v>
      </c>
      <c r="W36" s="12">
        <v>0.313976861</v>
      </c>
      <c r="X36" s="12">
        <v>0.25721295999999993</v>
      </c>
      <c r="Y36" s="12">
        <v>0.19498671199999998</v>
      </c>
      <c r="Z36" s="12">
        <v>0.17578983299999998</v>
      </c>
      <c r="AA36" s="12">
        <v>0.160947227</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7206.4948916999992</v>
      </c>
      <c r="D38" s="12">
        <v>9255.2313737419991</v>
      </c>
      <c r="E38" s="12">
        <v>19402.698321229997</v>
      </c>
      <c r="F38" s="12">
        <v>16666.693366659998</v>
      </c>
      <c r="G38" s="12">
        <v>14570.494774139999</v>
      </c>
      <c r="H38" s="12">
        <v>15115.466640945</v>
      </c>
      <c r="I38" s="12">
        <v>21542.515542756995</v>
      </c>
      <c r="J38" s="12">
        <v>19160.321000989999</v>
      </c>
      <c r="K38" s="12">
        <v>22990.317450359998</v>
      </c>
      <c r="L38" s="12">
        <v>17780.160307139999</v>
      </c>
      <c r="M38" s="12">
        <v>18103.633470493001</v>
      </c>
      <c r="N38" s="12">
        <v>17212.995957993</v>
      </c>
      <c r="O38" s="12">
        <v>10409.368105660002</v>
      </c>
      <c r="P38" s="12">
        <v>5076.9942158959993</v>
      </c>
      <c r="Q38" s="12">
        <v>11169.9812449</v>
      </c>
      <c r="R38" s="12">
        <v>2949.8316676009999</v>
      </c>
      <c r="S38" s="12">
        <v>2831.2533371640002</v>
      </c>
      <c r="T38" s="12">
        <v>13618.520431360001</v>
      </c>
      <c r="U38" s="12">
        <v>11018.059026785002</v>
      </c>
      <c r="V38" s="12">
        <v>10322.849317819999</v>
      </c>
      <c r="W38" s="12">
        <v>10124.821917817</v>
      </c>
      <c r="X38" s="12">
        <v>9412.8474880959984</v>
      </c>
      <c r="Y38" s="12">
        <v>3642.9050828960003</v>
      </c>
      <c r="Z38" s="12">
        <v>2392.4093658299998</v>
      </c>
      <c r="AA38" s="12">
        <v>2189.2120793600002</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0.84643267760000007</v>
      </c>
      <c r="D40" s="12">
        <v>8.86759622E-2</v>
      </c>
      <c r="E40" s="12">
        <v>199.78034801479998</v>
      </c>
      <c r="F40" s="12">
        <v>639.44688885400012</v>
      </c>
      <c r="G40" s="12">
        <v>423.19115967089999</v>
      </c>
      <c r="H40" s="12">
        <v>265.71689021999998</v>
      </c>
      <c r="I40" s="12">
        <v>1376.8060369440002</v>
      </c>
      <c r="J40" s="12">
        <v>2357.9875460370008</v>
      </c>
      <c r="K40" s="12">
        <v>2108.557511424</v>
      </c>
      <c r="L40" s="12">
        <v>862.92533466849989</v>
      </c>
      <c r="M40" s="12">
        <v>65.0019900243</v>
      </c>
      <c r="N40" s="12">
        <v>5.3958634000000005E-2</v>
      </c>
      <c r="O40" s="12">
        <v>4.9930638499999999E-2</v>
      </c>
      <c r="P40" s="12">
        <v>4.7389597299999996E-2</v>
      </c>
      <c r="Q40" s="12">
        <v>10.046001322</v>
      </c>
      <c r="R40" s="12">
        <v>4.4395918699999995E-2</v>
      </c>
      <c r="S40" s="12">
        <v>261.94992143650001</v>
      </c>
      <c r="T40" s="12">
        <v>393.04507747899999</v>
      </c>
      <c r="U40" s="12">
        <v>12.0550182796</v>
      </c>
      <c r="V40" s="12">
        <v>7.3067631699999996E-2</v>
      </c>
      <c r="W40" s="12">
        <v>7.4234665000000005E-2</v>
      </c>
      <c r="X40" s="12">
        <v>6.4504147599999992E-2</v>
      </c>
      <c r="Y40" s="12">
        <v>6.0697581E-2</v>
      </c>
      <c r="Z40" s="12">
        <v>4254.9832186410003</v>
      </c>
      <c r="AA40" s="12">
        <v>9.525712800000001E-2</v>
      </c>
    </row>
    <row r="41" spans="1:27" x14ac:dyDescent="0.25">
      <c r="A41" s="11" t="s">
        <v>27</v>
      </c>
      <c r="B41" s="11" t="s">
        <v>3</v>
      </c>
      <c r="C41" s="12">
        <v>4624.2669999999998</v>
      </c>
      <c r="D41" s="12">
        <v>4438.8647999999994</v>
      </c>
      <c r="E41" s="12">
        <v>4351.5544</v>
      </c>
      <c r="F41" s="12">
        <v>3935.5043999999998</v>
      </c>
      <c r="G41" s="12">
        <v>3757.2581999999998</v>
      </c>
      <c r="H41" s="12">
        <v>3596.0758999999998</v>
      </c>
      <c r="I41" s="12">
        <v>3367.2449999999999</v>
      </c>
      <c r="J41" s="12">
        <v>3102.0499</v>
      </c>
      <c r="K41" s="12">
        <v>2994.2437999999997</v>
      </c>
      <c r="L41" s="12">
        <v>2881.4130999999998</v>
      </c>
      <c r="M41" s="12">
        <v>2685.4933600000004</v>
      </c>
      <c r="N41" s="12">
        <v>2523.1197000000002</v>
      </c>
      <c r="O41" s="12">
        <v>2427.5767999999998</v>
      </c>
      <c r="P41" s="12">
        <v>2242.9221499999999</v>
      </c>
      <c r="Q41" s="12">
        <v>663.99580000000003</v>
      </c>
      <c r="R41" s="12">
        <v>659.72243999999989</v>
      </c>
      <c r="S41" s="12">
        <v>584.77300000000002</v>
      </c>
      <c r="T41" s="12">
        <v>562.13990000000001</v>
      </c>
      <c r="U41" s="12">
        <v>536.52629999999999</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7.6508349999999999E-3</v>
      </c>
      <c r="K42" s="12">
        <v>9.5828880000000012E-3</v>
      </c>
      <c r="L42" s="12">
        <v>8.2380709999999996E-3</v>
      </c>
      <c r="M42" s="12">
        <v>8.7673309999999997E-3</v>
      </c>
      <c r="N42" s="12">
        <v>8.8222800000000001E-3</v>
      </c>
      <c r="O42" s="12">
        <v>9.2118889999999991E-3</v>
      </c>
      <c r="P42" s="12">
        <v>1.0002334E-2</v>
      </c>
      <c r="Q42" s="12">
        <v>1.7810925999999998E-2</v>
      </c>
      <c r="R42" s="12">
        <v>1.4065971E-2</v>
      </c>
      <c r="S42" s="12">
        <v>1.1106045E-2</v>
      </c>
      <c r="T42" s="12">
        <v>1.2200081999999999E-2</v>
      </c>
      <c r="U42" s="12">
        <v>9.6120040000000004E-3</v>
      </c>
      <c r="V42" s="12">
        <v>1.0832272E-2</v>
      </c>
      <c r="W42" s="12">
        <v>1.2412189000000001E-2</v>
      </c>
      <c r="X42" s="12">
        <v>1.1324203999999999E-2</v>
      </c>
      <c r="Y42" s="12">
        <v>1.1484052999999999E-2</v>
      </c>
      <c r="Z42" s="12">
        <v>2.9405695000000003E-2</v>
      </c>
      <c r="AA42" s="12">
        <v>1.3877796999999999E-2</v>
      </c>
    </row>
    <row r="43" spans="1:27" x14ac:dyDescent="0.25">
      <c r="A43" s="11" t="s">
        <v>27</v>
      </c>
      <c r="B43" s="11" t="s">
        <v>10</v>
      </c>
      <c r="C43" s="12">
        <v>1293.1403311323602</v>
      </c>
      <c r="D43" s="12">
        <v>1180.6835074818896</v>
      </c>
      <c r="E43" s="12">
        <v>1855.8018007650001</v>
      </c>
      <c r="F43" s="12">
        <v>2117.1861959189705</v>
      </c>
      <c r="G43" s="12">
        <v>2559.5251602061003</v>
      </c>
      <c r="H43" s="12">
        <v>2553.9152874277997</v>
      </c>
      <c r="I43" s="12">
        <v>3148.1174035812996</v>
      </c>
      <c r="J43" s="12">
        <v>3141.0489695158994</v>
      </c>
      <c r="K43" s="12">
        <v>3117.6687281537997</v>
      </c>
      <c r="L43" s="12">
        <v>2972.0595243850003</v>
      </c>
      <c r="M43" s="12">
        <v>3039.1918352334997</v>
      </c>
      <c r="N43" s="12">
        <v>4289.5138725604002</v>
      </c>
      <c r="O43" s="12">
        <v>4546.387986445</v>
      </c>
      <c r="P43" s="12">
        <v>4867.6840944550004</v>
      </c>
      <c r="Q43" s="12">
        <v>5253.2485543616995</v>
      </c>
      <c r="R43" s="12">
        <v>5212.5144946425999</v>
      </c>
      <c r="S43" s="12">
        <v>5035.6726867630996</v>
      </c>
      <c r="T43" s="12">
        <v>4662.5929453701001</v>
      </c>
      <c r="U43" s="12">
        <v>4701.9435087282009</v>
      </c>
      <c r="V43" s="12">
        <v>5229.9820009586001</v>
      </c>
      <c r="W43" s="12">
        <v>5185.467003279201</v>
      </c>
      <c r="X43" s="12">
        <v>5370.0333763945009</v>
      </c>
      <c r="Y43" s="12">
        <v>6227.7841350859999</v>
      </c>
      <c r="Z43" s="12">
        <v>7309.981453860999</v>
      </c>
      <c r="AA43" s="12">
        <v>7080.5705852247002</v>
      </c>
    </row>
    <row r="44" spans="1:27" x14ac:dyDescent="0.25">
      <c r="A44" s="11" t="s">
        <v>27</v>
      </c>
      <c r="B44" s="11" t="s">
        <v>9</v>
      </c>
      <c r="C44" s="12">
        <v>642.97272326946006</v>
      </c>
      <c r="D44" s="12">
        <v>598.45614026362989</v>
      </c>
      <c r="E44" s="12">
        <v>687.59090375740016</v>
      </c>
      <c r="F44" s="12">
        <v>668.33025911169989</v>
      </c>
      <c r="G44" s="12">
        <v>701.56720965580007</v>
      </c>
      <c r="H44" s="12">
        <v>868.95882890870007</v>
      </c>
      <c r="I44" s="12">
        <v>1050.6868488823002</v>
      </c>
      <c r="J44" s="12">
        <v>1164.0676621206001</v>
      </c>
      <c r="K44" s="12">
        <v>1553.4485876174999</v>
      </c>
      <c r="L44" s="12">
        <v>1837.7299318087</v>
      </c>
      <c r="M44" s="12">
        <v>2512.8744385740006</v>
      </c>
      <c r="N44" s="12">
        <v>3590.4357654290002</v>
      </c>
      <c r="O44" s="12">
        <v>3536.74828987</v>
      </c>
      <c r="P44" s="12">
        <v>3435.1440367</v>
      </c>
      <c r="Q44" s="12">
        <v>2904.9808739000005</v>
      </c>
      <c r="R44" s="12">
        <v>3140.0234204499998</v>
      </c>
      <c r="S44" s="12">
        <v>3039.6185462399999</v>
      </c>
      <c r="T44" s="12">
        <v>3430.4112642999999</v>
      </c>
      <c r="U44" s="12">
        <v>3594.7778989000003</v>
      </c>
      <c r="V44" s="12">
        <v>4565.1732615999999</v>
      </c>
      <c r="W44" s="12">
        <v>4659.260364159999</v>
      </c>
      <c r="X44" s="12">
        <v>5050.4978613999992</v>
      </c>
      <c r="Y44" s="12">
        <v>5164.7893242999999</v>
      </c>
      <c r="Z44" s="12">
        <v>4322.1308222999996</v>
      </c>
      <c r="AA44" s="12">
        <v>4670.9087555300002</v>
      </c>
    </row>
    <row r="45" spans="1:27" x14ac:dyDescent="0.25">
      <c r="A45" s="11" t="s">
        <v>27</v>
      </c>
      <c r="B45" s="11" t="s">
        <v>102</v>
      </c>
      <c r="C45" s="12">
        <v>4.9363156464999998</v>
      </c>
      <c r="D45" s="12">
        <v>4.5799876254000003</v>
      </c>
      <c r="E45" s="12">
        <v>76.494088472000001</v>
      </c>
      <c r="F45" s="12">
        <v>74.644423481000004</v>
      </c>
      <c r="G45" s="12">
        <v>71.598929357999992</v>
      </c>
      <c r="H45" s="12">
        <v>452.09664120000002</v>
      </c>
      <c r="I45" s="12">
        <v>460.42064099999993</v>
      </c>
      <c r="J45" s="12">
        <v>564.96043940000004</v>
      </c>
      <c r="K45" s="12">
        <v>788.45966479999993</v>
      </c>
      <c r="L45" s="12">
        <v>1131.8185885999999</v>
      </c>
      <c r="M45" s="12">
        <v>1583.30125</v>
      </c>
      <c r="N45" s="12">
        <v>2006.5154945999998</v>
      </c>
      <c r="O45" s="12">
        <v>2002.7294813999999</v>
      </c>
      <c r="P45" s="12">
        <v>1884.2050207</v>
      </c>
      <c r="Q45" s="12">
        <v>1507.0082344</v>
      </c>
      <c r="R45" s="12">
        <v>1592.1838123999999</v>
      </c>
      <c r="S45" s="12">
        <v>1548.1073967</v>
      </c>
      <c r="T45" s="12">
        <v>1810.0554884999999</v>
      </c>
      <c r="U45" s="12">
        <v>1851.0951122000001</v>
      </c>
      <c r="V45" s="12">
        <v>2442.6698492</v>
      </c>
      <c r="W45" s="12">
        <v>2522.6676640000001</v>
      </c>
      <c r="X45" s="12">
        <v>2741.5287264999997</v>
      </c>
      <c r="Y45" s="12">
        <v>2515.6464707290006</v>
      </c>
      <c r="Z45" s="12">
        <v>2007.78776868</v>
      </c>
      <c r="AA45" s="12">
        <v>2143.270831414</v>
      </c>
    </row>
    <row r="46" spans="1:27" x14ac:dyDescent="0.25">
      <c r="A46" s="11" t="s">
        <v>27</v>
      </c>
      <c r="B46" s="11" t="s">
        <v>15</v>
      </c>
      <c r="C46" s="12">
        <v>4164.0437999999995</v>
      </c>
      <c r="D46" s="12">
        <v>5190.6024399999997</v>
      </c>
      <c r="E46" s="12">
        <v>4828.0475517129998</v>
      </c>
      <c r="F46" s="12">
        <v>5074.7611925350002</v>
      </c>
      <c r="G46" s="12">
        <v>5040.1609153600002</v>
      </c>
      <c r="H46" s="12">
        <v>3364.701540866</v>
      </c>
      <c r="I46" s="12">
        <v>4378.8394094969999</v>
      </c>
      <c r="J46" s="12">
        <v>4423.608941638</v>
      </c>
      <c r="K46" s="12">
        <v>3729.6268999900003</v>
      </c>
      <c r="L46" s="12">
        <v>3461.9344731599999</v>
      </c>
      <c r="M46" s="12">
        <v>3459.2254091140003</v>
      </c>
      <c r="N46" s="12">
        <v>3071.2946604549998</v>
      </c>
      <c r="O46" s="12">
        <v>2969.5654178660002</v>
      </c>
      <c r="P46" s="12">
        <v>2704.0548937600001</v>
      </c>
      <c r="Q46" s="12">
        <v>2025.05477361</v>
      </c>
      <c r="R46" s="12">
        <v>2151.5408540400003</v>
      </c>
      <c r="S46" s="12">
        <v>2050.872729657</v>
      </c>
      <c r="T46" s="12">
        <v>1882.3024364939999</v>
      </c>
      <c r="U46" s="12">
        <v>2042.3451139040001</v>
      </c>
      <c r="V46" s="12">
        <v>1758.8267728739997</v>
      </c>
      <c r="W46" s="12">
        <v>1566.3052247369999</v>
      </c>
      <c r="X46" s="12">
        <v>1568.274365539</v>
      </c>
      <c r="Y46" s="12">
        <v>1441.0258084829998</v>
      </c>
      <c r="Z46" s="12">
        <v>1168.3346316840002</v>
      </c>
      <c r="AA46" s="12">
        <v>1205.38672281</v>
      </c>
    </row>
    <row r="47" spans="1:27" x14ac:dyDescent="0.25">
      <c r="A47" s="11" t="s">
        <v>27</v>
      </c>
      <c r="B47" s="11" t="s">
        <v>17</v>
      </c>
      <c r="C47" s="12">
        <v>1.0915200999999999</v>
      </c>
      <c r="D47" s="12">
        <v>1.6567118999999999</v>
      </c>
      <c r="E47" s="12">
        <v>2.5491873000000003</v>
      </c>
      <c r="F47" s="12">
        <v>3.8956500000000003</v>
      </c>
      <c r="G47" s="12">
        <v>5.5949260000000001</v>
      </c>
      <c r="H47" s="12">
        <v>7.2091799999999999</v>
      </c>
      <c r="I47" s="12">
        <v>9.3971540000000005</v>
      </c>
      <c r="J47" s="12">
        <v>11.113312000000001</v>
      </c>
      <c r="K47" s="12">
        <v>14.538911000000001</v>
      </c>
      <c r="L47" s="12">
        <v>18.06512</v>
      </c>
      <c r="M47" s="12">
        <v>21.730494</v>
      </c>
      <c r="N47" s="12">
        <v>24.732825999999999</v>
      </c>
      <c r="O47" s="12">
        <v>27.975752</v>
      </c>
      <c r="P47" s="12">
        <v>30.727861000000001</v>
      </c>
      <c r="Q47" s="12">
        <v>32.005535000000002</v>
      </c>
      <c r="R47" s="12">
        <v>35.139656000000002</v>
      </c>
      <c r="S47" s="12">
        <v>37.829509999999999</v>
      </c>
      <c r="T47" s="12">
        <v>40.205550000000002</v>
      </c>
      <c r="U47" s="12">
        <v>43.149285000000006</v>
      </c>
      <c r="V47" s="12">
        <v>45.761249999999997</v>
      </c>
      <c r="W47" s="12">
        <v>47.295906000000002</v>
      </c>
      <c r="X47" s="12">
        <v>47.911425999999999</v>
      </c>
      <c r="Y47" s="12">
        <v>47.841910000000006</v>
      </c>
      <c r="Z47" s="12">
        <v>45.399116999999997</v>
      </c>
      <c r="AA47" s="12">
        <v>47.230535000000003</v>
      </c>
    </row>
    <row r="48" spans="1:27" x14ac:dyDescent="0.25">
      <c r="A48" s="37" t="s">
        <v>98</v>
      </c>
      <c r="B48" s="37"/>
      <c r="C48" s="29">
        <v>144246.40007877941</v>
      </c>
      <c r="D48" s="29">
        <v>139239.1710974497</v>
      </c>
      <c r="E48" s="29">
        <v>107146.2882676372</v>
      </c>
      <c r="F48" s="29">
        <v>95284.674556184662</v>
      </c>
      <c r="G48" s="29">
        <v>73098.509528492781</v>
      </c>
      <c r="H48" s="29">
        <v>65546.720514744506</v>
      </c>
      <c r="I48" s="29">
        <v>50819.367507596602</v>
      </c>
      <c r="J48" s="29">
        <v>39213.494160474504</v>
      </c>
      <c r="K48" s="29">
        <v>32765.415977552297</v>
      </c>
      <c r="L48" s="29">
        <v>26335.267810574202</v>
      </c>
      <c r="M48" s="29">
        <v>26407.081427190802</v>
      </c>
      <c r="N48" s="29">
        <v>27616.954726208398</v>
      </c>
      <c r="O48" s="29">
        <v>20920.739750202505</v>
      </c>
      <c r="P48" s="29">
        <v>15623.311757753299</v>
      </c>
      <c r="Q48" s="29">
        <v>20002.7113357077</v>
      </c>
      <c r="R48" s="29">
        <v>11962.526589921299</v>
      </c>
      <c r="S48" s="29">
        <v>11753.622704245601</v>
      </c>
      <c r="T48" s="29">
        <v>22667.1623357481</v>
      </c>
      <c r="U48" s="29">
        <v>19863.798814046801</v>
      </c>
      <c r="V48" s="29">
        <v>20118.446154355301</v>
      </c>
      <c r="W48" s="29">
        <v>19969.949908971201</v>
      </c>
      <c r="X48" s="29">
        <v>19833.711767202098</v>
      </c>
      <c r="Y48" s="29">
        <v>15035.745710628</v>
      </c>
      <c r="Z48" s="29">
        <v>18279.710056160002</v>
      </c>
      <c r="AA48" s="29">
        <v>13940.961502266702</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89060.355500000005</v>
      </c>
      <c r="D52" s="12">
        <v>77526.747499999998</v>
      </c>
      <c r="E52" s="12">
        <v>30059.962393174999</v>
      </c>
      <c r="F52" s="12">
        <v>21780.359545724994</v>
      </c>
      <c r="G52" s="12">
        <v>21012.035336369998</v>
      </c>
      <c r="H52" s="12">
        <v>18709.761612480001</v>
      </c>
      <c r="I52" s="12">
        <v>4112.4393822760003</v>
      </c>
      <c r="J52" s="12">
        <v>0.24631693900000001</v>
      </c>
      <c r="K52" s="12">
        <v>0.21041111300000001</v>
      </c>
      <c r="L52" s="12">
        <v>0.201615409</v>
      </c>
      <c r="M52" s="12">
        <v>0.19297098900000001</v>
      </c>
      <c r="N52" s="12">
        <v>0.18667149699999999</v>
      </c>
      <c r="O52" s="12">
        <v>0.16606310700000002</v>
      </c>
      <c r="P52" s="12">
        <v>0.15637960800000003</v>
      </c>
      <c r="Q52" s="12">
        <v>0.156628984</v>
      </c>
      <c r="R52" s="12">
        <v>0.14617245699999998</v>
      </c>
      <c r="S52" s="12">
        <v>0.134214784</v>
      </c>
      <c r="T52" s="12">
        <v>0.14519643099999999</v>
      </c>
      <c r="U52" s="12">
        <v>0.13772163700000001</v>
      </c>
      <c r="V52" s="12">
        <v>0.126928597</v>
      </c>
      <c r="W52" s="12">
        <v>0.120399143</v>
      </c>
      <c r="X52" s="12">
        <v>9.9027052000000018E-2</v>
      </c>
      <c r="Y52" s="12">
        <v>2.7723293999999999E-2</v>
      </c>
      <c r="Z52" s="12">
        <v>3.8709196000000001E-2</v>
      </c>
      <c r="AA52" s="12">
        <v>0</v>
      </c>
    </row>
    <row r="53" spans="1:27" x14ac:dyDescent="0.25">
      <c r="A53" s="11" t="s">
        <v>28</v>
      </c>
      <c r="B53" s="11" t="s">
        <v>8</v>
      </c>
      <c r="C53" s="12">
        <v>0</v>
      </c>
      <c r="D53" s="12">
        <v>3.4373912999999999E-2</v>
      </c>
      <c r="E53" s="12">
        <v>5.6617282999999997E-2</v>
      </c>
      <c r="F53" s="12">
        <v>5.259987E-2</v>
      </c>
      <c r="G53" s="12">
        <v>4.9921985999999995E-2</v>
      </c>
      <c r="H53" s="12">
        <v>4.9095237999999999E-2</v>
      </c>
      <c r="I53" s="12">
        <v>4.6377246999999996E-2</v>
      </c>
      <c r="J53" s="12">
        <v>4.2729897000000003E-2</v>
      </c>
      <c r="K53" s="12">
        <v>3.9382522999999996E-2</v>
      </c>
      <c r="L53" s="12">
        <v>3.7101490000000001E-2</v>
      </c>
      <c r="M53" s="12">
        <v>3.5280299999999994E-2</v>
      </c>
      <c r="N53" s="12">
        <v>3.3900364000000002E-2</v>
      </c>
      <c r="O53" s="12">
        <v>3.1262827E-2</v>
      </c>
      <c r="P53" s="12">
        <v>2.9423494000000001E-2</v>
      </c>
      <c r="Q53" s="12">
        <v>2.8899592999999998E-2</v>
      </c>
      <c r="R53" s="12">
        <v>2.6886937999999999E-2</v>
      </c>
      <c r="S53" s="12">
        <v>2.5694749999999999E-2</v>
      </c>
      <c r="T53" s="12">
        <v>3.7527332000000004E-2</v>
      </c>
      <c r="U53" s="12">
        <v>3.6530639999999996E-2</v>
      </c>
      <c r="V53" s="12">
        <v>3.4551769999999996E-2</v>
      </c>
      <c r="W53" s="12">
        <v>3.8589680000000001E-2</v>
      </c>
      <c r="X53" s="12">
        <v>3.423491E-2</v>
      </c>
      <c r="Y53" s="12">
        <v>3.2513022999999995E-2</v>
      </c>
      <c r="Z53" s="12">
        <v>5.3081413000000001E-2</v>
      </c>
      <c r="AA53" s="12">
        <v>5.1276596000000001E-2</v>
      </c>
    </row>
    <row r="54" spans="1:27" x14ac:dyDescent="0.25">
      <c r="A54" s="11" t="s">
        <v>28</v>
      </c>
      <c r="B54" s="11" t="s">
        <v>12</v>
      </c>
      <c r="C54" s="12">
        <v>28.254604999999998</v>
      </c>
      <c r="D54" s="12">
        <v>27.159206999999999</v>
      </c>
      <c r="E54" s="12">
        <v>1797.5830000000001</v>
      </c>
      <c r="F54" s="12">
        <v>856.72574999999995</v>
      </c>
      <c r="G54" s="12">
        <v>1108.249</v>
      </c>
      <c r="H54" s="12">
        <v>1756.1218000000001</v>
      </c>
      <c r="I54" s="12">
        <v>1525.0086000000001</v>
      </c>
      <c r="J54" s="12">
        <v>803.58425</v>
      </c>
      <c r="K54" s="12">
        <v>434.15525000000002</v>
      </c>
      <c r="L54" s="12">
        <v>256.87866000000002</v>
      </c>
      <c r="M54" s="12">
        <v>99.374679999999998</v>
      </c>
      <c r="N54" s="12">
        <v>186.79777999999999</v>
      </c>
      <c r="O54" s="12">
        <v>133.77784</v>
      </c>
      <c r="P54" s="12">
        <v>98.640899999999988</v>
      </c>
      <c r="Q54" s="12">
        <v>222.80166</v>
      </c>
      <c r="R54" s="12">
        <v>128.73933</v>
      </c>
      <c r="S54" s="12">
        <v>0</v>
      </c>
      <c r="T54" s="12">
        <v>0</v>
      </c>
      <c r="U54" s="12">
        <v>0</v>
      </c>
      <c r="V54" s="12">
        <v>0</v>
      </c>
      <c r="W54" s="12">
        <v>0</v>
      </c>
      <c r="X54" s="12">
        <v>0</v>
      </c>
      <c r="Y54" s="12">
        <v>0</v>
      </c>
      <c r="Z54" s="12">
        <v>0</v>
      </c>
      <c r="AA54" s="12">
        <v>0</v>
      </c>
    </row>
    <row r="55" spans="1:27" x14ac:dyDescent="0.25">
      <c r="A55" s="11" t="s">
        <v>28</v>
      </c>
      <c r="B55" s="11" t="s">
        <v>5</v>
      </c>
      <c r="C55" s="12">
        <v>151.3431593087</v>
      </c>
      <c r="D55" s="12">
        <v>108.10785983100001</v>
      </c>
      <c r="E55" s="12">
        <v>4119.2005479240006</v>
      </c>
      <c r="F55" s="12">
        <v>2190.4135386110001</v>
      </c>
      <c r="G55" s="12">
        <v>2812.8123236819997</v>
      </c>
      <c r="H55" s="12">
        <v>4926.4812463469998</v>
      </c>
      <c r="I55" s="12">
        <v>3791.1569708939996</v>
      </c>
      <c r="J55" s="12">
        <v>2393.2073364230005</v>
      </c>
      <c r="K55" s="12">
        <v>1141.7881808465995</v>
      </c>
      <c r="L55" s="12">
        <v>951.21717528600004</v>
      </c>
      <c r="M55" s="12">
        <v>128.87888242860001</v>
      </c>
      <c r="N55" s="12">
        <v>1132.5155314336</v>
      </c>
      <c r="O55" s="12">
        <v>795.36460729899977</v>
      </c>
      <c r="P55" s="12">
        <v>517.17659466539999</v>
      </c>
      <c r="Q55" s="12">
        <v>689.8510823992998</v>
      </c>
      <c r="R55" s="12">
        <v>388.95942783729998</v>
      </c>
      <c r="S55" s="12">
        <v>883.4175635186001</v>
      </c>
      <c r="T55" s="12">
        <v>1315.042642486</v>
      </c>
      <c r="U55" s="12">
        <v>574.17571358659995</v>
      </c>
      <c r="V55" s="12">
        <v>122.199014109</v>
      </c>
      <c r="W55" s="12">
        <v>1311.4534069490001</v>
      </c>
      <c r="X55" s="12">
        <v>278.17044688440006</v>
      </c>
      <c r="Y55" s="12">
        <v>213.34810385149999</v>
      </c>
      <c r="Z55" s="12">
        <v>570.64623326000003</v>
      </c>
      <c r="AA55" s="12">
        <v>68.288304365500011</v>
      </c>
    </row>
    <row r="56" spans="1:27" x14ac:dyDescent="0.25">
      <c r="A56" s="11" t="s">
        <v>28</v>
      </c>
      <c r="B56" s="11" t="s">
        <v>3</v>
      </c>
      <c r="C56" s="12">
        <v>18180.218339999999</v>
      </c>
      <c r="D56" s="12">
        <v>20847.348899999997</v>
      </c>
      <c r="E56" s="12">
        <v>20390.575379999998</v>
      </c>
      <c r="F56" s="12">
        <v>18305.783540000004</v>
      </c>
      <c r="G56" s="12">
        <v>14505.849380000001</v>
      </c>
      <c r="H56" s="12">
        <v>20694.65754</v>
      </c>
      <c r="I56" s="12">
        <v>16341.717130000001</v>
      </c>
      <c r="J56" s="12">
        <v>13396.362689999998</v>
      </c>
      <c r="K56" s="12">
        <v>12653.195099999999</v>
      </c>
      <c r="L56" s="12">
        <v>10909.847300000001</v>
      </c>
      <c r="M56" s="12">
        <v>12734.695470000001</v>
      </c>
      <c r="N56" s="12">
        <v>12426.98511</v>
      </c>
      <c r="O56" s="12">
        <v>11208.349699999999</v>
      </c>
      <c r="P56" s="12">
        <v>8874.7074900000007</v>
      </c>
      <c r="Q56" s="12">
        <v>12754.20753</v>
      </c>
      <c r="R56" s="12">
        <v>10085.32252</v>
      </c>
      <c r="S56" s="12">
        <v>8273.3831399999999</v>
      </c>
      <c r="T56" s="12">
        <v>7811.1232800000007</v>
      </c>
      <c r="U56" s="12">
        <v>6771.2939400000005</v>
      </c>
      <c r="V56" s="12">
        <v>7869.2340600000007</v>
      </c>
      <c r="W56" s="12">
        <v>7696.6334500000003</v>
      </c>
      <c r="X56" s="12">
        <v>6927.0755999999992</v>
      </c>
      <c r="Y56" s="12">
        <v>5492.6747400000004</v>
      </c>
      <c r="Z56" s="12">
        <v>7866.60581</v>
      </c>
      <c r="AA56" s="12">
        <v>7471.322180000001</v>
      </c>
    </row>
    <row r="57" spans="1:27" x14ac:dyDescent="0.25">
      <c r="A57" s="11" t="s">
        <v>28</v>
      </c>
      <c r="B57" s="11" t="s">
        <v>118</v>
      </c>
      <c r="C57" s="12">
        <v>0</v>
      </c>
      <c r="D57" s="12">
        <v>0</v>
      </c>
      <c r="E57" s="12">
        <v>0</v>
      </c>
      <c r="F57" s="12">
        <v>0</v>
      </c>
      <c r="G57" s="12">
        <v>0</v>
      </c>
      <c r="H57" s="12">
        <v>0</v>
      </c>
      <c r="I57" s="12">
        <v>0</v>
      </c>
      <c r="J57" s="12">
        <v>0</v>
      </c>
      <c r="K57" s="12">
        <v>0</v>
      </c>
      <c r="L57" s="12">
        <v>0</v>
      </c>
      <c r="M57" s="12">
        <v>0</v>
      </c>
      <c r="N57" s="12">
        <v>0</v>
      </c>
      <c r="O57" s="12">
        <v>1.6720967999999999E-2</v>
      </c>
      <c r="P57" s="12">
        <v>1.9855689999999999E-2</v>
      </c>
      <c r="Q57" s="12">
        <v>499.99115999999998</v>
      </c>
      <c r="R57" s="12">
        <v>470.83175</v>
      </c>
      <c r="S57" s="12">
        <v>871.49890000000005</v>
      </c>
      <c r="T57" s="12">
        <v>755.78674999999998</v>
      </c>
      <c r="U57" s="12">
        <v>696.21519999999998</v>
      </c>
      <c r="V57" s="12">
        <v>695.82406000000003</v>
      </c>
      <c r="W57" s="12">
        <v>3670.6272000000004</v>
      </c>
      <c r="X57" s="12">
        <v>2975.1767999999997</v>
      </c>
      <c r="Y57" s="12">
        <v>3125.9177999999997</v>
      </c>
      <c r="Z57" s="12">
        <v>4502.4350000000004</v>
      </c>
      <c r="AA57" s="12">
        <v>4502.1409999999996</v>
      </c>
    </row>
    <row r="58" spans="1:27" x14ac:dyDescent="0.25">
      <c r="A58" s="11" t="s">
        <v>28</v>
      </c>
      <c r="B58" s="11" t="s">
        <v>10</v>
      </c>
      <c r="C58" s="12">
        <v>1115.99801701453</v>
      </c>
      <c r="D58" s="12">
        <v>1267.4892485340199</v>
      </c>
      <c r="E58" s="12">
        <v>1817.1216875689402</v>
      </c>
      <c r="F58" s="12">
        <v>1884.3196393653598</v>
      </c>
      <c r="G58" s="12">
        <v>2044.9085395277</v>
      </c>
      <c r="H58" s="12">
        <v>1914.3353777250504</v>
      </c>
      <c r="I58" s="12">
        <v>1971.1218318792501</v>
      </c>
      <c r="J58" s="12">
        <v>1855.22781601119</v>
      </c>
      <c r="K58" s="12">
        <v>1976.3147895694199</v>
      </c>
      <c r="L58" s="12">
        <v>1670.9425549951297</v>
      </c>
      <c r="M58" s="12">
        <v>1833.8608145042099</v>
      </c>
      <c r="N58" s="12">
        <v>1676.0998279374001</v>
      </c>
      <c r="O58" s="12">
        <v>1656.4071383256201</v>
      </c>
      <c r="P58" s="12">
        <v>1682.8843900722898</v>
      </c>
      <c r="Q58" s="12">
        <v>1579.3405656077703</v>
      </c>
      <c r="R58" s="12">
        <v>1843.3258711695</v>
      </c>
      <c r="S58" s="12">
        <v>1667.32485882283</v>
      </c>
      <c r="T58" s="12">
        <v>1836.3772041461598</v>
      </c>
      <c r="U58" s="12">
        <v>1565.1836005894002</v>
      </c>
      <c r="V58" s="12">
        <v>1700.1749508452001</v>
      </c>
      <c r="W58" s="12">
        <v>1748.4309172370299</v>
      </c>
      <c r="X58" s="12">
        <v>1677.7980835502201</v>
      </c>
      <c r="Y58" s="12">
        <v>1639.8814910335502</v>
      </c>
      <c r="Z58" s="12">
        <v>1577.4822369870201</v>
      </c>
      <c r="AA58" s="12">
        <v>1891.0413298764001</v>
      </c>
    </row>
    <row r="59" spans="1:27" x14ac:dyDescent="0.25">
      <c r="A59" s="11" t="s">
        <v>28</v>
      </c>
      <c r="B59" s="11" t="s">
        <v>9</v>
      </c>
      <c r="C59" s="12">
        <v>168.96346300135994</v>
      </c>
      <c r="D59" s="12">
        <v>145.95060503159999</v>
      </c>
      <c r="E59" s="12">
        <v>195.94561392924004</v>
      </c>
      <c r="F59" s="12">
        <v>331.39267816345</v>
      </c>
      <c r="G59" s="12">
        <v>323.95344237023005</v>
      </c>
      <c r="H59" s="12">
        <v>269.00253466925994</v>
      </c>
      <c r="I59" s="12">
        <v>268.05123406310003</v>
      </c>
      <c r="J59" s="12">
        <v>453.06455049999994</v>
      </c>
      <c r="K59" s="12">
        <v>413.10719410000002</v>
      </c>
      <c r="L59" s="12">
        <v>443.75168840000003</v>
      </c>
      <c r="M59" s="12">
        <v>410.37567180000002</v>
      </c>
      <c r="N59" s="12">
        <v>437.5606646</v>
      </c>
      <c r="O59" s="12">
        <v>440.64227349999999</v>
      </c>
      <c r="P59" s="12">
        <v>498.07102009999994</v>
      </c>
      <c r="Q59" s="12">
        <v>431.08385489999995</v>
      </c>
      <c r="R59" s="12">
        <v>417.143439</v>
      </c>
      <c r="S59" s="12">
        <v>475.67424550000004</v>
      </c>
      <c r="T59" s="12">
        <v>460.58485360000003</v>
      </c>
      <c r="U59" s="12">
        <v>672.62283769999999</v>
      </c>
      <c r="V59" s="12">
        <v>623.55587760000003</v>
      </c>
      <c r="W59" s="12">
        <v>681.60968350000007</v>
      </c>
      <c r="X59" s="12">
        <v>671.98905170000012</v>
      </c>
      <c r="Y59" s="12">
        <v>666.39042819999997</v>
      </c>
      <c r="Z59" s="12">
        <v>534.38218729999994</v>
      </c>
      <c r="AA59" s="12">
        <v>591.61548870000001</v>
      </c>
    </row>
    <row r="60" spans="1:27" x14ac:dyDescent="0.25">
      <c r="A60" s="11" t="s">
        <v>28</v>
      </c>
      <c r="B60" s="11" t="s">
        <v>102</v>
      </c>
      <c r="C60" s="12">
        <v>14.047025764699997</v>
      </c>
      <c r="D60" s="12">
        <v>31.547045823000001</v>
      </c>
      <c r="E60" s="12">
        <v>46.392190136999993</v>
      </c>
      <c r="F60" s="12">
        <v>335.08563989999999</v>
      </c>
      <c r="G60" s="12">
        <v>369.56395219000007</v>
      </c>
      <c r="H60" s="12">
        <v>325.29422506999998</v>
      </c>
      <c r="I60" s="12">
        <v>386.10078952999999</v>
      </c>
      <c r="J60" s="12">
        <v>409.86105545000004</v>
      </c>
      <c r="K60" s="12">
        <v>353.44245619999998</v>
      </c>
      <c r="L60" s="12">
        <v>350.98681724999994</v>
      </c>
      <c r="M60" s="12">
        <v>303.37740099999996</v>
      </c>
      <c r="N60" s="12">
        <v>283.22819090000007</v>
      </c>
      <c r="O60" s="12">
        <v>320.82239160000006</v>
      </c>
      <c r="P60" s="12">
        <v>408.4286937</v>
      </c>
      <c r="Q60" s="12">
        <v>372.30200196999999</v>
      </c>
      <c r="R60" s="12">
        <v>376.30582926000005</v>
      </c>
      <c r="S60" s="12">
        <v>418.60256064999999</v>
      </c>
      <c r="T60" s="12">
        <v>343.05662498000004</v>
      </c>
      <c r="U60" s="12">
        <v>510.70898120000004</v>
      </c>
      <c r="V60" s="12">
        <v>457.73672629999999</v>
      </c>
      <c r="W60" s="12">
        <v>441.94860692999998</v>
      </c>
      <c r="X60" s="12">
        <v>456.95539659999997</v>
      </c>
      <c r="Y60" s="12">
        <v>449.42277551000001</v>
      </c>
      <c r="Z60" s="12">
        <v>410.10639156399998</v>
      </c>
      <c r="AA60" s="12">
        <v>399.21542598600001</v>
      </c>
    </row>
    <row r="61" spans="1:27" x14ac:dyDescent="0.25">
      <c r="A61" s="11" t="s">
        <v>28</v>
      </c>
      <c r="B61" s="11" t="s">
        <v>15</v>
      </c>
      <c r="C61" s="12">
        <v>0</v>
      </c>
      <c r="D61" s="12">
        <v>0</v>
      </c>
      <c r="E61" s="12">
        <v>35.280226399999997</v>
      </c>
      <c r="F61" s="12">
        <v>61.442528000000003</v>
      </c>
      <c r="G61" s="12">
        <v>60.080597999999995</v>
      </c>
      <c r="H61" s="12">
        <v>54.180774999999997</v>
      </c>
      <c r="I61" s="12">
        <v>49.147244000000001</v>
      </c>
      <c r="J61" s="12">
        <v>54.313136</v>
      </c>
      <c r="K61" s="12">
        <v>50.519410000000001</v>
      </c>
      <c r="L61" s="12">
        <v>46.361285000000002</v>
      </c>
      <c r="M61" s="12">
        <v>43.467894000000001</v>
      </c>
      <c r="N61" s="12">
        <v>39.138561000000003</v>
      </c>
      <c r="O61" s="12">
        <v>39.866448999999996</v>
      </c>
      <c r="P61" s="12">
        <v>38.378778999999994</v>
      </c>
      <c r="Q61" s="12">
        <v>31.116906000000004</v>
      </c>
      <c r="R61" s="12">
        <v>30.096862000000002</v>
      </c>
      <c r="S61" s="12">
        <v>30.711631000000001</v>
      </c>
      <c r="T61" s="12">
        <v>27.501826999999999</v>
      </c>
      <c r="U61" s="12">
        <v>27.918421000000002</v>
      </c>
      <c r="V61" s="12">
        <v>25.274988499999999</v>
      </c>
      <c r="W61" s="12">
        <v>22.128557000000001</v>
      </c>
      <c r="X61" s="12">
        <v>23.538104000000001</v>
      </c>
      <c r="Y61" s="12">
        <v>22.235819000000003</v>
      </c>
      <c r="Z61" s="12">
        <v>18.781970999999999</v>
      </c>
      <c r="AA61" s="12">
        <v>19.006078999999996</v>
      </c>
    </row>
    <row r="62" spans="1:27" x14ac:dyDescent="0.25">
      <c r="A62" s="11" t="s">
        <v>28</v>
      </c>
      <c r="B62" s="11" t="s">
        <v>17</v>
      </c>
      <c r="C62" s="12">
        <v>1.1291221289999998</v>
      </c>
      <c r="D62" s="12">
        <v>1.790280096</v>
      </c>
      <c r="E62" s="12">
        <v>2.9040177379999998</v>
      </c>
      <c r="F62" s="12">
        <v>4.620023175</v>
      </c>
      <c r="G62" s="12">
        <v>6.9532158829999995</v>
      </c>
      <c r="H62" s="12">
        <v>7.8559536979999995</v>
      </c>
      <c r="I62" s="12">
        <v>10.137496115999999</v>
      </c>
      <c r="J62" s="12">
        <v>11.137602680000001</v>
      </c>
      <c r="K62" s="12">
        <v>12.998714884000002</v>
      </c>
      <c r="L62" s="12">
        <v>15.71668103</v>
      </c>
      <c r="M62" s="12">
        <v>18.575068250000001</v>
      </c>
      <c r="N62" s="12">
        <v>19.96640408</v>
      </c>
      <c r="O62" s="12">
        <v>23.361158205999999</v>
      </c>
      <c r="P62" s="12">
        <v>26.28117679</v>
      </c>
      <c r="Q62" s="12">
        <v>28.590875749999999</v>
      </c>
      <c r="R62" s="12">
        <v>29.9127239</v>
      </c>
      <c r="S62" s="12">
        <v>32.305624739999999</v>
      </c>
      <c r="T62" s="12">
        <v>31.129277119999998</v>
      </c>
      <c r="U62" s="12">
        <v>35.510310779999998</v>
      </c>
      <c r="V62" s="12">
        <v>35.152585070000001</v>
      </c>
      <c r="W62" s="12">
        <v>32.892979399999994</v>
      </c>
      <c r="X62" s="12">
        <v>36.085614979999995</v>
      </c>
      <c r="Y62" s="12">
        <v>37.08761191</v>
      </c>
      <c r="Z62" s="12">
        <v>35.945774030000003</v>
      </c>
      <c r="AA62" s="12">
        <v>36.066278279999999</v>
      </c>
    </row>
    <row r="63" spans="1:27" x14ac:dyDescent="0.25">
      <c r="A63" s="37" t="s">
        <v>98</v>
      </c>
      <c r="B63" s="37"/>
      <c r="C63" s="29">
        <v>108705.1330843246</v>
      </c>
      <c r="D63" s="29">
        <v>99922.837694309623</v>
      </c>
      <c r="E63" s="29">
        <v>58380.445239880173</v>
      </c>
      <c r="F63" s="29">
        <v>45349.047291734809</v>
      </c>
      <c r="G63" s="29">
        <v>41807.857943935924</v>
      </c>
      <c r="H63" s="29">
        <v>48270.409206459306</v>
      </c>
      <c r="I63" s="29">
        <v>28009.54152635935</v>
      </c>
      <c r="J63" s="29">
        <v>18901.735689770187</v>
      </c>
      <c r="K63" s="29">
        <v>16618.81030815202</v>
      </c>
      <c r="L63" s="29">
        <v>14232.876095580132</v>
      </c>
      <c r="M63" s="29">
        <v>15207.413770021813</v>
      </c>
      <c r="N63" s="29">
        <v>15860.179485831999</v>
      </c>
      <c r="O63" s="29">
        <v>14234.755606026618</v>
      </c>
      <c r="P63" s="29">
        <v>11671.68605362969</v>
      </c>
      <c r="Q63" s="29">
        <v>16177.461381484069</v>
      </c>
      <c r="R63" s="29">
        <v>13334.495397401799</v>
      </c>
      <c r="S63" s="29">
        <v>12171.458617375432</v>
      </c>
      <c r="T63" s="29">
        <v>12179.097453995159</v>
      </c>
      <c r="U63" s="29">
        <v>10279.665544153002</v>
      </c>
      <c r="V63" s="29">
        <v>11011.1494429212</v>
      </c>
      <c r="W63" s="29">
        <v>15108.913646509032</v>
      </c>
      <c r="X63" s="29">
        <v>12530.343244096619</v>
      </c>
      <c r="Y63" s="29">
        <v>11138.27279940205</v>
      </c>
      <c r="Z63" s="29">
        <v>15051.64325815602</v>
      </c>
      <c r="AA63" s="29">
        <v>14524.459579537901</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8768.9308000000001</v>
      </c>
      <c r="D68" s="12">
        <v>7481.0235740999997</v>
      </c>
      <c r="E68" s="12">
        <v>9548.6260025800002</v>
      </c>
      <c r="F68" s="12">
        <v>8385.5142200999999</v>
      </c>
      <c r="G68" s="12">
        <v>6938.5394001369996</v>
      </c>
      <c r="H68" s="12">
        <v>8722.4158681429999</v>
      </c>
      <c r="I68" s="12">
        <v>7729.0386006950002</v>
      </c>
      <c r="J68" s="12">
        <v>7666.0563177679996</v>
      </c>
      <c r="K68" s="12">
        <v>6660.7696327719996</v>
      </c>
      <c r="L68" s="12">
        <v>1204.1616700740001</v>
      </c>
      <c r="M68" s="12">
        <v>3857.1860359070001</v>
      </c>
      <c r="N68" s="12">
        <v>4879.3682508100001</v>
      </c>
      <c r="O68" s="12">
        <v>452.79498339499997</v>
      </c>
      <c r="P68" s="12">
        <v>283.857392291</v>
      </c>
      <c r="Q68" s="12">
        <v>2.1142298E-2</v>
      </c>
      <c r="R68" s="12">
        <v>1.9845749000000003E-2</v>
      </c>
      <c r="S68" s="12">
        <v>1.9752770000000003E-2</v>
      </c>
      <c r="T68" s="12">
        <v>2.8575258000000003E-2</v>
      </c>
      <c r="U68" s="12">
        <v>2.9141087E-2</v>
      </c>
      <c r="V68" s="12">
        <v>2.9430904000000001E-2</v>
      </c>
      <c r="W68" s="12">
        <v>3.2065204999999999E-2</v>
      </c>
      <c r="X68" s="12">
        <v>2.8169305999999998E-2</v>
      </c>
      <c r="Y68" s="12">
        <v>2.6477190000000001E-2</v>
      </c>
      <c r="Z68" s="12">
        <v>3.3014879999999996E-2</v>
      </c>
      <c r="AA68" s="12">
        <v>3.1253455999999999E-2</v>
      </c>
    </row>
    <row r="69" spans="1:27" x14ac:dyDescent="0.25">
      <c r="A69" s="11" t="s">
        <v>29</v>
      </c>
      <c r="B69" s="11" t="s">
        <v>12</v>
      </c>
      <c r="C69" s="12">
        <v>193.595</v>
      </c>
      <c r="D69" s="12">
        <v>254.95273</v>
      </c>
      <c r="E69" s="12">
        <v>779.50169999999991</v>
      </c>
      <c r="F69" s="12">
        <v>375.93053000000003</v>
      </c>
      <c r="G69" s="12">
        <v>260.22107999999997</v>
      </c>
      <c r="H69" s="12">
        <v>263.50243999999998</v>
      </c>
      <c r="I69" s="12">
        <v>160.14296999999999</v>
      </c>
      <c r="J69" s="12">
        <v>185.01310000000001</v>
      </c>
      <c r="K69" s="12">
        <v>83.906350000000003</v>
      </c>
      <c r="L69" s="12">
        <v>29.497669999999999</v>
      </c>
      <c r="M69" s="12">
        <v>4.7540380000000004E-3</v>
      </c>
      <c r="N69" s="12">
        <v>27.255690999999999</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1697.2680062213001</v>
      </c>
      <c r="D70" s="12">
        <v>1945.4854725482001</v>
      </c>
      <c r="E70" s="12">
        <v>4892.1688304003019</v>
      </c>
      <c r="F70" s="12">
        <v>3477.6353404849988</v>
      </c>
      <c r="G70" s="12">
        <v>2741.6923870296</v>
      </c>
      <c r="H70" s="12">
        <v>4916.5866806287986</v>
      </c>
      <c r="I70" s="12">
        <v>3438.0399778167994</v>
      </c>
      <c r="J70" s="12">
        <v>4068.9218712776005</v>
      </c>
      <c r="K70" s="12">
        <v>835.64264330029994</v>
      </c>
      <c r="L70" s="12">
        <v>394.82857211620006</v>
      </c>
      <c r="M70" s="12">
        <v>212.18435881229996</v>
      </c>
      <c r="N70" s="12">
        <v>480.83715546729997</v>
      </c>
      <c r="O70" s="12">
        <v>147.70570501750004</v>
      </c>
      <c r="P70" s="12">
        <v>82.220644915699992</v>
      </c>
      <c r="Q70" s="12">
        <v>226.92457010889996</v>
      </c>
      <c r="R70" s="12">
        <v>6.9420059199999995E-2</v>
      </c>
      <c r="S70" s="12">
        <v>86.474391120500002</v>
      </c>
      <c r="T70" s="12">
        <v>3068.2091438310995</v>
      </c>
      <c r="U70" s="12">
        <v>128.82526807190001</v>
      </c>
      <c r="V70" s="12">
        <v>2048.6251929774999</v>
      </c>
      <c r="W70" s="12">
        <v>4013.8810847912996</v>
      </c>
      <c r="X70" s="12">
        <v>4.7740061199999989E-2</v>
      </c>
      <c r="Y70" s="12">
        <v>4.4553420000000003E-2</v>
      </c>
      <c r="Z70" s="12">
        <v>5.9672342999999996E-2</v>
      </c>
      <c r="AA70" s="12">
        <v>5.1554369700000005E-2</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9.2243910000000002E-3</v>
      </c>
      <c r="K72" s="12">
        <v>9.1660350000000012E-3</v>
      </c>
      <c r="L72" s="12">
        <v>8.0904619999999997E-3</v>
      </c>
      <c r="M72" s="12">
        <v>1.0662521999999999E-2</v>
      </c>
      <c r="N72" s="12">
        <v>1.3741775999999999E-2</v>
      </c>
      <c r="O72" s="12">
        <v>1.0662544000000001E-2</v>
      </c>
      <c r="P72" s="12">
        <v>1.1856202E-2</v>
      </c>
      <c r="Q72" s="12">
        <v>2.1319531999999999E-2</v>
      </c>
      <c r="R72" s="12">
        <v>1.6974893999999997E-2</v>
      </c>
      <c r="S72" s="12">
        <v>2.1917342999999999E-2</v>
      </c>
      <c r="T72" s="12">
        <v>1.730193E-2</v>
      </c>
      <c r="U72" s="12">
        <v>1.6342981000000003E-2</v>
      </c>
      <c r="V72" s="12">
        <v>2.1301462E-2</v>
      </c>
      <c r="W72" s="12">
        <v>5.0371519999999996E-2</v>
      </c>
      <c r="X72" s="12">
        <v>1.8815624E-2</v>
      </c>
      <c r="Y72" s="12">
        <v>1.5326316E-2</v>
      </c>
      <c r="Z72" s="12">
        <v>2.9310002999999998E-2</v>
      </c>
      <c r="AA72" s="12">
        <v>2.3389004000000001E-2</v>
      </c>
    </row>
    <row r="73" spans="1:27" x14ac:dyDescent="0.25">
      <c r="A73" s="11" t="s">
        <v>29</v>
      </c>
      <c r="B73" s="11" t="s">
        <v>10</v>
      </c>
      <c r="C73" s="12">
        <v>799.1381657702002</v>
      </c>
      <c r="D73" s="12">
        <v>756.39385363622023</v>
      </c>
      <c r="E73" s="12">
        <v>750.02667203845976</v>
      </c>
      <c r="F73" s="12">
        <v>1034.1318002980004</v>
      </c>
      <c r="G73" s="12">
        <v>996.95786146849991</v>
      </c>
      <c r="H73" s="12">
        <v>1548.5063309586999</v>
      </c>
      <c r="I73" s="12">
        <v>1594.7061053250507</v>
      </c>
      <c r="J73" s="12">
        <v>1589.4937120414002</v>
      </c>
      <c r="K73" s="12">
        <v>1624.5785269445996</v>
      </c>
      <c r="L73" s="12">
        <v>1460.4035284776</v>
      </c>
      <c r="M73" s="12">
        <v>1660.3135222429003</v>
      </c>
      <c r="N73" s="12">
        <v>1433.4052651822999</v>
      </c>
      <c r="O73" s="12">
        <v>1764.551287987</v>
      </c>
      <c r="P73" s="12">
        <v>1916.5673665288002</v>
      </c>
      <c r="Q73" s="12">
        <v>2306.3024533347998</v>
      </c>
      <c r="R73" s="12">
        <v>2423.4009955716992</v>
      </c>
      <c r="S73" s="12">
        <v>2173.8661728233997</v>
      </c>
      <c r="T73" s="12">
        <v>2372.6532999443994</v>
      </c>
      <c r="U73" s="12">
        <v>2697.3713274280003</v>
      </c>
      <c r="V73" s="12">
        <v>2764.0743420147996</v>
      </c>
      <c r="W73" s="12">
        <v>2650.3755742095</v>
      </c>
      <c r="X73" s="12">
        <v>2727.5808581714</v>
      </c>
      <c r="Y73" s="12">
        <v>2554.2590919443996</v>
      </c>
      <c r="Z73" s="12">
        <v>2761.2948402890997</v>
      </c>
      <c r="AA73" s="12">
        <v>3105.7258863859001</v>
      </c>
    </row>
    <row r="74" spans="1:27" x14ac:dyDescent="0.25">
      <c r="A74" s="11" t="s">
        <v>29</v>
      </c>
      <c r="B74" s="11" t="s">
        <v>9</v>
      </c>
      <c r="C74" s="12">
        <v>103.68073777000001</v>
      </c>
      <c r="D74" s="12">
        <v>88.806090542899994</v>
      </c>
      <c r="E74" s="12">
        <v>98.766787690300021</v>
      </c>
      <c r="F74" s="12">
        <v>127.7813377704</v>
      </c>
      <c r="G74" s="12">
        <v>178.49205179996997</v>
      </c>
      <c r="H74" s="12">
        <v>358.62698505253996</v>
      </c>
      <c r="I74" s="12">
        <v>348.55650986054991</v>
      </c>
      <c r="J74" s="12">
        <v>575.50706561970003</v>
      </c>
      <c r="K74" s="12">
        <v>592.06968881239993</v>
      </c>
      <c r="L74" s="12">
        <v>801.46642040519998</v>
      </c>
      <c r="M74" s="12">
        <v>1215.5799805209999</v>
      </c>
      <c r="N74" s="12">
        <v>1458.7290425623</v>
      </c>
      <c r="O74" s="12">
        <v>1481.4982339016999</v>
      </c>
      <c r="P74" s="12">
        <v>1822.7893373113</v>
      </c>
      <c r="Q74" s="12">
        <v>1634.1412777400003</v>
      </c>
      <c r="R74" s="12">
        <v>1651.5018964344999</v>
      </c>
      <c r="S74" s="12">
        <v>1677.3310852922998</v>
      </c>
      <c r="T74" s="12">
        <v>1616.2743882734999</v>
      </c>
      <c r="U74" s="12">
        <v>2844.0471712199997</v>
      </c>
      <c r="V74" s="12">
        <v>2482.8664537200002</v>
      </c>
      <c r="W74" s="12">
        <v>3058.7774939900005</v>
      </c>
      <c r="X74" s="12">
        <v>2938.2831919899995</v>
      </c>
      <c r="Y74" s="12">
        <v>2895.5078640299998</v>
      </c>
      <c r="Z74" s="12">
        <v>2466.4396826100005</v>
      </c>
      <c r="AA74" s="12">
        <v>2572.1249801700001</v>
      </c>
    </row>
    <row r="75" spans="1:27" x14ac:dyDescent="0.25">
      <c r="A75" s="11" t="s">
        <v>29</v>
      </c>
      <c r="B75" s="11" t="s">
        <v>102</v>
      </c>
      <c r="C75" s="12">
        <v>16.0984474083</v>
      </c>
      <c r="D75" s="12">
        <v>15.394616941600001</v>
      </c>
      <c r="E75" s="12">
        <v>14.098906689700001</v>
      </c>
      <c r="F75" s="12">
        <v>12.8493457786</v>
      </c>
      <c r="G75" s="12">
        <v>12.592728329</v>
      </c>
      <c r="H75" s="12">
        <v>10.979288474300001</v>
      </c>
      <c r="I75" s="12">
        <v>10.312926364000001</v>
      </c>
      <c r="J75" s="12">
        <v>90.951704124999992</v>
      </c>
      <c r="K75" s="12">
        <v>243.46363310800001</v>
      </c>
      <c r="L75" s="12">
        <v>549.13707048499998</v>
      </c>
      <c r="M75" s="12">
        <v>739.64800761599986</v>
      </c>
      <c r="N75" s="12">
        <v>939.88047490999998</v>
      </c>
      <c r="O75" s="12">
        <v>965.6224771499999</v>
      </c>
      <c r="P75" s="12">
        <v>1129.7672954480001</v>
      </c>
      <c r="Q75" s="12">
        <v>883.22586161700008</v>
      </c>
      <c r="R75" s="12">
        <v>859.41578344800007</v>
      </c>
      <c r="S75" s="12">
        <v>895.55576237299999</v>
      </c>
      <c r="T75" s="12">
        <v>801.12018786500005</v>
      </c>
      <c r="U75" s="12">
        <v>1670.9245274050002</v>
      </c>
      <c r="V75" s="12">
        <v>1383.3218889269999</v>
      </c>
      <c r="W75" s="12">
        <v>1776.6637149539999</v>
      </c>
      <c r="X75" s="12">
        <v>1763.9530036269998</v>
      </c>
      <c r="Y75" s="12">
        <v>1772.245767144</v>
      </c>
      <c r="Z75" s="12">
        <v>1407.36477012</v>
      </c>
      <c r="AA75" s="12">
        <v>1397.4547766349999</v>
      </c>
    </row>
    <row r="76" spans="1:27" x14ac:dyDescent="0.25">
      <c r="A76" s="11" t="s">
        <v>29</v>
      </c>
      <c r="B76" s="11" t="s">
        <v>15</v>
      </c>
      <c r="C76" s="12">
        <v>0</v>
      </c>
      <c r="D76" s="12">
        <v>0</v>
      </c>
      <c r="E76" s="12">
        <v>8.0922987999999998E-3</v>
      </c>
      <c r="F76" s="12">
        <v>8.5948177000000001E-3</v>
      </c>
      <c r="G76" s="12">
        <v>1.0329518500000001E-2</v>
      </c>
      <c r="H76" s="12">
        <v>1.06403034E-2</v>
      </c>
      <c r="I76" s="12">
        <v>1.1001812200000001E-2</v>
      </c>
      <c r="J76" s="12">
        <v>1.0724025700000001E-2</v>
      </c>
      <c r="K76" s="12">
        <v>1.01321763E-2</v>
      </c>
      <c r="L76" s="12">
        <v>9.8211802999999993E-3</v>
      </c>
      <c r="M76" s="12">
        <v>8.9561759999999997E-3</v>
      </c>
      <c r="N76" s="12">
        <v>9.1723611999999996E-3</v>
      </c>
      <c r="O76" s="12">
        <v>8.9441424000000005E-3</v>
      </c>
      <c r="P76" s="12">
        <v>8.8705952000000012E-3</v>
      </c>
      <c r="Q76" s="12">
        <v>8.2569681999999991E-3</v>
      </c>
      <c r="R76" s="12">
        <v>7.8256796000000014E-3</v>
      </c>
      <c r="S76" s="12">
        <v>7.9749321999999997E-3</v>
      </c>
      <c r="T76" s="12">
        <v>7.7626243000000006E-3</v>
      </c>
      <c r="U76" s="12">
        <v>7.5667408E-3</v>
      </c>
      <c r="V76" s="12">
        <v>7.3386231000000003E-3</v>
      </c>
      <c r="W76" s="12">
        <v>7.5585205000000006E-3</v>
      </c>
      <c r="X76" s="12">
        <v>7.6397981999999998E-3</v>
      </c>
      <c r="Y76" s="12">
        <v>7.4327433E-3</v>
      </c>
      <c r="Z76" s="12">
        <v>6.6628853E-3</v>
      </c>
      <c r="AA76" s="12">
        <v>6.3739954999999992E-3</v>
      </c>
    </row>
    <row r="77" spans="1:27" x14ac:dyDescent="0.25">
      <c r="A77" s="11" t="s">
        <v>29</v>
      </c>
      <c r="B77" s="11" t="s">
        <v>17</v>
      </c>
      <c r="C77" s="12">
        <v>4.5772149999999998</v>
      </c>
      <c r="D77" s="12">
        <v>5.9693676999999994</v>
      </c>
      <c r="E77" s="12">
        <v>6.6412943999999996</v>
      </c>
      <c r="F77" s="12">
        <v>7.6720293000000002</v>
      </c>
      <c r="G77" s="12">
        <v>9.0042759999999991</v>
      </c>
      <c r="H77" s="12">
        <v>9.348711999999999</v>
      </c>
      <c r="I77" s="12">
        <v>10.431545</v>
      </c>
      <c r="J77" s="12">
        <v>11.256798</v>
      </c>
      <c r="K77" s="12">
        <v>12.001792999999999</v>
      </c>
      <c r="L77" s="12">
        <v>14.051564000000001</v>
      </c>
      <c r="M77" s="12">
        <v>15.138808000000001</v>
      </c>
      <c r="N77" s="12">
        <v>16.324666000000001</v>
      </c>
      <c r="O77" s="12">
        <v>17.556486</v>
      </c>
      <c r="P77" s="12">
        <v>18.782526999999998</v>
      </c>
      <c r="Q77" s="12">
        <v>18.663525</v>
      </c>
      <c r="R77" s="12">
        <v>18.891256000000002</v>
      </c>
      <c r="S77" s="12">
        <v>19.844692999999999</v>
      </c>
      <c r="T77" s="12">
        <v>19.045666000000001</v>
      </c>
      <c r="U77" s="12">
        <v>20.788405999999998</v>
      </c>
      <c r="V77" s="12">
        <v>20.094234</v>
      </c>
      <c r="W77" s="12">
        <v>19.906354</v>
      </c>
      <c r="X77" s="12">
        <v>19.817267999999999</v>
      </c>
      <c r="Y77" s="12">
        <v>20.307143</v>
      </c>
      <c r="Z77" s="12">
        <v>19.309549000000001</v>
      </c>
      <c r="AA77" s="12">
        <v>18.888238000000001</v>
      </c>
    </row>
    <row r="78" spans="1:27" x14ac:dyDescent="0.25">
      <c r="A78" s="37" t="s">
        <v>98</v>
      </c>
      <c r="B78" s="37"/>
      <c r="C78" s="29">
        <v>11562.612709761501</v>
      </c>
      <c r="D78" s="29">
        <v>10526.66172082732</v>
      </c>
      <c r="E78" s="29">
        <v>16069.089992709061</v>
      </c>
      <c r="F78" s="29">
        <v>13400.993228653399</v>
      </c>
      <c r="G78" s="29">
        <v>11115.90278043507</v>
      </c>
      <c r="H78" s="29">
        <v>15809.638304783039</v>
      </c>
      <c r="I78" s="29">
        <v>13270.4841636974</v>
      </c>
      <c r="J78" s="29">
        <v>14085.0012910977</v>
      </c>
      <c r="K78" s="29">
        <v>9796.9760078642994</v>
      </c>
      <c r="L78" s="29">
        <v>3890.3659515350005</v>
      </c>
      <c r="M78" s="29">
        <v>6945.2793140432004</v>
      </c>
      <c r="N78" s="29">
        <v>8279.6091467979004</v>
      </c>
      <c r="O78" s="29">
        <v>3846.5608728451998</v>
      </c>
      <c r="P78" s="29">
        <v>4105.4465972488006</v>
      </c>
      <c r="Q78" s="29">
        <v>4167.4107630137005</v>
      </c>
      <c r="R78" s="29">
        <v>4075.0091327083992</v>
      </c>
      <c r="S78" s="29">
        <v>3937.7133193491991</v>
      </c>
      <c r="T78" s="29">
        <v>7057.1827092369986</v>
      </c>
      <c r="U78" s="29">
        <v>5670.2892507879005</v>
      </c>
      <c r="V78" s="29">
        <v>7295.6167210782996</v>
      </c>
      <c r="W78" s="29">
        <v>9723.1165897158007</v>
      </c>
      <c r="X78" s="29">
        <v>5665.9587751525996</v>
      </c>
      <c r="Y78" s="29">
        <v>5449.853312900399</v>
      </c>
      <c r="Z78" s="29">
        <v>5227.8565201251004</v>
      </c>
      <c r="AA78" s="29">
        <v>5677.9570633856001</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1.7083507999999997E-2</v>
      </c>
      <c r="E83" s="12">
        <v>1.7406609E-2</v>
      </c>
      <c r="F83" s="12">
        <v>1.7258086999999998E-2</v>
      </c>
      <c r="G83" s="12">
        <v>1.7617770000000001E-2</v>
      </c>
      <c r="H83" s="12">
        <v>1.9554492999999999E-2</v>
      </c>
      <c r="I83" s="12">
        <v>2.0486848999999998E-2</v>
      </c>
      <c r="J83" s="12">
        <v>1.9618020999999999E-2</v>
      </c>
      <c r="K83" s="12">
        <v>1.8736923000000003E-2</v>
      </c>
      <c r="L83" s="12">
        <v>1.7919669999999999E-2</v>
      </c>
      <c r="M83" s="12">
        <v>1.8280240999999999E-2</v>
      </c>
      <c r="N83" s="12">
        <v>1.7737276E-2</v>
      </c>
      <c r="O83" s="12">
        <v>1.6764128E-2</v>
      </c>
      <c r="P83" s="12">
        <v>1.6228141999999997E-2</v>
      </c>
      <c r="Q83" s="12">
        <v>1.7251610000000001E-2</v>
      </c>
      <c r="R83" s="12">
        <v>1.679166E-2</v>
      </c>
      <c r="S83" s="12">
        <v>1.6720215E-2</v>
      </c>
      <c r="T83" s="12">
        <v>2.3478288999999999E-2</v>
      </c>
      <c r="U83" s="12">
        <v>2.2185822000000001E-2</v>
      </c>
      <c r="V83" s="12">
        <v>2.1848051E-2</v>
      </c>
      <c r="W83" s="12">
        <v>2.2460829000000002E-2</v>
      </c>
      <c r="X83" s="12">
        <v>2.0537144E-2</v>
      </c>
      <c r="Y83" s="12">
        <v>1.9449589999999999E-2</v>
      </c>
      <c r="Z83" s="12">
        <v>2.8032374999999998E-2</v>
      </c>
      <c r="AA83" s="12">
        <v>2.6697178000000002E-2</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3.1703419500000003E-2</v>
      </c>
      <c r="D85" s="12">
        <v>3.1501051000000002E-2</v>
      </c>
      <c r="E85" s="12">
        <v>3.1242287099999995E-2</v>
      </c>
      <c r="F85" s="12">
        <v>6.7161540263999999</v>
      </c>
      <c r="G85" s="12">
        <v>3.8884325685999999</v>
      </c>
      <c r="H85" s="12">
        <v>2.8407740306</v>
      </c>
      <c r="I85" s="12">
        <v>3.9953574300000003E-2</v>
      </c>
      <c r="J85" s="12">
        <v>3.5679665800000003E-2</v>
      </c>
      <c r="K85" s="12">
        <v>1.5393157176999999</v>
      </c>
      <c r="L85" s="12">
        <v>34.553544939699997</v>
      </c>
      <c r="M85" s="12">
        <v>3.2601867400000005E-2</v>
      </c>
      <c r="N85" s="12">
        <v>3.2735634200000002E-2</v>
      </c>
      <c r="O85" s="12">
        <v>2.92501493E-2</v>
      </c>
      <c r="P85" s="12">
        <v>2.8786396400000001E-2</v>
      </c>
      <c r="Q85" s="12">
        <v>3.0809476400000001E-2</v>
      </c>
      <c r="R85" s="12">
        <v>2.9322205600000002E-2</v>
      </c>
      <c r="S85" s="12">
        <v>2.9713226700000001E-2</v>
      </c>
      <c r="T85" s="12">
        <v>2.61089376E-2</v>
      </c>
      <c r="U85" s="12">
        <v>2.34447635E-2</v>
      </c>
      <c r="V85" s="12">
        <v>2.3126245699999999E-2</v>
      </c>
      <c r="W85" s="12">
        <v>2.9167531199999999E-2</v>
      </c>
      <c r="X85" s="12">
        <v>2.0849606E-2</v>
      </c>
      <c r="Y85" s="12">
        <v>1.98520043E-2</v>
      </c>
      <c r="Z85" s="12">
        <v>3.0750975999999999E-2</v>
      </c>
      <c r="AA85" s="12">
        <v>2.7845317900000003E-2</v>
      </c>
    </row>
    <row r="86" spans="1:27" x14ac:dyDescent="0.25">
      <c r="A86" s="11" t="s">
        <v>30</v>
      </c>
      <c r="B86" s="11" t="s">
        <v>3</v>
      </c>
      <c r="C86" s="12">
        <v>48319.591249999998</v>
      </c>
      <c r="D86" s="12">
        <v>52990.953200000004</v>
      </c>
      <c r="E86" s="12">
        <v>46230.100900000005</v>
      </c>
      <c r="F86" s="12">
        <v>45271.198600000011</v>
      </c>
      <c r="G86" s="12">
        <v>51689.8632</v>
      </c>
      <c r="H86" s="12">
        <v>52056.340700000001</v>
      </c>
      <c r="I86" s="12">
        <v>52735.750900000006</v>
      </c>
      <c r="J86" s="12">
        <v>44543.473099999996</v>
      </c>
      <c r="K86" s="12">
        <v>43532.011699999995</v>
      </c>
      <c r="L86" s="12">
        <v>37682.370999999999</v>
      </c>
      <c r="M86" s="12">
        <v>37632.176300000006</v>
      </c>
      <c r="N86" s="12">
        <v>36061.294000000002</v>
      </c>
      <c r="O86" s="12">
        <v>30243.190900000001</v>
      </c>
      <c r="P86" s="12">
        <v>26330.031300000002</v>
      </c>
      <c r="Q86" s="12">
        <v>30895.938600000001</v>
      </c>
      <c r="R86" s="12">
        <v>26059.13</v>
      </c>
      <c r="S86" s="12">
        <v>23964.7356</v>
      </c>
      <c r="T86" s="12">
        <v>26230.624500000002</v>
      </c>
      <c r="U86" s="12">
        <v>21060.58034</v>
      </c>
      <c r="V86" s="12">
        <v>19448.131299999997</v>
      </c>
      <c r="W86" s="12">
        <v>23122.2785</v>
      </c>
      <c r="X86" s="12">
        <v>19378.4552</v>
      </c>
      <c r="Y86" s="12">
        <v>15296.26302</v>
      </c>
      <c r="Z86" s="12">
        <v>20379.460859999999</v>
      </c>
      <c r="AA86" s="12">
        <v>17767.947550000001</v>
      </c>
    </row>
    <row r="87" spans="1:27" x14ac:dyDescent="0.25">
      <c r="A87" s="11" t="s">
        <v>30</v>
      </c>
      <c r="B87" s="11" t="s">
        <v>118</v>
      </c>
      <c r="C87" s="12">
        <v>0</v>
      </c>
      <c r="D87" s="12">
        <v>0</v>
      </c>
      <c r="E87" s="12">
        <v>0</v>
      </c>
      <c r="F87" s="12">
        <v>0</v>
      </c>
      <c r="G87" s="12">
        <v>0</v>
      </c>
      <c r="H87" s="12">
        <v>0</v>
      </c>
      <c r="I87" s="12">
        <v>0</v>
      </c>
      <c r="J87" s="12">
        <v>4.8337120000000004E-3</v>
      </c>
      <c r="K87" s="12">
        <v>5.4821176999999997E-3</v>
      </c>
      <c r="L87" s="12">
        <v>5.9208120000000001E-3</v>
      </c>
      <c r="M87" s="12">
        <v>7.2220683000000004E-3</v>
      </c>
      <c r="N87" s="12">
        <v>9.9002560000000014E-3</v>
      </c>
      <c r="O87" s="12">
        <v>7.9813000000000002E-3</v>
      </c>
      <c r="P87" s="12">
        <v>9.8556290000000012E-3</v>
      </c>
      <c r="Q87" s="12">
        <v>2.6096060000000001E-2</v>
      </c>
      <c r="R87" s="12">
        <v>2.5234432000000001E-2</v>
      </c>
      <c r="S87" s="12">
        <v>3.7857353000000003E-2</v>
      </c>
      <c r="T87" s="12">
        <v>3.3822959999999999E-2</v>
      </c>
      <c r="U87" s="12">
        <v>2.7720162999999999E-2</v>
      </c>
      <c r="V87" s="12">
        <v>3.3506729999999998E-2</v>
      </c>
      <c r="W87" s="12">
        <v>4.8012340000000001E-2</v>
      </c>
      <c r="X87" s="12">
        <v>2.8507107E-2</v>
      </c>
      <c r="Y87" s="12">
        <v>2.7170729000000001E-2</v>
      </c>
      <c r="Z87" s="12">
        <v>0.27320367000000001</v>
      </c>
      <c r="AA87" s="12">
        <v>0.25021925</v>
      </c>
    </row>
    <row r="88" spans="1:27" x14ac:dyDescent="0.25">
      <c r="A88" s="11" t="s">
        <v>30</v>
      </c>
      <c r="B88" s="11" t="s">
        <v>10</v>
      </c>
      <c r="C88" s="12">
        <v>624.81583296754002</v>
      </c>
      <c r="D88" s="12">
        <v>571.89071823658992</v>
      </c>
      <c r="E88" s="12">
        <v>800.98363998882007</v>
      </c>
      <c r="F88" s="12">
        <v>815.06794366924998</v>
      </c>
      <c r="G88" s="12">
        <v>1460.2397066178398</v>
      </c>
      <c r="H88" s="12">
        <v>1469.5025981608198</v>
      </c>
      <c r="I88" s="12">
        <v>1822.84966432448</v>
      </c>
      <c r="J88" s="12">
        <v>1723.8818368529999</v>
      </c>
      <c r="K88" s="12">
        <v>2188.6979183938097</v>
      </c>
      <c r="L88" s="12">
        <v>2144.2243135263398</v>
      </c>
      <c r="M88" s="12">
        <v>2077.4460378168601</v>
      </c>
      <c r="N88" s="12">
        <v>2595.37879965922</v>
      </c>
      <c r="O88" s="12">
        <v>2509.6303081347901</v>
      </c>
      <c r="P88" s="12">
        <v>2846.2423896104001</v>
      </c>
      <c r="Q88" s="12">
        <v>3135.4014954702002</v>
      </c>
      <c r="R88" s="12">
        <v>2859.7787290040701</v>
      </c>
      <c r="S88" s="12">
        <v>2672.66378408325</v>
      </c>
      <c r="T88" s="12">
        <v>2996.6567266882798</v>
      </c>
      <c r="U88" s="12">
        <v>2904.7024457760199</v>
      </c>
      <c r="V88" s="12">
        <v>2557.1544723695401</v>
      </c>
      <c r="W88" s="12">
        <v>2697.9668690277999</v>
      </c>
      <c r="X88" s="12">
        <v>2524.7233857976798</v>
      </c>
      <c r="Y88" s="12">
        <v>2507.3135271369601</v>
      </c>
      <c r="Z88" s="12">
        <v>2716.9984183010597</v>
      </c>
      <c r="AA88" s="12">
        <v>2662.0696636713496</v>
      </c>
    </row>
    <row r="89" spans="1:27" x14ac:dyDescent="0.25">
      <c r="A89" s="11" t="s">
        <v>30</v>
      </c>
      <c r="B89" s="11" t="s">
        <v>9</v>
      </c>
      <c r="C89" s="12">
        <v>4.3964309E-4</v>
      </c>
      <c r="D89" s="12">
        <v>8.5874711000000009E-4</v>
      </c>
      <c r="E89" s="12">
        <v>1.1624175099999999E-3</v>
      </c>
      <c r="F89" s="12">
        <v>2.6829208399999998E-3</v>
      </c>
      <c r="G89" s="12">
        <v>1.8032933503000002</v>
      </c>
      <c r="H89" s="12">
        <v>31.816176883299999</v>
      </c>
      <c r="I89" s="12">
        <v>74.038445999999993</v>
      </c>
      <c r="J89" s="12">
        <v>84.635361000000003</v>
      </c>
      <c r="K89" s="12">
        <v>74.175206000000003</v>
      </c>
      <c r="L89" s="12">
        <v>74.328551000000004</v>
      </c>
      <c r="M89" s="12">
        <v>324.32488800000004</v>
      </c>
      <c r="N89" s="12">
        <v>573.18562499999996</v>
      </c>
      <c r="O89" s="12">
        <v>666.02124300000003</v>
      </c>
      <c r="P89" s="12">
        <v>665.17403400000001</v>
      </c>
      <c r="Q89" s="12">
        <v>626.40993920000005</v>
      </c>
      <c r="R89" s="12">
        <v>697.76250649999997</v>
      </c>
      <c r="S89" s="12">
        <v>742.24631099999999</v>
      </c>
      <c r="T89" s="12">
        <v>681.62462030000006</v>
      </c>
      <c r="U89" s="12">
        <v>682.53653540000005</v>
      </c>
      <c r="V89" s="12">
        <v>831.63758419999999</v>
      </c>
      <c r="W89" s="12">
        <v>838.49360749999994</v>
      </c>
      <c r="X89" s="12">
        <v>838.11998259999996</v>
      </c>
      <c r="Y89" s="12">
        <v>766.03089060000002</v>
      </c>
      <c r="Z89" s="12">
        <v>874.93231459999993</v>
      </c>
      <c r="AA89" s="12">
        <v>998.71917159999998</v>
      </c>
    </row>
    <row r="90" spans="1:27" x14ac:dyDescent="0.25">
      <c r="A90" s="11" t="s">
        <v>30</v>
      </c>
      <c r="B90" s="11" t="s">
        <v>102</v>
      </c>
      <c r="C90" s="12">
        <v>5.2698557000000002E-3</v>
      </c>
      <c r="D90" s="12">
        <v>5.7585312999999996E-3</v>
      </c>
      <c r="E90" s="12">
        <v>6.3988151999999996E-3</v>
      </c>
      <c r="F90" s="12">
        <v>6.8927474999999992E-3</v>
      </c>
      <c r="G90" s="12">
        <v>7.8478091000000003E-3</v>
      </c>
      <c r="H90" s="12">
        <v>7.4644446999999996E-3</v>
      </c>
      <c r="I90" s="12">
        <v>8.0826031999999999E-3</v>
      </c>
      <c r="J90" s="12">
        <v>9.859228099999999E-3</v>
      </c>
      <c r="K90" s="12">
        <v>1.4810411800000001E-2</v>
      </c>
      <c r="L90" s="12">
        <v>1.7907466499999997E-2</v>
      </c>
      <c r="M90" s="12">
        <v>2.0452451999999999E-2</v>
      </c>
      <c r="N90" s="12">
        <v>2.1435437000000002E-2</v>
      </c>
      <c r="O90" s="12">
        <v>2.2801057E-2</v>
      </c>
      <c r="P90" s="12">
        <v>2.7923881000000001E-2</v>
      </c>
      <c r="Q90" s="12">
        <v>4.8578036999999998E-2</v>
      </c>
      <c r="R90" s="12">
        <v>18.838570700000002</v>
      </c>
      <c r="S90" s="12">
        <v>18.304618269999999</v>
      </c>
      <c r="T90" s="12">
        <v>16.984904419999999</v>
      </c>
      <c r="U90" s="12">
        <v>53.304920486</v>
      </c>
      <c r="V90" s="12">
        <v>131.006326825</v>
      </c>
      <c r="W90" s="12">
        <v>120.72595242599999</v>
      </c>
      <c r="X90" s="12">
        <v>123.11711840999999</v>
      </c>
      <c r="Y90" s="12">
        <v>119.97071226</v>
      </c>
      <c r="Z90" s="12">
        <v>262.09240337</v>
      </c>
      <c r="AA90" s="12">
        <v>409.27032156000001</v>
      </c>
    </row>
    <row r="91" spans="1:27" x14ac:dyDescent="0.25">
      <c r="A91" s="11" t="s">
        <v>30</v>
      </c>
      <c r="B91" s="11" t="s">
        <v>15</v>
      </c>
      <c r="C91" s="12">
        <v>0</v>
      </c>
      <c r="D91" s="12">
        <v>0</v>
      </c>
      <c r="E91" s="12">
        <v>1.1979251900000001E-2</v>
      </c>
      <c r="F91" s="12">
        <v>1.3545426300000002E-2</v>
      </c>
      <c r="G91" s="12">
        <v>1.6063407999999998E-2</v>
      </c>
      <c r="H91" s="12">
        <v>19.563627773999997</v>
      </c>
      <c r="I91" s="12">
        <v>138.19384756649998</v>
      </c>
      <c r="J91" s="12">
        <v>119.675808183</v>
      </c>
      <c r="K91" s="12">
        <v>179.73494790159998</v>
      </c>
      <c r="L91" s="12">
        <v>201.89245280399999</v>
      </c>
      <c r="M91" s="12">
        <v>226.93465081099998</v>
      </c>
      <c r="N91" s="12">
        <v>341.47274034749995</v>
      </c>
      <c r="O91" s="12">
        <v>435.11264588700004</v>
      </c>
      <c r="P91" s="12">
        <v>403.30942016100005</v>
      </c>
      <c r="Q91" s="12">
        <v>400.54020871</v>
      </c>
      <c r="R91" s="12">
        <v>392.23131478400001</v>
      </c>
      <c r="S91" s="12">
        <v>358.29015973000003</v>
      </c>
      <c r="T91" s="12">
        <v>336.98143639</v>
      </c>
      <c r="U91" s="12">
        <v>336.00152904299995</v>
      </c>
      <c r="V91" s="12">
        <v>300.53580579300001</v>
      </c>
      <c r="W91" s="12">
        <v>267.621242344</v>
      </c>
      <c r="X91" s="12">
        <v>287.27718629399999</v>
      </c>
      <c r="Y91" s="12">
        <v>249.147486856</v>
      </c>
      <c r="Z91" s="12">
        <v>226.31674574699997</v>
      </c>
      <c r="AA91" s="12">
        <v>216.63007624100004</v>
      </c>
    </row>
    <row r="92" spans="1:27" x14ac:dyDescent="0.25">
      <c r="A92" s="11" t="s">
        <v>30</v>
      </c>
      <c r="B92" s="11" t="s">
        <v>17</v>
      </c>
      <c r="C92" s="12">
        <v>8.8069909999999987E-2</v>
      </c>
      <c r="D92" s="12">
        <v>0.13513179</v>
      </c>
      <c r="E92" s="12">
        <v>0.20801496999999999</v>
      </c>
      <c r="F92" s="12">
        <v>0.30258589999999996</v>
      </c>
      <c r="G92" s="12">
        <v>0.47707094999999999</v>
      </c>
      <c r="H92" s="12">
        <v>0.78358919999999999</v>
      </c>
      <c r="I92" s="12">
        <v>0.82742163000000002</v>
      </c>
      <c r="J92" s="12">
        <v>1.0854520000000001</v>
      </c>
      <c r="K92" s="12">
        <v>1.3389872</v>
      </c>
      <c r="L92" s="12">
        <v>1.5601178</v>
      </c>
      <c r="M92" s="12">
        <v>1.5448861999999999</v>
      </c>
      <c r="N92" s="12">
        <v>1.8403551</v>
      </c>
      <c r="O92" s="12">
        <v>1.9835292</v>
      </c>
      <c r="P92" s="12">
        <v>2.3419807000000001</v>
      </c>
      <c r="Q92" s="12">
        <v>2.3608218000000001</v>
      </c>
      <c r="R92" s="12">
        <v>2.5033276</v>
      </c>
      <c r="S92" s="12">
        <v>2.8536022999999999</v>
      </c>
      <c r="T92" s="12">
        <v>3.0516921000000004</v>
      </c>
      <c r="U92" s="12">
        <v>3.1438564000000002</v>
      </c>
      <c r="V92" s="12">
        <v>2.9177</v>
      </c>
      <c r="W92" s="12">
        <v>3.0567039</v>
      </c>
      <c r="X92" s="12">
        <v>3.0779936999999999</v>
      </c>
      <c r="Y92" s="12">
        <v>3.2708927999999999</v>
      </c>
      <c r="Z92" s="12">
        <v>3.1062843999999998</v>
      </c>
      <c r="AA92" s="12">
        <v>3.1964702000000003</v>
      </c>
    </row>
    <row r="93" spans="1:27" x14ac:dyDescent="0.25">
      <c r="A93" s="37" t="s">
        <v>98</v>
      </c>
      <c r="B93" s="37"/>
      <c r="C93" s="29">
        <v>48944.439226030132</v>
      </c>
      <c r="D93" s="29">
        <v>53562.893361542701</v>
      </c>
      <c r="E93" s="29">
        <v>47031.13435130244</v>
      </c>
      <c r="F93" s="29">
        <v>46093.002638703496</v>
      </c>
      <c r="G93" s="29">
        <v>53155.812250306735</v>
      </c>
      <c r="H93" s="29">
        <v>53560.519803567724</v>
      </c>
      <c r="I93" s="29">
        <v>54632.699450747787</v>
      </c>
      <c r="J93" s="29">
        <v>46352.050429251794</v>
      </c>
      <c r="K93" s="29">
        <v>45796.4483591522</v>
      </c>
      <c r="L93" s="29">
        <v>39935.501249948036</v>
      </c>
      <c r="M93" s="29">
        <v>40034.005329993568</v>
      </c>
      <c r="N93" s="29">
        <v>39229.918797825427</v>
      </c>
      <c r="O93" s="29">
        <v>33418.896446712097</v>
      </c>
      <c r="P93" s="29">
        <v>29841.502593777801</v>
      </c>
      <c r="Q93" s="29">
        <v>34657.824191816602</v>
      </c>
      <c r="R93" s="29">
        <v>29616.742583801668</v>
      </c>
      <c r="S93" s="29">
        <v>27379.729985877948</v>
      </c>
      <c r="T93" s="29">
        <v>29908.989257174882</v>
      </c>
      <c r="U93" s="29">
        <v>24647.892671924521</v>
      </c>
      <c r="V93" s="29">
        <v>22837.001837596239</v>
      </c>
      <c r="W93" s="29">
        <v>26658.838617228004</v>
      </c>
      <c r="X93" s="29">
        <v>22741.368462254679</v>
      </c>
      <c r="Y93" s="29">
        <v>18569.673910060257</v>
      </c>
      <c r="Z93" s="29">
        <v>23971.723579922058</v>
      </c>
      <c r="AA93" s="29">
        <v>21429.041147017251</v>
      </c>
    </row>
    <row r="96" spans="1:27" collapsed="1" x14ac:dyDescent="0.25">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x14ac:dyDescent="0.25">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row>
    <row r="98" spans="1:27" x14ac:dyDescent="0.25">
      <c r="A98" s="11" t="s">
        <v>18</v>
      </c>
      <c r="B98" s="11" t="s">
        <v>105</v>
      </c>
      <c r="C98" s="12">
        <v>44.180637760000003</v>
      </c>
      <c r="D98" s="12">
        <v>41.91711316</v>
      </c>
      <c r="E98" s="12">
        <v>39.954143119999998</v>
      </c>
      <c r="F98" s="12">
        <v>37.832833870000002</v>
      </c>
      <c r="G98" s="12">
        <v>36.412287660000004</v>
      </c>
      <c r="H98" s="12">
        <v>31.69684651</v>
      </c>
      <c r="I98" s="12">
        <v>30.313055409999997</v>
      </c>
      <c r="J98" s="12">
        <v>28.617125970000004</v>
      </c>
      <c r="K98" s="12">
        <v>26.189048134000004</v>
      </c>
      <c r="L98" s="12">
        <v>25.882173536</v>
      </c>
      <c r="M98" s="12">
        <v>22.347632984000001</v>
      </c>
      <c r="N98" s="12">
        <v>19.794106154000001</v>
      </c>
      <c r="O98" s="12">
        <v>19.214112100000001</v>
      </c>
      <c r="P98" s="12">
        <v>16.915457750000002</v>
      </c>
      <c r="Q98" s="12">
        <v>15.297069914000001</v>
      </c>
      <c r="R98" s="12">
        <v>14.212883699999999</v>
      </c>
      <c r="S98" s="12">
        <v>13.745981460000001</v>
      </c>
      <c r="T98" s="12">
        <v>12.494606585</v>
      </c>
      <c r="U98" s="12">
        <v>8.5257309760000002</v>
      </c>
      <c r="V98" s="12">
        <v>7.9598394940000006</v>
      </c>
      <c r="W98" s="12">
        <v>3.97041895</v>
      </c>
      <c r="X98" s="12">
        <v>3.77626485</v>
      </c>
      <c r="Y98" s="12">
        <v>3.4966839800000002</v>
      </c>
      <c r="Z98" s="12">
        <v>3.1158934499999997</v>
      </c>
      <c r="AA98" s="12">
        <v>3.0311912000000003</v>
      </c>
    </row>
    <row r="99" spans="1:27" x14ac:dyDescent="0.25">
      <c r="A99" s="11" t="s">
        <v>18</v>
      </c>
      <c r="B99" s="11" t="s">
        <v>14</v>
      </c>
      <c r="C99" s="12">
        <v>15240.874960000001</v>
      </c>
      <c r="D99" s="12">
        <v>17304.013800000001</v>
      </c>
      <c r="E99" s="12">
        <v>15955.1859</v>
      </c>
      <c r="F99" s="12">
        <v>21033.185000000001</v>
      </c>
      <c r="G99" s="12">
        <v>45263.02306</v>
      </c>
      <c r="H99" s="12">
        <v>39844.656950000004</v>
      </c>
      <c r="I99" s="12">
        <v>43853.055800000002</v>
      </c>
      <c r="J99" s="12">
        <v>42111.794099999999</v>
      </c>
      <c r="K99" s="12">
        <v>39493.977159999995</v>
      </c>
      <c r="L99" s="12">
        <v>36115.479930000001</v>
      </c>
      <c r="M99" s="12">
        <v>34815.642260000001</v>
      </c>
      <c r="N99" s="12">
        <v>30716.953000000001</v>
      </c>
      <c r="O99" s="12">
        <v>31489.18677</v>
      </c>
      <c r="P99" s="12">
        <v>30814.95796</v>
      </c>
      <c r="Q99" s="12">
        <v>26606.064840000003</v>
      </c>
      <c r="R99" s="12">
        <v>24822.893899999999</v>
      </c>
      <c r="S99" s="12">
        <v>23333.575400000002</v>
      </c>
      <c r="T99" s="12">
        <v>21471.203020000001</v>
      </c>
      <c r="U99" s="12">
        <v>21855.425729999999</v>
      </c>
      <c r="V99" s="12">
        <v>19544.275160000001</v>
      </c>
      <c r="W99" s="12">
        <v>17085.963150000003</v>
      </c>
      <c r="X99" s="12">
        <v>18267.845279999998</v>
      </c>
      <c r="Y99" s="12">
        <v>17123.453020000001</v>
      </c>
      <c r="Z99" s="12">
        <v>15910.11904</v>
      </c>
      <c r="AA99" s="12">
        <v>15224.477229999999</v>
      </c>
    </row>
    <row r="100" spans="1:27" x14ac:dyDescent="0.25">
      <c r="A100" s="11" t="s">
        <v>18</v>
      </c>
      <c r="B100" s="11" t="s">
        <v>25</v>
      </c>
      <c r="C100" s="12">
        <v>10.447323087000001</v>
      </c>
      <c r="D100" s="12">
        <v>15.324640010000001</v>
      </c>
      <c r="E100" s="12">
        <v>21.473719038999999</v>
      </c>
      <c r="F100" s="12">
        <v>29.449488582000001</v>
      </c>
      <c r="G100" s="12">
        <v>39.053119094000003</v>
      </c>
      <c r="H100" s="12">
        <v>45.370551878000001</v>
      </c>
      <c r="I100" s="12">
        <v>56.289367195000004</v>
      </c>
      <c r="J100" s="12">
        <v>63.219217874999998</v>
      </c>
      <c r="K100" s="12">
        <v>74.9443725</v>
      </c>
      <c r="L100" s="12">
        <v>88.951608429999993</v>
      </c>
      <c r="M100" s="12">
        <v>102.34884517</v>
      </c>
      <c r="N100" s="12">
        <v>112.86728352999999</v>
      </c>
      <c r="O100" s="12">
        <v>127.52783005000001</v>
      </c>
      <c r="P100" s="12">
        <v>140.39495189000002</v>
      </c>
      <c r="Q100" s="12">
        <v>146.92299687999997</v>
      </c>
      <c r="R100" s="12">
        <v>154.99899979</v>
      </c>
      <c r="S100" s="12">
        <v>165.85760796</v>
      </c>
      <c r="T100" s="12">
        <v>167.31625260999999</v>
      </c>
      <c r="U100" s="12">
        <v>180.28464050999997</v>
      </c>
      <c r="V100" s="12">
        <v>182.05675120999999</v>
      </c>
      <c r="W100" s="12">
        <v>179.26889771</v>
      </c>
      <c r="X100" s="12">
        <v>186.78731919000001</v>
      </c>
      <c r="Y100" s="12">
        <v>189.73088556999997</v>
      </c>
      <c r="Z100" s="12">
        <v>179.91067837</v>
      </c>
      <c r="AA100" s="12">
        <v>182.86756414999999</v>
      </c>
    </row>
    <row r="101" spans="1:27"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x14ac:dyDescent="0.25">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27" x14ac:dyDescent="0.25">
      <c r="A103" s="11" t="s">
        <v>26</v>
      </c>
      <c r="B103" s="11" t="s">
        <v>105</v>
      </c>
      <c r="C103" s="12">
        <v>2.6725846999999998</v>
      </c>
      <c r="D103" s="12">
        <v>2.4413887000000001</v>
      </c>
      <c r="E103" s="12">
        <v>2.5573076000000001</v>
      </c>
      <c r="F103" s="12">
        <v>2.4973603999999998</v>
      </c>
      <c r="G103" s="12">
        <v>2.3491084</v>
      </c>
      <c r="H103" s="12">
        <v>2.1232420000000003</v>
      </c>
      <c r="I103" s="12">
        <v>2.0466088</v>
      </c>
      <c r="J103" s="12">
        <v>1.9479656000000001</v>
      </c>
      <c r="K103" s="12">
        <v>1.8529857999999999</v>
      </c>
      <c r="L103" s="12">
        <v>1.7517346</v>
      </c>
      <c r="M103" s="12">
        <v>1.6628495999999999</v>
      </c>
      <c r="N103" s="12">
        <v>1.5272094999999999</v>
      </c>
      <c r="O103" s="12">
        <v>1.4855559</v>
      </c>
      <c r="P103" s="12">
        <v>0</v>
      </c>
      <c r="Q103" s="12">
        <v>0</v>
      </c>
      <c r="R103" s="12">
        <v>0</v>
      </c>
      <c r="S103" s="12">
        <v>0</v>
      </c>
      <c r="T103" s="12">
        <v>0</v>
      </c>
      <c r="U103" s="12">
        <v>0</v>
      </c>
      <c r="V103" s="12">
        <v>0</v>
      </c>
      <c r="W103" s="12">
        <v>0</v>
      </c>
      <c r="X103" s="12">
        <v>0</v>
      </c>
      <c r="Y103" s="12">
        <v>0</v>
      </c>
      <c r="Z103" s="12">
        <v>0</v>
      </c>
      <c r="AA103" s="12">
        <v>0</v>
      </c>
    </row>
    <row r="104" spans="1:27" x14ac:dyDescent="0.25">
      <c r="A104" s="11" t="s">
        <v>26</v>
      </c>
      <c r="B104" s="11" t="s">
        <v>14</v>
      </c>
      <c r="C104" s="12">
        <v>9301.2339600000014</v>
      </c>
      <c r="D104" s="12">
        <v>9970.5883000000013</v>
      </c>
      <c r="E104" s="12">
        <v>9474.2728999999999</v>
      </c>
      <c r="F104" s="12">
        <v>14441.134300000002</v>
      </c>
      <c r="G104" s="12">
        <v>38691.29176</v>
      </c>
      <c r="H104" s="12">
        <v>35527.087950000001</v>
      </c>
      <c r="I104" s="12">
        <v>38181.011599999998</v>
      </c>
      <c r="J104" s="12">
        <v>36379.680899999999</v>
      </c>
      <c r="K104" s="12">
        <v>34669.898659999999</v>
      </c>
      <c r="L104" s="12">
        <v>31686.023730000001</v>
      </c>
      <c r="M104" s="12">
        <v>30340.59966</v>
      </c>
      <c r="N104" s="12">
        <v>26733.41</v>
      </c>
      <c r="O104" s="12">
        <v>27664.365170000001</v>
      </c>
      <c r="P104" s="12">
        <v>27316.82116</v>
      </c>
      <c r="Q104" s="12">
        <v>23991.566340000001</v>
      </c>
      <c r="R104" s="12">
        <v>22065.5232</v>
      </c>
      <c r="S104" s="12">
        <v>20703.6106</v>
      </c>
      <c r="T104" s="12">
        <v>19042.51252</v>
      </c>
      <c r="U104" s="12">
        <v>19211.555929999999</v>
      </c>
      <c r="V104" s="12">
        <v>17257.251260000001</v>
      </c>
      <c r="W104" s="12">
        <v>15075.657690000002</v>
      </c>
      <c r="X104" s="12">
        <v>16235.729219999999</v>
      </c>
      <c r="Y104" s="12">
        <v>15251.665720000001</v>
      </c>
      <c r="Z104" s="12">
        <v>14407.982179999999</v>
      </c>
      <c r="AA104" s="12">
        <v>13676.559529999999</v>
      </c>
    </row>
    <row r="105" spans="1:27" x14ac:dyDescent="0.25">
      <c r="A105" s="11" t="s">
        <v>26</v>
      </c>
      <c r="B105" s="11" t="s">
        <v>25</v>
      </c>
      <c r="C105" s="12">
        <v>2.3579476700000002</v>
      </c>
      <c r="D105" s="12">
        <v>4.0810894000000006</v>
      </c>
      <c r="E105" s="12">
        <v>6.99370241</v>
      </c>
      <c r="F105" s="12">
        <v>10.06162821</v>
      </c>
      <c r="G105" s="12">
        <v>13.083578684000001</v>
      </c>
      <c r="H105" s="12">
        <v>15.77567878</v>
      </c>
      <c r="I105" s="12">
        <v>19.99398489</v>
      </c>
      <c r="J105" s="12">
        <v>22.58409516</v>
      </c>
      <c r="K105" s="12">
        <v>26.78743352</v>
      </c>
      <c r="L105" s="12">
        <v>30.811642320000001</v>
      </c>
      <c r="M105" s="12">
        <v>35.299824139999998</v>
      </c>
      <c r="N105" s="12">
        <v>38.942629350000004</v>
      </c>
      <c r="O105" s="12">
        <v>44.184390880000002</v>
      </c>
      <c r="P105" s="12">
        <v>48.458631350000005</v>
      </c>
      <c r="Q105" s="12">
        <v>50.792325579999996</v>
      </c>
      <c r="R105" s="12">
        <v>53.215332449999991</v>
      </c>
      <c r="S105" s="12">
        <v>56.814707070000004</v>
      </c>
      <c r="T105" s="12">
        <v>57.207721530000001</v>
      </c>
      <c r="U105" s="12">
        <v>59.759367949999998</v>
      </c>
      <c r="V105" s="12">
        <v>59.48054664</v>
      </c>
      <c r="W105" s="12">
        <v>58.194556549999994</v>
      </c>
      <c r="X105" s="12">
        <v>60.96982616999999</v>
      </c>
      <c r="Y105" s="12">
        <v>61.8514111</v>
      </c>
      <c r="Z105" s="12">
        <v>58.000150739999995</v>
      </c>
      <c r="AA105" s="12">
        <v>58.986808969999998</v>
      </c>
    </row>
    <row r="107" spans="1:27" x14ac:dyDescent="0.25">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27" x14ac:dyDescent="0.25">
      <c r="A108" s="11" t="s">
        <v>27</v>
      </c>
      <c r="B108" s="11" t="s">
        <v>105</v>
      </c>
      <c r="C108" s="12">
        <v>5.8523857000000001</v>
      </c>
      <c r="D108" s="12">
        <v>5.4490414999999999</v>
      </c>
      <c r="E108" s="12">
        <v>4.9257110000000006</v>
      </c>
      <c r="F108" s="12">
        <v>4.8006180000000001</v>
      </c>
      <c r="G108" s="12">
        <v>4.6302285000000003</v>
      </c>
      <c r="H108" s="12">
        <v>4.2757295000000006</v>
      </c>
      <c r="I108" s="12">
        <v>4.0786066999999999</v>
      </c>
      <c r="J108" s="12">
        <v>3.8884145999999999</v>
      </c>
      <c r="K108" s="12">
        <v>3.6904720000000002</v>
      </c>
      <c r="L108" s="12">
        <v>3.4942244000000002</v>
      </c>
      <c r="M108" s="12">
        <v>3.3317494999999999</v>
      </c>
      <c r="N108" s="12">
        <v>3.1159409999999998</v>
      </c>
      <c r="O108" s="12">
        <v>2.9384000000000001</v>
      </c>
      <c r="P108" s="12">
        <v>2.7710410000000003</v>
      </c>
      <c r="Q108" s="12">
        <v>2.468953</v>
      </c>
      <c r="R108" s="12">
        <v>2.3986482000000002</v>
      </c>
      <c r="S108" s="12">
        <v>2.3049550000000001</v>
      </c>
      <c r="T108" s="12">
        <v>2.2312152999999997</v>
      </c>
      <c r="U108" s="12">
        <v>2.1551435999999997</v>
      </c>
      <c r="V108" s="12">
        <v>2.0400529000000001</v>
      </c>
      <c r="W108" s="12">
        <v>1.9166042000000001</v>
      </c>
      <c r="X108" s="12">
        <v>1.8056937</v>
      </c>
      <c r="Y108" s="12">
        <v>1.6929456999999999</v>
      </c>
      <c r="Z108" s="12">
        <v>1.4993158</v>
      </c>
      <c r="AA108" s="12">
        <v>1.4934335000000001</v>
      </c>
    </row>
    <row r="109" spans="1:27" x14ac:dyDescent="0.25">
      <c r="A109" s="11" t="s">
        <v>27</v>
      </c>
      <c r="B109" s="11" t="s">
        <v>14</v>
      </c>
      <c r="C109" s="12">
        <v>5939.6409999999996</v>
      </c>
      <c r="D109" s="12">
        <v>7333.4255000000003</v>
      </c>
      <c r="E109" s="12">
        <v>6480.9129999999996</v>
      </c>
      <c r="F109" s="12">
        <v>6592.0506999999998</v>
      </c>
      <c r="G109" s="12">
        <v>6571.7312999999995</v>
      </c>
      <c r="H109" s="12">
        <v>4317.5690000000004</v>
      </c>
      <c r="I109" s="12">
        <v>5672.0442000000003</v>
      </c>
      <c r="J109" s="12">
        <v>5732.1131999999998</v>
      </c>
      <c r="K109" s="12">
        <v>4824.0784999999996</v>
      </c>
      <c r="L109" s="12">
        <v>4429.4561999999996</v>
      </c>
      <c r="M109" s="12">
        <v>4475.0425999999998</v>
      </c>
      <c r="N109" s="12">
        <v>3983.5430000000001</v>
      </c>
      <c r="O109" s="12">
        <v>3824.8216000000002</v>
      </c>
      <c r="P109" s="12">
        <v>3498.1367999999998</v>
      </c>
      <c r="Q109" s="12">
        <v>2614.4985000000001</v>
      </c>
      <c r="R109" s="12">
        <v>2757.3707000000004</v>
      </c>
      <c r="S109" s="12">
        <v>2629.9647999999997</v>
      </c>
      <c r="T109" s="12">
        <v>2428.6905000000002</v>
      </c>
      <c r="U109" s="12">
        <v>2643.8697999999999</v>
      </c>
      <c r="V109" s="12">
        <v>2287.0238999999997</v>
      </c>
      <c r="W109" s="12">
        <v>2010.30546</v>
      </c>
      <c r="X109" s="12">
        <v>2032.1160600000001</v>
      </c>
      <c r="Y109" s="12">
        <v>1871.7872999999997</v>
      </c>
      <c r="Z109" s="12">
        <v>1502.1368600000001</v>
      </c>
      <c r="AA109" s="12">
        <v>1547.9177000000002</v>
      </c>
    </row>
    <row r="110" spans="1:27" x14ac:dyDescent="0.25">
      <c r="A110" s="11" t="s">
        <v>27</v>
      </c>
      <c r="B110" s="11" t="s">
        <v>25</v>
      </c>
      <c r="C110" s="12">
        <v>1.2822550000000001</v>
      </c>
      <c r="D110" s="12">
        <v>1.9518040000000001</v>
      </c>
      <c r="E110" s="12">
        <v>3.0028769999999998</v>
      </c>
      <c r="F110" s="12">
        <v>4.5770244</v>
      </c>
      <c r="G110" s="12">
        <v>6.5865209999999994</v>
      </c>
      <c r="H110" s="12">
        <v>8.4779289999999996</v>
      </c>
      <c r="I110" s="12">
        <v>11.056089</v>
      </c>
      <c r="J110" s="12">
        <v>13.075217</v>
      </c>
      <c r="K110" s="12">
        <v>17.150615000000002</v>
      </c>
      <c r="L110" s="12">
        <v>21.209493999999999</v>
      </c>
      <c r="M110" s="12">
        <v>25.593243999999999</v>
      </c>
      <c r="N110" s="12">
        <v>29.112687999999999</v>
      </c>
      <c r="O110" s="12">
        <v>32.875970000000002</v>
      </c>
      <c r="P110" s="12">
        <v>36.153120000000001</v>
      </c>
      <c r="Q110" s="12">
        <v>37.763480000000001</v>
      </c>
      <c r="R110" s="12">
        <v>41.240597999999999</v>
      </c>
      <c r="S110" s="12">
        <v>44.504889999999996</v>
      </c>
      <c r="T110" s="12">
        <v>47.304355000000001</v>
      </c>
      <c r="U110" s="12">
        <v>50.767489999999995</v>
      </c>
      <c r="V110" s="12">
        <v>53.94211</v>
      </c>
      <c r="W110" s="12">
        <v>55.545079999999999</v>
      </c>
      <c r="X110" s="12">
        <v>56.401413999999995</v>
      </c>
      <c r="Y110" s="12">
        <v>56.330030000000001</v>
      </c>
      <c r="Z110" s="12">
        <v>53.450180000000003</v>
      </c>
      <c r="AA110" s="12">
        <v>55.462339999999998</v>
      </c>
    </row>
    <row r="112" spans="1:27" x14ac:dyDescent="0.25">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x14ac:dyDescent="0.25">
      <c r="A113" s="11" t="s">
        <v>28</v>
      </c>
      <c r="B113" s="11" t="s">
        <v>105</v>
      </c>
      <c r="C113" s="12">
        <v>16.672528100000001</v>
      </c>
      <c r="D113" s="12">
        <v>15.8184051</v>
      </c>
      <c r="E113" s="12">
        <v>15.8183189</v>
      </c>
      <c r="F113" s="12">
        <v>15.349648099999998</v>
      </c>
      <c r="G113" s="12">
        <v>14.5173828</v>
      </c>
      <c r="H113" s="12">
        <v>12.366353699999999</v>
      </c>
      <c r="I113" s="12">
        <v>11.97988876</v>
      </c>
      <c r="J113" s="12">
        <v>11.3231997</v>
      </c>
      <c r="K113" s="12">
        <v>10.161203540000001</v>
      </c>
      <c r="L113" s="12">
        <v>10.01251815</v>
      </c>
      <c r="M113" s="12">
        <v>7.4933404000000001</v>
      </c>
      <c r="N113" s="12">
        <v>6.7884506</v>
      </c>
      <c r="O113" s="12">
        <v>6.8182672000000002</v>
      </c>
      <c r="P113" s="12">
        <v>6.4130896999999996</v>
      </c>
      <c r="Q113" s="12">
        <v>5.8386797999999995</v>
      </c>
      <c r="R113" s="12">
        <v>5.3306781000000001</v>
      </c>
      <c r="S113" s="12">
        <v>5.0933060300000008</v>
      </c>
      <c r="T113" s="12">
        <v>4.4393049300000005</v>
      </c>
      <c r="U113" s="12">
        <v>0.45953406000000002</v>
      </c>
      <c r="V113" s="12">
        <v>0.42603912000000005</v>
      </c>
      <c r="W113" s="12">
        <v>0.38201384999999999</v>
      </c>
      <c r="X113" s="12">
        <v>0.38891373000000001</v>
      </c>
      <c r="Y113" s="12">
        <v>0.37074227999999998</v>
      </c>
      <c r="Z113" s="12">
        <v>0.33069165</v>
      </c>
      <c r="AA113" s="12">
        <v>0.32133</v>
      </c>
    </row>
    <row r="114" spans="1:27" x14ac:dyDescent="0.25">
      <c r="A114" s="11" t="s">
        <v>28</v>
      </c>
      <c r="B114" s="11" t="s">
        <v>14</v>
      </c>
      <c r="C114" s="12">
        <v>0</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row>
    <row r="115" spans="1:27" x14ac:dyDescent="0.25">
      <c r="A115" s="11" t="s">
        <v>28</v>
      </c>
      <c r="B115" s="11" t="s">
        <v>25</v>
      </c>
      <c r="C115" s="12">
        <v>1.326651287</v>
      </c>
      <c r="D115" s="12">
        <v>2.1112858100000005</v>
      </c>
      <c r="E115" s="12">
        <v>3.4188323989999998</v>
      </c>
      <c r="F115" s="12">
        <v>5.4284907119999994</v>
      </c>
      <c r="G115" s="12">
        <v>8.1989828400000011</v>
      </c>
      <c r="H115" s="12">
        <v>9.2245646479999994</v>
      </c>
      <c r="I115" s="12">
        <v>11.955054855</v>
      </c>
      <c r="J115" s="12">
        <v>13.076015914999999</v>
      </c>
      <c r="K115" s="12">
        <v>15.31010178</v>
      </c>
      <c r="L115" s="12">
        <v>18.512045409999999</v>
      </c>
      <c r="M115" s="12">
        <v>21.870942830000001</v>
      </c>
      <c r="N115" s="12">
        <v>23.441810480000001</v>
      </c>
      <c r="O115" s="12">
        <v>27.48131377</v>
      </c>
      <c r="P115" s="12">
        <v>30.921001340000004</v>
      </c>
      <c r="Q115" s="12">
        <v>33.638553299999998</v>
      </c>
      <c r="R115" s="12">
        <v>35.297257939999994</v>
      </c>
      <c r="S115" s="12">
        <v>37.906012690000004</v>
      </c>
      <c r="T115" s="12">
        <v>36.739850080000004</v>
      </c>
      <c r="U115" s="12">
        <v>41.66536936</v>
      </c>
      <c r="V115" s="12">
        <v>41.48288127</v>
      </c>
      <c r="W115" s="12">
        <v>38.576950060000001</v>
      </c>
      <c r="X115" s="12">
        <v>42.456856619999996</v>
      </c>
      <c r="Y115" s="12">
        <v>43.76635727</v>
      </c>
      <c r="Z115" s="12">
        <v>42.161712030000004</v>
      </c>
      <c r="AA115" s="12">
        <v>42.434321179999998</v>
      </c>
    </row>
    <row r="117" spans="1:27" x14ac:dyDescent="0.25">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x14ac:dyDescent="0.25">
      <c r="A118" s="11" t="s">
        <v>29</v>
      </c>
      <c r="B118" s="11" t="s">
        <v>105</v>
      </c>
      <c r="C118" s="12">
        <v>18.983139260000002</v>
      </c>
      <c r="D118" s="12">
        <v>18.208277860000003</v>
      </c>
      <c r="E118" s="12">
        <v>16.652805619999999</v>
      </c>
      <c r="F118" s="12">
        <v>15.185207370000001</v>
      </c>
      <c r="G118" s="12">
        <v>14.915567960000001</v>
      </c>
      <c r="H118" s="12">
        <v>12.931521310000001</v>
      </c>
      <c r="I118" s="12">
        <v>12.207951150000001</v>
      </c>
      <c r="J118" s="12">
        <v>11.457546070000001</v>
      </c>
      <c r="K118" s="12">
        <v>10.484386794000001</v>
      </c>
      <c r="L118" s="12">
        <v>10.623696385999999</v>
      </c>
      <c r="M118" s="12">
        <v>9.8596934839999992</v>
      </c>
      <c r="N118" s="12">
        <v>8.3625050540000014</v>
      </c>
      <c r="O118" s="12">
        <v>7.9718890000000009</v>
      </c>
      <c r="P118" s="12">
        <v>7.73132705</v>
      </c>
      <c r="Q118" s="12">
        <v>6.9894371140000002</v>
      </c>
      <c r="R118" s="12">
        <v>6.4835573999999996</v>
      </c>
      <c r="S118" s="12">
        <v>6.3477204300000007</v>
      </c>
      <c r="T118" s="12">
        <v>5.8240863550000004</v>
      </c>
      <c r="U118" s="12">
        <v>5.9110533160000003</v>
      </c>
      <c r="V118" s="12">
        <v>5.4937474740000001</v>
      </c>
      <c r="W118" s="12">
        <v>1.6718009</v>
      </c>
      <c r="X118" s="12">
        <v>1.58165742</v>
      </c>
      <c r="Y118" s="12">
        <v>1.4329960000000002</v>
      </c>
      <c r="Z118" s="12">
        <v>1.2858859999999999</v>
      </c>
      <c r="AA118" s="12">
        <v>1.2164276999999999</v>
      </c>
    </row>
    <row r="119" spans="1:27" x14ac:dyDescent="0.25">
      <c r="A119" s="11" t="s">
        <v>29</v>
      </c>
      <c r="B119" s="11" t="s">
        <v>14</v>
      </c>
      <c r="C119" s="12">
        <v>0</v>
      </c>
      <c r="D119" s="12">
        <v>0</v>
      </c>
      <c r="E119" s="12">
        <v>0</v>
      </c>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row>
    <row r="120" spans="1:27" x14ac:dyDescent="0.25">
      <c r="A120" s="11" t="s">
        <v>29</v>
      </c>
      <c r="B120" s="11" t="s">
        <v>25</v>
      </c>
      <c r="C120" s="12">
        <v>5.3769140000000002</v>
      </c>
      <c r="D120" s="12">
        <v>7.0212856000000006</v>
      </c>
      <c r="E120" s="12">
        <v>7.8137290000000004</v>
      </c>
      <c r="F120" s="12">
        <v>9.0264770000000016</v>
      </c>
      <c r="G120" s="12">
        <v>10.6208545</v>
      </c>
      <c r="H120" s="12">
        <v>10.972315</v>
      </c>
      <c r="I120" s="12">
        <v>12.307619000000001</v>
      </c>
      <c r="J120" s="12">
        <v>13.20989</v>
      </c>
      <c r="K120" s="12">
        <v>14.120818999999999</v>
      </c>
      <c r="L120" s="12">
        <v>16.577720000000003</v>
      </c>
      <c r="M120" s="12">
        <v>17.766416</v>
      </c>
      <c r="N120" s="12">
        <v>19.206901999999999</v>
      </c>
      <c r="O120" s="12">
        <v>20.656234000000001</v>
      </c>
      <c r="P120" s="12">
        <v>22.098687999999999</v>
      </c>
      <c r="Q120" s="12">
        <v>21.959</v>
      </c>
      <c r="R120" s="12">
        <v>22.291224999999997</v>
      </c>
      <c r="S120" s="12">
        <v>23.283799999999999</v>
      </c>
      <c r="T120" s="12">
        <v>22.47382</v>
      </c>
      <c r="U120" s="12">
        <v>24.393421999999997</v>
      </c>
      <c r="V120" s="12">
        <v>23.707401999999998</v>
      </c>
      <c r="W120" s="12">
        <v>23.355640000000001</v>
      </c>
      <c r="X120" s="12">
        <v>23.348969</v>
      </c>
      <c r="Y120" s="12">
        <v>23.923249999999999</v>
      </c>
      <c r="Z120" s="12">
        <v>22.655296999999997</v>
      </c>
      <c r="AA120" s="12">
        <v>22.223226999999998</v>
      </c>
    </row>
    <row r="122" spans="1:27" x14ac:dyDescent="0.25">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x14ac:dyDescent="0.25">
      <c r="A123" s="11" t="s">
        <v>30</v>
      </c>
      <c r="B123" s="11" t="s">
        <v>105</v>
      </c>
      <c r="C123" s="12">
        <v>0</v>
      </c>
      <c r="D123" s="12">
        <v>0</v>
      </c>
      <c r="E123" s="12">
        <v>0</v>
      </c>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row>
    <row r="124" spans="1:27" x14ac:dyDescent="0.25">
      <c r="A124" s="11" t="s">
        <v>30</v>
      </c>
      <c r="B124" s="11" t="s">
        <v>14</v>
      </c>
      <c r="C124" s="12">
        <v>0</v>
      </c>
      <c r="D124" s="12">
        <v>0</v>
      </c>
      <c r="E124" s="12">
        <v>0</v>
      </c>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row>
    <row r="125" spans="1:27" x14ac:dyDescent="0.25">
      <c r="A125" s="11" t="s">
        <v>30</v>
      </c>
      <c r="B125" s="11" t="s">
        <v>25</v>
      </c>
      <c r="C125" s="12">
        <v>0.10355513000000001</v>
      </c>
      <c r="D125" s="12">
        <v>0.15917519999999999</v>
      </c>
      <c r="E125" s="12">
        <v>0.24457822999999998</v>
      </c>
      <c r="F125" s="12">
        <v>0.35586826000000005</v>
      </c>
      <c r="G125" s="12">
        <v>0.56318206999999998</v>
      </c>
      <c r="H125" s="12">
        <v>0.92006444999999992</v>
      </c>
      <c r="I125" s="12">
        <v>0.97661945000000006</v>
      </c>
      <c r="J125" s="12">
        <v>1.2739998000000001</v>
      </c>
      <c r="K125" s="12">
        <v>1.5754032</v>
      </c>
      <c r="L125" s="12">
        <v>1.8407066999999999</v>
      </c>
      <c r="M125" s="12">
        <v>1.8184182</v>
      </c>
      <c r="N125" s="12">
        <v>2.1632537000000003</v>
      </c>
      <c r="O125" s="12">
        <v>2.3299214000000004</v>
      </c>
      <c r="P125" s="12">
        <v>2.7635111999999999</v>
      </c>
      <c r="Q125" s="12">
        <v>2.769638</v>
      </c>
      <c r="R125" s="12">
        <v>2.9545864000000002</v>
      </c>
      <c r="S125" s="12">
        <v>3.3481981999999997</v>
      </c>
      <c r="T125" s="12">
        <v>3.590506</v>
      </c>
      <c r="U125" s="12">
        <v>3.6989912</v>
      </c>
      <c r="V125" s="12">
        <v>3.4438112999999997</v>
      </c>
      <c r="W125" s="12">
        <v>3.5966711</v>
      </c>
      <c r="X125" s="12">
        <v>3.6102533999999999</v>
      </c>
      <c r="Y125" s="12">
        <v>3.8598371999999999</v>
      </c>
      <c r="Z125" s="12">
        <v>3.6433385999999999</v>
      </c>
      <c r="AA125" s="12">
        <v>3.7608670000000002</v>
      </c>
    </row>
    <row r="127" spans="1:27" collapsed="1" x14ac:dyDescent="0.25"/>
  </sheetData>
  <sheetProtection algorithmName="SHA-512" hashValue="hNSn+vwpRu1OUfXYJ38488R+E4YxFcsIwV51AE2JMATLJkkUcbiRnM9UP3FuBa9w4GL/vtPhHzDQh8nzJftvtg==" saltValue="ec/IgnUt1m8q3r+tcJLI7A=="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tabColor theme="7" tint="0.39997558519241921"/>
  </sheetPr>
  <dimension ref="A1:AA93"/>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136</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20</v>
      </c>
      <c r="B2" s="38" t="s">
        <v>156</v>
      </c>
      <c r="C2" s="38"/>
      <c r="D2" s="38"/>
      <c r="E2" s="38"/>
      <c r="F2" s="38"/>
      <c r="G2" s="38"/>
      <c r="H2" s="38"/>
      <c r="I2" s="38"/>
      <c r="J2" s="38"/>
      <c r="K2" s="38"/>
      <c r="L2" s="38"/>
      <c r="M2" s="38"/>
      <c r="N2" s="38"/>
      <c r="O2" s="38"/>
      <c r="P2" s="38"/>
      <c r="Q2" s="38"/>
      <c r="R2" s="38"/>
      <c r="S2" s="38"/>
      <c r="T2" s="38"/>
      <c r="U2" s="38"/>
      <c r="V2" s="38"/>
    </row>
    <row r="3" spans="1:27" x14ac:dyDescent="0.25">
      <c r="B3" s="38"/>
      <c r="C3" s="38"/>
      <c r="D3" s="38"/>
      <c r="E3" s="38"/>
      <c r="F3" s="38"/>
      <c r="G3" s="38"/>
      <c r="H3" s="38"/>
      <c r="I3" s="38"/>
      <c r="J3" s="38"/>
      <c r="K3" s="38"/>
      <c r="L3" s="38"/>
      <c r="M3" s="38"/>
      <c r="N3" s="38"/>
      <c r="O3" s="38"/>
      <c r="P3" s="38"/>
      <c r="Q3" s="38"/>
      <c r="R3" s="38"/>
      <c r="S3" s="38"/>
      <c r="T3" s="38"/>
      <c r="U3" s="38"/>
      <c r="V3" s="38"/>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0</v>
      </c>
      <c r="D6" s="12">
        <v>0</v>
      </c>
      <c r="E6" s="12">
        <v>-1096874.2400375614</v>
      </c>
      <c r="F6" s="12">
        <v>-214384.58535732108</v>
      </c>
      <c r="G6" s="12">
        <v>-870299.50899548735</v>
      </c>
      <c r="H6" s="12">
        <v>-120300.08083478543</v>
      </c>
      <c r="I6" s="12">
        <v>-735738.38807093224</v>
      </c>
      <c r="J6" s="12">
        <v>-350883.69127524993</v>
      </c>
      <c r="K6" s="12">
        <v>-291728.05769219529</v>
      </c>
      <c r="L6" s="12">
        <v>-48692.034176490146</v>
      </c>
      <c r="M6" s="12">
        <v>-0.19523711465760357</v>
      </c>
      <c r="N6" s="12">
        <v>-3.9745169415351209E-2</v>
      </c>
      <c r="O6" s="12">
        <v>-6.5867563423389119E-2</v>
      </c>
      <c r="P6" s="12">
        <v>-2.6651160470232062E-2</v>
      </c>
      <c r="Q6" s="12">
        <v>-1.4006589165964254E-3</v>
      </c>
      <c r="R6" s="12">
        <v>-9.5164070119502397E-2</v>
      </c>
      <c r="S6" s="12">
        <v>-3.2490298866013227E-2</v>
      </c>
      <c r="T6" s="12">
        <v>-4.5460642865027337E-3</v>
      </c>
      <c r="U6" s="12">
        <v>-1.0370329990674419E-2</v>
      </c>
      <c r="V6" s="12">
        <v>-2.6374459659169649E-3</v>
      </c>
      <c r="W6" s="12">
        <v>-1.6252173889944222E-3</v>
      </c>
      <c r="X6" s="12">
        <v>-9.7760952000821352E-4</v>
      </c>
      <c r="Y6" s="12">
        <v>-4.4547512237559531E-4</v>
      </c>
      <c r="Z6" s="12">
        <v>-6.6412708141179891E-5</v>
      </c>
      <c r="AA6" s="12">
        <v>-5.9525910306520557E-4</v>
      </c>
    </row>
    <row r="7" spans="1:27" x14ac:dyDescent="0.25">
      <c r="A7" s="11" t="s">
        <v>18</v>
      </c>
      <c r="B7" s="11" t="s">
        <v>11</v>
      </c>
      <c r="C7" s="12">
        <v>0</v>
      </c>
      <c r="D7" s="12">
        <v>0</v>
      </c>
      <c r="E7" s="12">
        <v>-2883522.0666337744</v>
      </c>
      <c r="F7" s="12">
        <v>-412418.94037341321</v>
      </c>
      <c r="G7" s="12">
        <v>-4.485013969128604E-2</v>
      </c>
      <c r="H7" s="12">
        <v>-57305.703325542687</v>
      </c>
      <c r="I7" s="12">
        <v>-1033962.1519232612</v>
      </c>
      <c r="J7" s="12">
        <v>-259123.68079676511</v>
      </c>
      <c r="K7" s="12">
        <v>-0.88494534022362881</v>
      </c>
      <c r="L7" s="12">
        <v>-3.537884710161715E-2</v>
      </c>
      <c r="M7" s="12">
        <v>-7.4418622315715784E-3</v>
      </c>
      <c r="N7" s="12">
        <v>-3.6592883426864323E-3</v>
      </c>
      <c r="O7" s="12">
        <v>-4.2826241969807007E-2</v>
      </c>
      <c r="P7" s="12">
        <v>-6.9982304105248886E-3</v>
      </c>
      <c r="Q7" s="12">
        <v>-8.2442631734471708E-4</v>
      </c>
      <c r="R7" s="12">
        <v>-1.6797015138850721E-2</v>
      </c>
      <c r="S7" s="12">
        <v>-1.0195658490084653E-2</v>
      </c>
      <c r="T7" s="12">
        <v>-1.5569610661598341E-2</v>
      </c>
      <c r="U7" s="12">
        <v>-3.49855173320693E-3</v>
      </c>
      <c r="V7" s="12">
        <v>-5.2701174219454564E-3</v>
      </c>
      <c r="W7" s="12">
        <v>-3.573801053484978E-4</v>
      </c>
      <c r="X7" s="12">
        <v>-5.1383893334984712E-3</v>
      </c>
      <c r="Y7" s="12">
        <v>-7.0920068854263513E-4</v>
      </c>
      <c r="Z7" s="12">
        <v>-1.971681593946669E-5</v>
      </c>
      <c r="AA7" s="12">
        <v>0</v>
      </c>
    </row>
    <row r="8" spans="1:27" x14ac:dyDescent="0.25">
      <c r="A8" s="11" t="s">
        <v>18</v>
      </c>
      <c r="B8" s="11" t="s">
        <v>8</v>
      </c>
      <c r="C8" s="12">
        <v>0</v>
      </c>
      <c r="D8" s="12">
        <v>1.09770206006511</v>
      </c>
      <c r="E8" s="12">
        <v>0.419321452356475</v>
      </c>
      <c r="F8" s="12">
        <v>6.0403444236832079E-3</v>
      </c>
      <c r="G8" s="12">
        <v>8.5722109083098113E-3</v>
      </c>
      <c r="H8" s="12">
        <v>3.0202309987612905E-2</v>
      </c>
      <c r="I8" s="12">
        <v>1.2202032441250432E-2</v>
      </c>
      <c r="J8" s="12">
        <v>1.9854855565746431E-3</v>
      </c>
      <c r="K8" s="12">
        <v>1.6459594706765618E-3</v>
      </c>
      <c r="L8" s="12">
        <v>1.4068771362254779E-3</v>
      </c>
      <c r="M8" s="12">
        <v>1.4133080824423215E-2</v>
      </c>
      <c r="N8" s="12">
        <v>3.0529550332825547E-3</v>
      </c>
      <c r="O8" s="12">
        <v>6.3831560234294026E-4</v>
      </c>
      <c r="P8" s="12">
        <v>3.1956653868261639E-3</v>
      </c>
      <c r="Q8" s="12">
        <v>4.5963299653888207E-2</v>
      </c>
      <c r="R8" s="12">
        <v>2.2670100494383682E-3</v>
      </c>
      <c r="S8" s="12">
        <v>6.107418936880089E-3</v>
      </c>
      <c r="T8" s="12">
        <v>0.19073920202787942</v>
      </c>
      <c r="U8" s="12">
        <v>9.5949290281937896E-3</v>
      </c>
      <c r="V8" s="12">
        <v>1.0039819326153315E-2</v>
      </c>
      <c r="W8" s="12">
        <v>3.4398148589563853E-2</v>
      </c>
      <c r="X8" s="12">
        <v>1.8749079538697878E-4</v>
      </c>
      <c r="Y8" s="12">
        <v>1.8637972531073538E-4</v>
      </c>
      <c r="Z8" s="12">
        <v>9.0820232678569937E-2</v>
      </c>
      <c r="AA8" s="12">
        <v>5.3019623011078929E-4</v>
      </c>
    </row>
    <row r="9" spans="1:27" x14ac:dyDescent="0.25">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x14ac:dyDescent="0.25">
      <c r="A10" s="11" t="s">
        <v>18</v>
      </c>
      <c r="B10" s="11" t="s">
        <v>5</v>
      </c>
      <c r="C10" s="12">
        <v>4.0516679822437531</v>
      </c>
      <c r="D10" s="12">
        <v>1.5258752240935289</v>
      </c>
      <c r="E10" s="12">
        <v>1.1092343505263718</v>
      </c>
      <c r="F10" s="12">
        <v>7.1996877772224105E-2</v>
      </c>
      <c r="G10" s="12">
        <v>6.6861974980589364E-2</v>
      </c>
      <c r="H10" s="12">
        <v>6.2795209338162739E-2</v>
      </c>
      <c r="I10" s="12">
        <v>4.690985031828835E-2</v>
      </c>
      <c r="J10" s="12">
        <v>4.9947545916400882E-2</v>
      </c>
      <c r="K10" s="12">
        <v>5.4669777008492224E-2</v>
      </c>
      <c r="L10" s="12">
        <v>5.9429848125685733E-2</v>
      </c>
      <c r="M10" s="12">
        <v>4.0121111703952474E-2</v>
      </c>
      <c r="N10" s="12">
        <v>4.3598633980912627E-2</v>
      </c>
      <c r="O10" s="12">
        <v>4.047934731244332E-2</v>
      </c>
      <c r="P10" s="12">
        <v>5.4032485841445349E-2</v>
      </c>
      <c r="Q10" s="12">
        <v>3180.8229312418384</v>
      </c>
      <c r="R10" s="12">
        <v>3.1591017337880251E-2</v>
      </c>
      <c r="S10" s="12">
        <v>4.2188492677409463E-2</v>
      </c>
      <c r="T10" s="12">
        <v>7.8450431023220413E-2</v>
      </c>
      <c r="U10" s="12">
        <v>3.3841945118337262E-2</v>
      </c>
      <c r="V10" s="12">
        <v>3.0580138401422718E-2</v>
      </c>
      <c r="W10" s="12">
        <v>521.71000837249039</v>
      </c>
      <c r="X10" s="12">
        <v>9.8802646451355391E-2</v>
      </c>
      <c r="Y10" s="12">
        <v>503.97054201982513</v>
      </c>
      <c r="Z10" s="12">
        <v>1730.9228478873877</v>
      </c>
      <c r="AA10" s="12">
        <v>4.1920141361533932E-3</v>
      </c>
    </row>
    <row r="11" spans="1:27"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x14ac:dyDescent="0.25">
      <c r="A12" s="11" t="s">
        <v>18</v>
      </c>
      <c r="B12" s="11" t="s">
        <v>118</v>
      </c>
      <c r="C12" s="12">
        <v>0</v>
      </c>
      <c r="D12" s="12">
        <v>0</v>
      </c>
      <c r="E12" s="12">
        <v>0</v>
      </c>
      <c r="F12" s="12">
        <v>0</v>
      </c>
      <c r="G12" s="12">
        <v>0</v>
      </c>
      <c r="H12" s="12">
        <v>0</v>
      </c>
      <c r="I12" s="12">
        <v>0</v>
      </c>
      <c r="J12" s="12">
        <v>1.2414309855922465</v>
      </c>
      <c r="K12" s="12">
        <v>4.5510506666173574E-2</v>
      </c>
      <c r="L12" s="12">
        <v>4.2934226817191765E-2</v>
      </c>
      <c r="M12" s="12">
        <v>3.4099526402350991E-2</v>
      </c>
      <c r="N12" s="12">
        <v>7.7327673127723512E-2</v>
      </c>
      <c r="O12" s="12">
        <v>0.33725467166206752</v>
      </c>
      <c r="P12" s="12">
        <v>8.7887001105816057E-2</v>
      </c>
      <c r="Q12" s="12">
        <v>4475.8107844720298</v>
      </c>
      <c r="R12" s="12">
        <v>4.0818627689710653E-2</v>
      </c>
      <c r="S12" s="12">
        <v>2875.0464020709123</v>
      </c>
      <c r="T12" s="12">
        <v>1.8694940694149731E-2</v>
      </c>
      <c r="U12" s="12">
        <v>8.9277760192330718E-3</v>
      </c>
      <c r="V12" s="12">
        <v>5.4193510122559962E-2</v>
      </c>
      <c r="W12" s="12">
        <v>13684.690987268841</v>
      </c>
      <c r="X12" s="12">
        <v>2406.4417161431952</v>
      </c>
      <c r="Y12" s="12">
        <v>6.5164757769781336E-3</v>
      </c>
      <c r="Z12" s="12">
        <v>735.97331419898592</v>
      </c>
      <c r="AA12" s="12">
        <v>3.0150654323328327E-3</v>
      </c>
    </row>
    <row r="13" spans="1:27" x14ac:dyDescent="0.25">
      <c r="A13" s="11" t="s">
        <v>18</v>
      </c>
      <c r="B13" s="11" t="s">
        <v>10</v>
      </c>
      <c r="C13" s="12">
        <v>2873507.1583686136</v>
      </c>
      <c r="D13" s="12">
        <v>337983.07740863541</v>
      </c>
      <c r="E13" s="12">
        <v>1875776.1616513447</v>
      </c>
      <c r="F13" s="12">
        <v>1113424.5068279009</v>
      </c>
      <c r="G13" s="12">
        <v>2052631.8677363431</v>
      </c>
      <c r="H13" s="12">
        <v>1283588.4708212602</v>
      </c>
      <c r="I13" s="12">
        <v>1524359.4954657843</v>
      </c>
      <c r="J13" s="12">
        <v>315844.44845650386</v>
      </c>
      <c r="K13" s="12">
        <v>406186.59118388145</v>
      </c>
      <c r="L13" s="12">
        <v>551065.65915846219</v>
      </c>
      <c r="M13" s="12">
        <v>1063350.2359329853</v>
      </c>
      <c r="N13" s="12">
        <v>1474603.2901216045</v>
      </c>
      <c r="O13" s="12">
        <v>470235.12282481679</v>
      </c>
      <c r="P13" s="12">
        <v>831519.52155861305</v>
      </c>
      <c r="Q13" s="12">
        <v>1450000.4681083474</v>
      </c>
      <c r="R13" s="12">
        <v>472054.4472631698</v>
      </c>
      <c r="S13" s="12">
        <v>12763.440768249926</v>
      </c>
      <c r="T13" s="12">
        <v>329989.73420009937</v>
      </c>
      <c r="U13" s="12">
        <v>613412.13656523509</v>
      </c>
      <c r="V13" s="12">
        <v>717686.41220622184</v>
      </c>
      <c r="W13" s="12">
        <v>321615.13341694162</v>
      </c>
      <c r="X13" s="12">
        <v>131136.24617622345</v>
      </c>
      <c r="Y13" s="12">
        <v>243283.50969497647</v>
      </c>
      <c r="Z13" s="12">
        <v>457679.53958935954</v>
      </c>
      <c r="AA13" s="12">
        <v>76117.562731315338</v>
      </c>
    </row>
    <row r="14" spans="1:27" x14ac:dyDescent="0.25">
      <c r="A14" s="11" t="s">
        <v>18</v>
      </c>
      <c r="B14" s="11" t="s">
        <v>9</v>
      </c>
      <c r="C14" s="12">
        <v>14.855647049511148</v>
      </c>
      <c r="D14" s="12">
        <v>8.0926269115417035</v>
      </c>
      <c r="E14" s="12">
        <v>471650.36820090614</v>
      </c>
      <c r="F14" s="12">
        <v>328923.51228156633</v>
      </c>
      <c r="G14" s="12">
        <v>379304.21861543559</v>
      </c>
      <c r="H14" s="12">
        <v>888887.624622453</v>
      </c>
      <c r="I14" s="12">
        <v>415215.97933724493</v>
      </c>
      <c r="J14" s="12">
        <v>986194.31604485027</v>
      </c>
      <c r="K14" s="12">
        <v>563856.08579788613</v>
      </c>
      <c r="L14" s="12">
        <v>631399.27087057882</v>
      </c>
      <c r="M14" s="12">
        <v>1332783.5052763964</v>
      </c>
      <c r="N14" s="12">
        <v>1805185.0981594347</v>
      </c>
      <c r="O14" s="12">
        <v>120964.74099755404</v>
      </c>
      <c r="P14" s="12">
        <v>557697.24060493207</v>
      </c>
      <c r="Q14" s="12">
        <v>818491.05440907856</v>
      </c>
      <c r="R14" s="12">
        <v>59027.613379967464</v>
      </c>
      <c r="S14" s="12">
        <v>159845.16869750511</v>
      </c>
      <c r="T14" s="12">
        <v>307560.85119710542</v>
      </c>
      <c r="U14" s="12">
        <v>878884.21759749437</v>
      </c>
      <c r="V14" s="12">
        <v>600960.92589111056</v>
      </c>
      <c r="W14" s="12">
        <v>501942.29885480111</v>
      </c>
      <c r="X14" s="12">
        <v>143725.23379908124</v>
      </c>
      <c r="Y14" s="12">
        <v>106338.04008922775</v>
      </c>
      <c r="Z14" s="12">
        <v>210300.47867703578</v>
      </c>
      <c r="AA14" s="12">
        <v>25427.817902974108</v>
      </c>
    </row>
    <row r="15" spans="1:27" x14ac:dyDescent="0.25">
      <c r="A15" s="11" t="s">
        <v>18</v>
      </c>
      <c r="B15" s="11" t="s">
        <v>102</v>
      </c>
      <c r="C15" s="12">
        <v>22.780509208264267</v>
      </c>
      <c r="D15" s="12">
        <v>17621.503293613452</v>
      </c>
      <c r="E15" s="12">
        <v>384528.65006150876</v>
      </c>
      <c r="F15" s="12">
        <v>257110.18621903541</v>
      </c>
      <c r="G15" s="12">
        <v>119159.14817868672</v>
      </c>
      <c r="H15" s="12">
        <v>373230.06284133875</v>
      </c>
      <c r="I15" s="12">
        <v>92134.318300560917</v>
      </c>
      <c r="J15" s="12">
        <v>585706.45962617348</v>
      </c>
      <c r="K15" s="12">
        <v>292411.71551969327</v>
      </c>
      <c r="L15" s="12">
        <v>671367.56106734835</v>
      </c>
      <c r="M15" s="12">
        <v>531073.67787691602</v>
      </c>
      <c r="N15" s="12">
        <v>502755.56757929217</v>
      </c>
      <c r="O15" s="12">
        <v>244933.26782259945</v>
      </c>
      <c r="P15" s="12">
        <v>189414.04648205897</v>
      </c>
      <c r="Q15" s="12">
        <v>171931.0109106788</v>
      </c>
      <c r="R15" s="12">
        <v>49233.24976438631</v>
      </c>
      <c r="S15" s="12">
        <v>66183.073730721866</v>
      </c>
      <c r="T15" s="12">
        <v>134166.89175070572</v>
      </c>
      <c r="U15" s="12">
        <v>452527.533208818</v>
      </c>
      <c r="V15" s="12">
        <v>365251.87524204224</v>
      </c>
      <c r="W15" s="12">
        <v>246022.31376938525</v>
      </c>
      <c r="X15" s="12">
        <v>114330.48306153236</v>
      </c>
      <c r="Y15" s="12">
        <v>8315.8874677211679</v>
      </c>
      <c r="Z15" s="12">
        <v>55383.426992676948</v>
      </c>
      <c r="AA15" s="12">
        <v>15548.54680721646</v>
      </c>
    </row>
    <row r="16" spans="1:27" x14ac:dyDescent="0.25">
      <c r="A16" s="11" t="s">
        <v>18</v>
      </c>
      <c r="B16" s="11" t="s">
        <v>15</v>
      </c>
      <c r="C16" s="12">
        <v>0</v>
      </c>
      <c r="D16" s="12">
        <v>0</v>
      </c>
      <c r="E16" s="12">
        <v>158746.77137950945</v>
      </c>
      <c r="F16" s="12">
        <v>78592.460987760191</v>
      </c>
      <c r="G16" s="12">
        <v>4772.6672546186928</v>
      </c>
      <c r="H16" s="12">
        <v>29905.472108326099</v>
      </c>
      <c r="I16" s="12">
        <v>62263.992245007372</v>
      </c>
      <c r="J16" s="12">
        <v>0.32290082051878766</v>
      </c>
      <c r="K16" s="12">
        <v>25362.586209734487</v>
      </c>
      <c r="L16" s="12">
        <v>15090.318604815004</v>
      </c>
      <c r="M16" s="12">
        <v>19604.073554103688</v>
      </c>
      <c r="N16" s="12">
        <v>53173.886014798831</v>
      </c>
      <c r="O16" s="12">
        <v>38551.647359732058</v>
      </c>
      <c r="P16" s="12">
        <v>3.2574405851915231</v>
      </c>
      <c r="Q16" s="12">
        <v>6.0570402020531438</v>
      </c>
      <c r="R16" s="12">
        <v>1.7566404335372048</v>
      </c>
      <c r="S16" s="12">
        <v>0.14416681402026932</v>
      </c>
      <c r="T16" s="12">
        <v>0.10164066004764574</v>
      </c>
      <c r="U16" s="12">
        <v>0.20794697745365279</v>
      </c>
      <c r="V16" s="12">
        <v>0.14285761427860136</v>
      </c>
      <c r="W16" s="12">
        <v>0.14529062503176976</v>
      </c>
      <c r="X16" s="12">
        <v>2.5362803537008594E-2</v>
      </c>
      <c r="Y16" s="12">
        <v>7.3414327028963984E-3</v>
      </c>
      <c r="Z16" s="12">
        <v>4.8188601665415207E-2</v>
      </c>
      <c r="AA16" s="12">
        <v>1.2281397632224338E-2</v>
      </c>
    </row>
    <row r="17" spans="1:27"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x14ac:dyDescent="0.25">
      <c r="A18" s="37" t="s">
        <v>98</v>
      </c>
      <c r="B18" s="37"/>
      <c r="C18" s="29">
        <v>2873526.0656836452</v>
      </c>
      <c r="D18" s="29">
        <v>337993.7936128311</v>
      </c>
      <c r="E18" s="29">
        <v>-1632968.2482632822</v>
      </c>
      <c r="F18" s="29">
        <v>815544.5714159552</v>
      </c>
      <c r="G18" s="29">
        <v>1561636.6079403376</v>
      </c>
      <c r="H18" s="29">
        <v>1994870.4042809044</v>
      </c>
      <c r="I18" s="29">
        <v>169874.99392071849</v>
      </c>
      <c r="J18" s="29">
        <v>692032.68579335604</v>
      </c>
      <c r="K18" s="29">
        <v>678313.83617047523</v>
      </c>
      <c r="L18" s="29">
        <v>1133772.9642446558</v>
      </c>
      <c r="M18" s="29">
        <v>2396133.6268841238</v>
      </c>
      <c r="N18" s="29">
        <v>3279788.4688558439</v>
      </c>
      <c r="O18" s="29">
        <v>591200.1335009</v>
      </c>
      <c r="P18" s="29">
        <v>1389216.8736293064</v>
      </c>
      <c r="Q18" s="29">
        <v>2276148.1999713546</v>
      </c>
      <c r="R18" s="29">
        <v>531082.02335870708</v>
      </c>
      <c r="S18" s="29">
        <v>175483.6614777802</v>
      </c>
      <c r="T18" s="29">
        <v>637550.8531661036</v>
      </c>
      <c r="U18" s="29">
        <v>1492296.3926584979</v>
      </c>
      <c r="V18" s="29">
        <v>1318647.4250032369</v>
      </c>
      <c r="W18" s="29">
        <v>837763.86568293511</v>
      </c>
      <c r="X18" s="29">
        <v>277268.01456558623</v>
      </c>
      <c r="Y18" s="29">
        <v>350125.52587440377</v>
      </c>
      <c r="Z18" s="29">
        <v>670447.00516258483</v>
      </c>
      <c r="AA18" s="29">
        <v>101545.38777630613</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0</v>
      </c>
      <c r="D21" s="12">
        <v>0</v>
      </c>
      <c r="E21" s="12">
        <v>-9207.0306887746792</v>
      </c>
      <c r="F21" s="12">
        <v>-136567.65534490728</v>
      </c>
      <c r="G21" s="12">
        <v>-486021.2035565775</v>
      </c>
      <c r="H21" s="12">
        <v>-3.3176235550335241E-2</v>
      </c>
      <c r="I21" s="12">
        <v>-101438.86357330882</v>
      </c>
      <c r="J21" s="12">
        <v>-110749.83817543025</v>
      </c>
      <c r="K21" s="12">
        <v>-68081.279681070679</v>
      </c>
      <c r="L21" s="12">
        <v>-48690.293268797977</v>
      </c>
      <c r="M21" s="12">
        <v>-1.48696562205683E-2</v>
      </c>
      <c r="N21" s="12">
        <v>-5.6873603427172405E-4</v>
      </c>
      <c r="O21" s="12">
        <v>-7.7420746515691795E-3</v>
      </c>
      <c r="P21" s="12">
        <v>-7.3752754829387501E-4</v>
      </c>
      <c r="Q21" s="12">
        <v>-6.882122870367931E-5</v>
      </c>
      <c r="R21" s="12">
        <v>-7.0207192424625905E-2</v>
      </c>
      <c r="S21" s="12">
        <v>-2.0867080146194099E-3</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0</v>
      </c>
      <c r="D23" s="12">
        <v>0.27476563758104999</v>
      </c>
      <c r="E23" s="12">
        <v>6.5593699292249993E-2</v>
      </c>
      <c r="F23" s="12">
        <v>2.0362286865311398E-5</v>
      </c>
      <c r="G23" s="12">
        <v>1.8122637993100902E-5</v>
      </c>
      <c r="H23" s="12">
        <v>3.4842813866791997E-5</v>
      </c>
      <c r="I23" s="12">
        <v>1.9174451181044097E-5</v>
      </c>
      <c r="J23" s="12">
        <v>1.4506951213156999E-5</v>
      </c>
      <c r="K23" s="12">
        <v>1.14208007413928E-5</v>
      </c>
      <c r="L23" s="12">
        <v>1.03002507547919E-5</v>
      </c>
      <c r="M23" s="12">
        <v>1.30265909149696E-5</v>
      </c>
      <c r="N23" s="12">
        <v>1.6090120845356999E-5</v>
      </c>
      <c r="O23" s="12">
        <v>1.6783222695383098E-5</v>
      </c>
      <c r="P23" s="12">
        <v>3.4394606853280697E-5</v>
      </c>
      <c r="Q23" s="12">
        <v>3.0278951962390898E-2</v>
      </c>
      <c r="R23" s="12">
        <v>2.4034550343408002E-5</v>
      </c>
      <c r="S23" s="12">
        <v>3.8937727290255103E-5</v>
      </c>
      <c r="T23" s="12">
        <v>2.7355008319688401E-2</v>
      </c>
      <c r="U23" s="12">
        <v>6.8337334890479991E-5</v>
      </c>
      <c r="V23" s="12">
        <v>1.2510031773476599E-3</v>
      </c>
      <c r="W23" s="12">
        <v>1.2015970604485201E-2</v>
      </c>
      <c r="X23" s="12">
        <v>8.4999029543852001E-6</v>
      </c>
      <c r="Y23" s="12">
        <v>2.6415837332024999E-5</v>
      </c>
      <c r="Z23" s="12">
        <v>2.2659511766721797E-2</v>
      </c>
      <c r="AA23" s="12">
        <v>5.0152947995541598E-6</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0.59583351078715807</v>
      </c>
      <c r="D25" s="12">
        <v>1.3020661948607999</v>
      </c>
      <c r="E25" s="12">
        <v>8.2499716030355497E-2</v>
      </c>
      <c r="F25" s="12">
        <v>1.0129969127967279E-3</v>
      </c>
      <c r="G25" s="12">
        <v>1.504876402128098E-3</v>
      </c>
      <c r="H25" s="12">
        <v>2.2913566114993902E-3</v>
      </c>
      <c r="I25" s="12">
        <v>2.0335015528826503E-3</v>
      </c>
      <c r="J25" s="12">
        <v>1.6080117900961199E-3</v>
      </c>
      <c r="K25" s="12">
        <v>2.1727294872987296E-3</v>
      </c>
      <c r="L25" s="12">
        <v>2.2010026883344702E-3</v>
      </c>
      <c r="M25" s="12">
        <v>2.5617665909979702E-3</v>
      </c>
      <c r="N25" s="12">
        <v>2.4774937107813798E-3</v>
      </c>
      <c r="O25" s="12">
        <v>2.5409485420218596E-3</v>
      </c>
      <c r="P25" s="12">
        <v>3.0007754690043499E-3</v>
      </c>
      <c r="Q25" s="12">
        <v>3180.7760470833782</v>
      </c>
      <c r="R25" s="12">
        <v>2.0965260299009598E-3</v>
      </c>
      <c r="S25" s="12">
        <v>2.0869313598653599E-3</v>
      </c>
      <c r="T25" s="12">
        <v>2.2146523073552199E-3</v>
      </c>
      <c r="U25" s="12">
        <v>1.8995071109664799E-3</v>
      </c>
      <c r="V25" s="12">
        <v>1.9952029002907709E-3</v>
      </c>
      <c r="W25" s="12">
        <v>521.65744082389097</v>
      </c>
      <c r="X25" s="12">
        <v>1.162275513863241E-3</v>
      </c>
      <c r="Y25" s="12">
        <v>503.95661186204836</v>
      </c>
      <c r="Z25" s="12">
        <v>1730.8659788101916</v>
      </c>
      <c r="AA25" s="12">
        <v>2.7696492022116304E-4</v>
      </c>
    </row>
    <row r="26" spans="1:27"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x14ac:dyDescent="0.25">
      <c r="A27" s="11" t="s">
        <v>26</v>
      </c>
      <c r="B27" s="11" t="s">
        <v>118</v>
      </c>
      <c r="C27" s="12">
        <v>0</v>
      </c>
      <c r="D27" s="12">
        <v>0</v>
      </c>
      <c r="E27" s="12">
        <v>0</v>
      </c>
      <c r="F27" s="12">
        <v>0</v>
      </c>
      <c r="G27" s="12">
        <v>0</v>
      </c>
      <c r="H27" s="12">
        <v>0</v>
      </c>
      <c r="I27" s="12">
        <v>0</v>
      </c>
      <c r="J27" s="12">
        <v>0.40926527733524998</v>
      </c>
      <c r="K27" s="12">
        <v>7.6280133064739906E-3</v>
      </c>
      <c r="L27" s="12">
        <v>6.4630427604076401E-3</v>
      </c>
      <c r="M27" s="12">
        <v>3.7340371528529997E-3</v>
      </c>
      <c r="N27" s="12">
        <v>1.08889513784309E-2</v>
      </c>
      <c r="O27" s="12">
        <v>3.0978935646847499E-3</v>
      </c>
      <c r="P27" s="12">
        <v>1.32826024328777E-2</v>
      </c>
      <c r="Q27" s="12">
        <v>0.95088784375115998</v>
      </c>
      <c r="R27" s="12">
        <v>1.2311183203266001E-3</v>
      </c>
      <c r="S27" s="12">
        <v>2.9176823590128598E-3</v>
      </c>
      <c r="T27" s="12">
        <v>2.0732772384824999E-3</v>
      </c>
      <c r="U27" s="12">
        <v>6.8650197439255206E-4</v>
      </c>
      <c r="V27" s="12">
        <v>1.2271185988336399E-3</v>
      </c>
      <c r="W27" s="12">
        <v>4.9277735952506004E-3</v>
      </c>
      <c r="X27" s="12">
        <v>5.9630597323890799E-5</v>
      </c>
      <c r="Y27" s="12">
        <v>6.8147212001818901E-5</v>
      </c>
      <c r="Z27" s="12">
        <v>9.9692718994924892E-4</v>
      </c>
      <c r="AA27" s="12">
        <v>1.3907682392366399E-4</v>
      </c>
    </row>
    <row r="28" spans="1:27" x14ac:dyDescent="0.25">
      <c r="A28" s="11" t="s">
        <v>26</v>
      </c>
      <c r="B28" s="11" t="s">
        <v>10</v>
      </c>
      <c r="C28" s="12">
        <v>1066530.2747147258</v>
      </c>
      <c r="D28" s="12">
        <v>44888.639549409352</v>
      </c>
      <c r="E28" s="12">
        <v>183553.08160706118</v>
      </c>
      <c r="F28" s="12">
        <v>343740.31668071303</v>
      </c>
      <c r="G28" s="12">
        <v>905822.27995353332</v>
      </c>
      <c r="H28" s="12">
        <v>88289.607572833353</v>
      </c>
      <c r="I28" s="12">
        <v>283545.10142635735</v>
      </c>
      <c r="J28" s="12">
        <v>0.35858148232858311</v>
      </c>
      <c r="K28" s="12">
        <v>2.2501029257599776</v>
      </c>
      <c r="L28" s="12">
        <v>435177.89742467541</v>
      </c>
      <c r="M28" s="12">
        <v>55884.627117732925</v>
      </c>
      <c r="N28" s="12">
        <v>31767.580247365953</v>
      </c>
      <c r="O28" s="12">
        <v>0.37989985690999506</v>
      </c>
      <c r="P28" s="12">
        <v>125086.94130853773</v>
      </c>
      <c r="Q28" s="12">
        <v>42585.925216658688</v>
      </c>
      <c r="R28" s="12">
        <v>56864.529626133255</v>
      </c>
      <c r="S28" s="12">
        <v>0.39683147246600503</v>
      </c>
      <c r="T28" s="12">
        <v>73016.076158871583</v>
      </c>
      <c r="U28" s="12">
        <v>167462.04529119897</v>
      </c>
      <c r="V28" s="12">
        <v>796.41483628246363</v>
      </c>
      <c r="W28" s="12">
        <v>16007.890157618824</v>
      </c>
      <c r="X28" s="12">
        <v>1.6628034804608019E-2</v>
      </c>
      <c r="Y28" s="12">
        <v>6172.3995932314056</v>
      </c>
      <c r="Z28" s="12">
        <v>75725.285557306852</v>
      </c>
      <c r="AA28" s="12">
        <v>476.46645139882099</v>
      </c>
    </row>
    <row r="29" spans="1:27" x14ac:dyDescent="0.25">
      <c r="A29" s="11" t="s">
        <v>26</v>
      </c>
      <c r="B29" s="11" t="s">
        <v>9</v>
      </c>
      <c r="C29" s="12">
        <v>2.7386288700076471</v>
      </c>
      <c r="D29" s="12">
        <v>2.166843970087426</v>
      </c>
      <c r="E29" s="12">
        <v>357320.06752384495</v>
      </c>
      <c r="F29" s="12">
        <v>110516.02125813634</v>
      </c>
      <c r="G29" s="12">
        <v>226465.19025513541</v>
      </c>
      <c r="H29" s="12">
        <v>270395.89429447305</v>
      </c>
      <c r="I29" s="12">
        <v>180178.2948541411</v>
      </c>
      <c r="J29" s="12">
        <v>307850.42456624866</v>
      </c>
      <c r="K29" s="12">
        <v>185095.20558471733</v>
      </c>
      <c r="L29" s="12">
        <v>64607.960377157149</v>
      </c>
      <c r="M29" s="12">
        <v>0.19300849488297397</v>
      </c>
      <c r="N29" s="12">
        <v>108759.41572828712</v>
      </c>
      <c r="O29" s="12">
        <v>9.2880489177713989E-3</v>
      </c>
      <c r="P29" s="12">
        <v>54521.526081353528</v>
      </c>
      <c r="Q29" s="12">
        <v>311269.24551749998</v>
      </c>
      <c r="R29" s="12">
        <v>0.11408138051587291</v>
      </c>
      <c r="S29" s="12">
        <v>1.8430515742808056E-2</v>
      </c>
      <c r="T29" s="12">
        <v>87887.270046868871</v>
      </c>
      <c r="U29" s="12">
        <v>1.209851180845988</v>
      </c>
      <c r="V29" s="12">
        <v>42569.786603741886</v>
      </c>
      <c r="W29" s="12">
        <v>59361.491002683229</v>
      </c>
      <c r="X29" s="12">
        <v>1.3325964206907369E-3</v>
      </c>
      <c r="Y29" s="12">
        <v>5.9619940959549844E-3</v>
      </c>
      <c r="Z29" s="12">
        <v>45475.377475127032</v>
      </c>
      <c r="AA29" s="12">
        <v>4.5814574613182758E-3</v>
      </c>
    </row>
    <row r="30" spans="1:27" x14ac:dyDescent="0.25">
      <c r="A30" s="11" t="s">
        <v>26</v>
      </c>
      <c r="B30" s="11" t="s">
        <v>102</v>
      </c>
      <c r="C30" s="12">
        <v>10.217424391473999</v>
      </c>
      <c r="D30" s="12">
        <v>17.126103406402315</v>
      </c>
      <c r="E30" s="12">
        <v>306272.77246487408</v>
      </c>
      <c r="F30" s="12">
        <v>1.26223886902854</v>
      </c>
      <c r="G30" s="12">
        <v>75022.841646919289</v>
      </c>
      <c r="H30" s="12">
        <v>62178.195498615059</v>
      </c>
      <c r="I30" s="12">
        <v>15899.817143940039</v>
      </c>
      <c r="J30" s="12">
        <v>431286.4472103942</v>
      </c>
      <c r="K30" s="12">
        <v>1.5612072328228201</v>
      </c>
      <c r="L30" s="12">
        <v>196851.57207793405</v>
      </c>
      <c r="M30" s="12">
        <v>3.590422356898082</v>
      </c>
      <c r="N30" s="12">
        <v>0.17120162149907242</v>
      </c>
      <c r="O30" s="12">
        <v>98741.358160870077</v>
      </c>
      <c r="P30" s="12">
        <v>4428.5200035855796</v>
      </c>
      <c r="Q30" s="12">
        <v>160495.92107437752</v>
      </c>
      <c r="R30" s="12">
        <v>0.24277931304769651</v>
      </c>
      <c r="S30" s="12">
        <v>1.028790369179464</v>
      </c>
      <c r="T30" s="12">
        <v>3.4792485154028183</v>
      </c>
      <c r="U30" s="12">
        <v>3064.5595932077963</v>
      </c>
      <c r="V30" s="12">
        <v>40224.39996264728</v>
      </c>
      <c r="W30" s="12">
        <v>11847.804888084649</v>
      </c>
      <c r="X30" s="12">
        <v>23436.978660955283</v>
      </c>
      <c r="Y30" s="12">
        <v>8312.7105409631131</v>
      </c>
      <c r="Z30" s="12">
        <v>454.43899467590694</v>
      </c>
      <c r="AA30" s="12">
        <v>0.33487099179871421</v>
      </c>
    </row>
    <row r="31" spans="1:27" x14ac:dyDescent="0.25">
      <c r="A31" s="11" t="s">
        <v>26</v>
      </c>
      <c r="B31" s="11" t="s">
        <v>15</v>
      </c>
      <c r="C31" s="12">
        <v>0</v>
      </c>
      <c r="D31" s="12">
        <v>0</v>
      </c>
      <c r="E31" s="12">
        <v>81002.823166352158</v>
      </c>
      <c r="F31" s="12">
        <v>0.30247997305781166</v>
      </c>
      <c r="G31" s="12">
        <v>4770.0361462984811</v>
      </c>
      <c r="H31" s="12">
        <v>17930.779931477609</v>
      </c>
      <c r="I31" s="12">
        <v>6.4663345569046196E-2</v>
      </c>
      <c r="J31" s="12">
        <v>6.4446647672593685E-2</v>
      </c>
      <c r="K31" s="12">
        <v>8.5184092639935226E-3</v>
      </c>
      <c r="L31" s="12">
        <v>2.6124172537948638E-2</v>
      </c>
      <c r="M31" s="12">
        <v>3.8099496687928225E-2</v>
      </c>
      <c r="N31" s="12">
        <v>4.4094649861275786E-2</v>
      </c>
      <c r="O31" s="12">
        <v>3.0812801903010629E-2</v>
      </c>
      <c r="P31" s="12">
        <v>1.5757817903577283E-2</v>
      </c>
      <c r="Q31" s="12">
        <v>4.7922926276173693E-2</v>
      </c>
      <c r="R31" s="12">
        <v>1.1477829399191576E-2</v>
      </c>
      <c r="S31" s="12">
        <v>1.9128060243847195E-2</v>
      </c>
      <c r="T31" s="12">
        <v>3.9226243473189655E-2</v>
      </c>
      <c r="U31" s="12">
        <v>1.5858467691791316E-2</v>
      </c>
      <c r="V31" s="12">
        <v>1.5439196698575028E-2</v>
      </c>
      <c r="W31" s="12">
        <v>1.4607085389546796E-2</v>
      </c>
      <c r="X31" s="12">
        <v>1.0699884591091341E-2</v>
      </c>
      <c r="Y31" s="12">
        <v>3.0361790458562866E-3</v>
      </c>
      <c r="Z31" s="12">
        <v>9.7003922987888326E-3</v>
      </c>
      <c r="AA31" s="12">
        <v>1.3509920675105346E-3</v>
      </c>
    </row>
    <row r="32" spans="1:27"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1066533.6091771068</v>
      </c>
      <c r="D33" s="29">
        <v>44892.383225211881</v>
      </c>
      <c r="E33" s="29">
        <v>531666.26653554675</v>
      </c>
      <c r="F33" s="29">
        <v>317688.6836273013</v>
      </c>
      <c r="G33" s="29">
        <v>646266.26817509031</v>
      </c>
      <c r="H33" s="29">
        <v>358685.47101727029</v>
      </c>
      <c r="I33" s="29">
        <v>362284.53475986561</v>
      </c>
      <c r="J33" s="29">
        <v>197101.35586009681</v>
      </c>
      <c r="K33" s="29">
        <v>117016.18581873599</v>
      </c>
      <c r="L33" s="29">
        <v>451095.57320738025</v>
      </c>
      <c r="M33" s="29">
        <v>55884.81156540192</v>
      </c>
      <c r="N33" s="29">
        <v>140527.00878945226</v>
      </c>
      <c r="O33" s="29">
        <v>0.3871014565055993</v>
      </c>
      <c r="P33" s="29">
        <v>179608.48297013622</v>
      </c>
      <c r="Q33" s="29">
        <v>357036.9278792165</v>
      </c>
      <c r="R33" s="29">
        <v>56864.576852000246</v>
      </c>
      <c r="S33" s="29">
        <v>0.41821883164036217</v>
      </c>
      <c r="T33" s="29">
        <v>160903.37784867833</v>
      </c>
      <c r="U33" s="29">
        <v>167463.25779672625</v>
      </c>
      <c r="V33" s="29">
        <v>43366.205913349026</v>
      </c>
      <c r="W33" s="29">
        <v>75891.055544870149</v>
      </c>
      <c r="X33" s="29">
        <v>1.9191037239440274E-2</v>
      </c>
      <c r="Y33" s="29">
        <v>6676.3622616505991</v>
      </c>
      <c r="Z33" s="29">
        <v>122931.55266768302</v>
      </c>
      <c r="AA33" s="29">
        <v>476.47145391332123</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0</v>
      </c>
      <c r="D36" s="12">
        <v>0</v>
      </c>
      <c r="E36" s="12">
        <v>-1087667.2093487866</v>
      </c>
      <c r="F36" s="12">
        <v>-77816.93001241381</v>
      </c>
      <c r="G36" s="12">
        <v>-384278.30543890991</v>
      </c>
      <c r="H36" s="12">
        <v>-120300.04765854988</v>
      </c>
      <c r="I36" s="12">
        <v>-634299.52449762344</v>
      </c>
      <c r="J36" s="12">
        <v>-240133.85309981968</v>
      </c>
      <c r="K36" s="12">
        <v>-223646.77801112461</v>
      </c>
      <c r="L36" s="12">
        <v>-1.7409076921712148</v>
      </c>
      <c r="M36" s="12">
        <v>-0.18036745843703528</v>
      </c>
      <c r="N36" s="12">
        <v>-3.9176433381079484E-2</v>
      </c>
      <c r="O36" s="12">
        <v>-5.8125488771819944E-2</v>
      </c>
      <c r="P36" s="12">
        <v>-2.5913632921938188E-2</v>
      </c>
      <c r="Q36" s="12">
        <v>-1.331837687892746E-3</v>
      </c>
      <c r="R36" s="12">
        <v>-2.4956877694876485E-2</v>
      </c>
      <c r="S36" s="12">
        <v>-3.0403590851393818E-2</v>
      </c>
      <c r="T36" s="12">
        <v>-4.5460642865027337E-3</v>
      </c>
      <c r="U36" s="12">
        <v>-1.0370329990674419E-2</v>
      </c>
      <c r="V36" s="12">
        <v>-2.6374459659169649E-3</v>
      </c>
      <c r="W36" s="12">
        <v>-1.6252173889944222E-3</v>
      </c>
      <c r="X36" s="12">
        <v>-9.7760952000821352E-4</v>
      </c>
      <c r="Y36" s="12">
        <v>-4.4547512237559531E-4</v>
      </c>
      <c r="Z36" s="12">
        <v>-6.6412708141179891E-5</v>
      </c>
      <c r="AA36" s="12">
        <v>-5.9525910306520557E-4</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0</v>
      </c>
      <c r="D38" s="12">
        <v>0.21843103154022001</v>
      </c>
      <c r="E38" s="12">
        <v>0.16295244307749998</v>
      </c>
      <c r="F38" s="12">
        <v>5.0392545054709899E-4</v>
      </c>
      <c r="G38" s="12">
        <v>1.0923296854999399E-4</v>
      </c>
      <c r="H38" s="12">
        <v>4.1591969951100998E-3</v>
      </c>
      <c r="I38" s="12">
        <v>3.7100400921247204E-5</v>
      </c>
      <c r="J38" s="12">
        <v>2.7465780343841E-5</v>
      </c>
      <c r="K38" s="12">
        <v>2.7077376375386002E-5</v>
      </c>
      <c r="L38" s="12">
        <v>2.81008122730559E-5</v>
      </c>
      <c r="M38" s="12">
        <v>1.07118181656985E-4</v>
      </c>
      <c r="N38" s="12">
        <v>2.7330040190454201E-4</v>
      </c>
      <c r="O38" s="12">
        <v>1.0233292758116499E-4</v>
      </c>
      <c r="P38" s="12">
        <v>1.14801507184723E-4</v>
      </c>
      <c r="Q38" s="12">
        <v>4.1475205973702203E-4</v>
      </c>
      <c r="R38" s="12">
        <v>3.6686335850640004E-5</v>
      </c>
      <c r="S38" s="12">
        <v>2.9426056037631003E-5</v>
      </c>
      <c r="T38" s="12">
        <v>6.2279363580432505E-2</v>
      </c>
      <c r="U38" s="12">
        <v>9.7648881000519998E-5</v>
      </c>
      <c r="V38" s="12">
        <v>1.68805031289047E-3</v>
      </c>
      <c r="W38" s="12">
        <v>2.1003716241015501E-3</v>
      </c>
      <c r="X38" s="12">
        <v>1.3646460667134E-4</v>
      </c>
      <c r="Y38" s="12">
        <v>1.1758795109785E-4</v>
      </c>
      <c r="Z38" s="12">
        <v>3.3390155789054604E-2</v>
      </c>
      <c r="AA38" s="12">
        <v>4.6697219698852798E-6</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0.59194330787911809</v>
      </c>
      <c r="D40" s="12">
        <v>2.7879982241358601E-2</v>
      </c>
      <c r="E40" s="12">
        <v>0.909689252722932</v>
      </c>
      <c r="F40" s="12">
        <v>2.4114757272937801E-3</v>
      </c>
      <c r="G40" s="12">
        <v>2.2640205360801905E-3</v>
      </c>
      <c r="H40" s="12">
        <v>3.9454633722500196E-3</v>
      </c>
      <c r="I40" s="12">
        <v>2.1479491264790999E-3</v>
      </c>
      <c r="J40" s="12">
        <v>1.96278993618402E-3</v>
      </c>
      <c r="K40" s="12">
        <v>2.1906601517995804E-3</v>
      </c>
      <c r="L40" s="12">
        <v>2.2698151606856099E-3</v>
      </c>
      <c r="M40" s="12">
        <v>2.2596605181765201E-3</v>
      </c>
      <c r="N40" s="12">
        <v>2.3343225901562002E-3</v>
      </c>
      <c r="O40" s="12">
        <v>1.9381299733505699E-3</v>
      </c>
      <c r="P40" s="12">
        <v>2.1445984117762695E-3</v>
      </c>
      <c r="Q40" s="12">
        <v>1.8742471602805079E-3</v>
      </c>
      <c r="R40" s="12">
        <v>1.8659461441876499E-3</v>
      </c>
      <c r="S40" s="12">
        <v>1.9640268034430523E-3</v>
      </c>
      <c r="T40" s="12">
        <v>1.2504228621616039E-2</v>
      </c>
      <c r="U40" s="12">
        <v>2.7211174923554319E-3</v>
      </c>
      <c r="V40" s="12">
        <v>5.1693272099140345E-3</v>
      </c>
      <c r="W40" s="12">
        <v>6.0053367490701193E-3</v>
      </c>
      <c r="X40" s="12">
        <v>2.81860555455212E-3</v>
      </c>
      <c r="Y40" s="12">
        <v>4.8288776775479401E-3</v>
      </c>
      <c r="Z40" s="12">
        <v>4.0152636001802904E-2</v>
      </c>
      <c r="AA40" s="12">
        <v>4.5802374158288299E-4</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0.34378923875645001</v>
      </c>
      <c r="K42" s="12">
        <v>1.8170640274924399E-3</v>
      </c>
      <c r="L42" s="12">
        <v>1.9157270595698398E-3</v>
      </c>
      <c r="M42" s="12">
        <v>1.93907292651953E-3</v>
      </c>
      <c r="N42" s="12">
        <v>3.8301855968848999E-3</v>
      </c>
      <c r="O42" s="12">
        <v>3.1535193377502401E-3</v>
      </c>
      <c r="P42" s="12">
        <v>6.4647103268632598E-3</v>
      </c>
      <c r="Q42" s="12">
        <v>4.8584476716400801E-2</v>
      </c>
      <c r="R42" s="12">
        <v>1.11022483501389E-3</v>
      </c>
      <c r="S42" s="12">
        <v>2.1279507244141198E-3</v>
      </c>
      <c r="T42" s="12">
        <v>2.3928474494807998E-3</v>
      </c>
      <c r="U42" s="12">
        <v>1.3842801754743602E-3</v>
      </c>
      <c r="V42" s="12">
        <v>6.9791781774929899E-3</v>
      </c>
      <c r="W42" s="12">
        <v>9.9012523279151995E-3</v>
      </c>
      <c r="X42" s="12">
        <v>1.77203777770406E-3</v>
      </c>
      <c r="Y42" s="12">
        <v>4.2266300564406094E-3</v>
      </c>
      <c r="Z42" s="12">
        <v>2.6331199175174499E-2</v>
      </c>
      <c r="AA42" s="12">
        <v>6.0688573007931E-5</v>
      </c>
    </row>
    <row r="43" spans="1:27" x14ac:dyDescent="0.25">
      <c r="A43" s="11" t="s">
        <v>27</v>
      </c>
      <c r="B43" s="11" t="s">
        <v>10</v>
      </c>
      <c r="C43" s="12">
        <v>1006470.0246120822</v>
      </c>
      <c r="D43" s="12">
        <v>29227.460495272459</v>
      </c>
      <c r="E43" s="12">
        <v>724528.98713002878</v>
      </c>
      <c r="F43" s="12">
        <v>330698.10329782782</v>
      </c>
      <c r="G43" s="12">
        <v>438557.08695017715</v>
      </c>
      <c r="H43" s="12">
        <v>130950.30537274633</v>
      </c>
      <c r="I43" s="12">
        <v>684289.97034826886</v>
      </c>
      <c r="J43" s="12">
        <v>153585.35098960801</v>
      </c>
      <c r="K43" s="12">
        <v>140382.6943894451</v>
      </c>
      <c r="L43" s="12">
        <v>37726.265753898115</v>
      </c>
      <c r="M43" s="12">
        <v>431206.4789211225</v>
      </c>
      <c r="N43" s="12">
        <v>1115548.6626377383</v>
      </c>
      <c r="O43" s="12">
        <v>235901.18461450725</v>
      </c>
      <c r="P43" s="12">
        <v>249662.1758887241</v>
      </c>
      <c r="Q43" s="12">
        <v>516846.95511062746</v>
      </c>
      <c r="R43" s="12">
        <v>85641.049802748865</v>
      </c>
      <c r="S43" s="12">
        <v>5.0606438179283111E-3</v>
      </c>
      <c r="T43" s="12">
        <v>1.3029434838355036</v>
      </c>
      <c r="U43" s="12">
        <v>109879.42166805489</v>
      </c>
      <c r="V43" s="12">
        <v>534732.50151719141</v>
      </c>
      <c r="W43" s="12">
        <v>93226.175191340531</v>
      </c>
      <c r="X43" s="12">
        <v>131136.21792039924</v>
      </c>
      <c r="Y43" s="12">
        <v>231640.2353358666</v>
      </c>
      <c r="Z43" s="12">
        <v>216083.45449342817</v>
      </c>
      <c r="AA43" s="12">
        <v>1216.573598028016</v>
      </c>
    </row>
    <row r="44" spans="1:27" x14ac:dyDescent="0.25">
      <c r="A44" s="11" t="s">
        <v>27</v>
      </c>
      <c r="B44" s="11" t="s">
        <v>9</v>
      </c>
      <c r="C44" s="12">
        <v>3.154531663825908</v>
      </c>
      <c r="D44" s="12">
        <v>1.171891911991602</v>
      </c>
      <c r="E44" s="12">
        <v>18451.654762777431</v>
      </c>
      <c r="F44" s="12">
        <v>83.97956579659089</v>
      </c>
      <c r="G44" s="12">
        <v>83634.860843245202</v>
      </c>
      <c r="H44" s="12">
        <v>332552.45556751202</v>
      </c>
      <c r="I44" s="12">
        <v>165996.67805333258</v>
      </c>
      <c r="J44" s="12">
        <v>167808.12108739989</v>
      </c>
      <c r="K44" s="12">
        <v>377623.98449453525</v>
      </c>
      <c r="L44" s="12">
        <v>316819.64031615225</v>
      </c>
      <c r="M44" s="12">
        <v>618543.16833786084</v>
      </c>
      <c r="N44" s="12">
        <v>1026096.2238581538</v>
      </c>
      <c r="O44" s="12">
        <v>42901.812140110109</v>
      </c>
      <c r="P44" s="12">
        <v>119208.95063603023</v>
      </c>
      <c r="Q44" s="12">
        <v>238297.33176200595</v>
      </c>
      <c r="R44" s="12">
        <v>8.104344563260403E-3</v>
      </c>
      <c r="S44" s="12">
        <v>4.0628015483244479E-3</v>
      </c>
      <c r="T44" s="12">
        <v>194360.98267521043</v>
      </c>
      <c r="U44" s="12">
        <v>154077.28981477281</v>
      </c>
      <c r="V44" s="12">
        <v>477048.12252047</v>
      </c>
      <c r="W44" s="12">
        <v>135612.8612532008</v>
      </c>
      <c r="X44" s="12">
        <v>143725.22768446349</v>
      </c>
      <c r="Y44" s="12">
        <v>106337.94433643074</v>
      </c>
      <c r="Z44" s="12">
        <v>86077.501268665452</v>
      </c>
      <c r="AA44" s="12">
        <v>1.5039822547499406E-3</v>
      </c>
    </row>
    <row r="45" spans="1:27" x14ac:dyDescent="0.25">
      <c r="A45" s="11" t="s">
        <v>27</v>
      </c>
      <c r="B45" s="11" t="s">
        <v>102</v>
      </c>
      <c r="C45" s="12">
        <v>3.1046554538881903</v>
      </c>
      <c r="D45" s="12">
        <v>1.0446786287929239</v>
      </c>
      <c r="E45" s="12">
        <v>66075.488950862273</v>
      </c>
      <c r="F45" s="12">
        <v>11.12299388373216</v>
      </c>
      <c r="G45" s="12">
        <v>6.4054662583577766</v>
      </c>
      <c r="H45" s="12">
        <v>311051.63905857585</v>
      </c>
      <c r="I45" s="12">
        <v>5.9656508890453493E-2</v>
      </c>
      <c r="J45" s="12">
        <v>93237.017863291185</v>
      </c>
      <c r="K45" s="12">
        <v>162424.20116661</v>
      </c>
      <c r="L45" s="12">
        <v>244799.86973333641</v>
      </c>
      <c r="M45" s="12">
        <v>338737.19403007132</v>
      </c>
      <c r="N45" s="12">
        <v>341488.03598630027</v>
      </c>
      <c r="O45" s="12">
        <v>80931.784155244794</v>
      </c>
      <c r="P45" s="12">
        <v>4.4475072852212902E-2</v>
      </c>
      <c r="Q45" s="12">
        <v>2.6892920697930499E-2</v>
      </c>
      <c r="R45" s="12">
        <v>12927.585838444818</v>
      </c>
      <c r="S45" s="12">
        <v>9889.2946620705643</v>
      </c>
      <c r="T45" s="12">
        <v>134163.31771554105</v>
      </c>
      <c r="U45" s="12">
        <v>29614.99084200542</v>
      </c>
      <c r="V45" s="12">
        <v>275604.9989240655</v>
      </c>
      <c r="W45" s="12">
        <v>67811.591764196914</v>
      </c>
      <c r="X45" s="12">
        <v>84209.450741039182</v>
      </c>
      <c r="Y45" s="12">
        <v>3.0856033216036973</v>
      </c>
      <c r="Z45" s="12">
        <v>5972.0324093690451</v>
      </c>
      <c r="AA45" s="12">
        <v>4.7926262829447305E-3</v>
      </c>
    </row>
    <row r="46" spans="1:27" x14ac:dyDescent="0.25">
      <c r="A46" s="11" t="s">
        <v>27</v>
      </c>
      <c r="B46" s="11" t="s">
        <v>15</v>
      </c>
      <c r="C46" s="12">
        <v>0</v>
      </c>
      <c r="D46" s="12">
        <v>0</v>
      </c>
      <c r="E46" s="12">
        <v>60608.643915019013</v>
      </c>
      <c r="F46" s="12">
        <v>66114.366885897471</v>
      </c>
      <c r="G46" s="12">
        <v>1.7310118238427961E-2</v>
      </c>
      <c r="H46" s="12">
        <v>0.58996955746268875</v>
      </c>
      <c r="I46" s="12">
        <v>2.1677321972305218E-2</v>
      </c>
      <c r="J46" s="12">
        <v>1.2096741731553621E-2</v>
      </c>
      <c r="K46" s="12">
        <v>7.0577660280004804E-3</v>
      </c>
      <c r="L46" s="12">
        <v>2.4063870306457149E-2</v>
      </c>
      <c r="M46" s="12">
        <v>6.9781321166456911E-2</v>
      </c>
      <c r="N46" s="12">
        <v>0.1077423714720199</v>
      </c>
      <c r="O46" s="12">
        <v>1.8477282943086759E-2</v>
      </c>
      <c r="P46" s="12">
        <v>6.3960997243971305E-3</v>
      </c>
      <c r="Q46" s="12">
        <v>1.81284316171819E-2</v>
      </c>
      <c r="R46" s="12">
        <v>4.94057332004015E-3</v>
      </c>
      <c r="S46" s="12">
        <v>4.3263836986233602E-3</v>
      </c>
      <c r="T46" s="12">
        <v>2.7080865424219388E-2</v>
      </c>
      <c r="U46" s="12">
        <v>9.0567829861634402E-3</v>
      </c>
      <c r="V46" s="12">
        <v>2.7586020257886878E-2</v>
      </c>
      <c r="W46" s="12">
        <v>1.0455327396958501E-2</v>
      </c>
      <c r="X46" s="12">
        <v>8.435167318406489E-3</v>
      </c>
      <c r="Y46" s="12">
        <v>1.647425330531136E-3</v>
      </c>
      <c r="Z46" s="12">
        <v>9.2269726424027351E-3</v>
      </c>
      <c r="AA46" s="12">
        <v>4.9767595525003496E-5</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1006473.7710870539</v>
      </c>
      <c r="D48" s="29">
        <v>29228.878698198234</v>
      </c>
      <c r="E48" s="29">
        <v>-344685.49481428455</v>
      </c>
      <c r="F48" s="29">
        <v>252965.15576661177</v>
      </c>
      <c r="G48" s="29">
        <v>137913.64472776596</v>
      </c>
      <c r="H48" s="29">
        <v>343202.72138636885</v>
      </c>
      <c r="I48" s="29">
        <v>215987.12608902759</v>
      </c>
      <c r="J48" s="29">
        <v>81259.96475668269</v>
      </c>
      <c r="K48" s="29">
        <v>294359.9049076573</v>
      </c>
      <c r="L48" s="29">
        <v>354544.16937600123</v>
      </c>
      <c r="M48" s="29">
        <v>1049749.4711973765</v>
      </c>
      <c r="N48" s="29">
        <v>2141644.8537572674</v>
      </c>
      <c r="O48" s="29">
        <v>278802.94382311084</v>
      </c>
      <c r="P48" s="29">
        <v>368871.10933523165</v>
      </c>
      <c r="Q48" s="29">
        <v>755144.33641427162</v>
      </c>
      <c r="R48" s="29">
        <v>85641.035963073053</v>
      </c>
      <c r="S48" s="29">
        <v>-1.7158741901246256E-2</v>
      </c>
      <c r="T48" s="29">
        <v>194362.35824906963</v>
      </c>
      <c r="U48" s="29">
        <v>263956.70531554427</v>
      </c>
      <c r="V48" s="29">
        <v>1011780.6352367711</v>
      </c>
      <c r="W48" s="29">
        <v>228839.05282628463</v>
      </c>
      <c r="X48" s="29">
        <v>274861.44935436116</v>
      </c>
      <c r="Y48" s="29">
        <v>337978.18839991791</v>
      </c>
      <c r="Z48" s="29">
        <v>302161.05556967191</v>
      </c>
      <c r="AA48" s="29">
        <v>1216.5750301332041</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0</v>
      </c>
      <c r="D52" s="12">
        <v>0</v>
      </c>
      <c r="E52" s="12">
        <v>-2883522.0666337744</v>
      </c>
      <c r="F52" s="12">
        <v>-412418.94037341321</v>
      </c>
      <c r="G52" s="12">
        <v>-4.485013969128604E-2</v>
      </c>
      <c r="H52" s="12">
        <v>-57305.703325542687</v>
      </c>
      <c r="I52" s="12">
        <v>-1033962.1519232612</v>
      </c>
      <c r="J52" s="12">
        <v>-259123.68079676511</v>
      </c>
      <c r="K52" s="12">
        <v>-0.88494534022362881</v>
      </c>
      <c r="L52" s="12">
        <v>-3.537884710161715E-2</v>
      </c>
      <c r="M52" s="12">
        <v>-7.4418622315715784E-3</v>
      </c>
      <c r="N52" s="12">
        <v>-3.6592883426864323E-3</v>
      </c>
      <c r="O52" s="12">
        <v>-4.2826241969807007E-2</v>
      </c>
      <c r="P52" s="12">
        <v>-6.9982304105248886E-3</v>
      </c>
      <c r="Q52" s="12">
        <v>-8.2442631734471708E-4</v>
      </c>
      <c r="R52" s="12">
        <v>-1.6797015138850721E-2</v>
      </c>
      <c r="S52" s="12">
        <v>-1.0195658490084653E-2</v>
      </c>
      <c r="T52" s="12">
        <v>-1.5569610661598341E-2</v>
      </c>
      <c r="U52" s="12">
        <v>-3.49855173320693E-3</v>
      </c>
      <c r="V52" s="12">
        <v>-5.2701174219454564E-3</v>
      </c>
      <c r="W52" s="12">
        <v>-3.573801053484978E-4</v>
      </c>
      <c r="X52" s="12">
        <v>-5.1383893334984712E-3</v>
      </c>
      <c r="Y52" s="12">
        <v>-7.0920068854263513E-4</v>
      </c>
      <c r="Z52" s="12">
        <v>-1.971681593946669E-5</v>
      </c>
      <c r="AA52" s="12">
        <v>0</v>
      </c>
    </row>
    <row r="53" spans="1:27" x14ac:dyDescent="0.25">
      <c r="A53" s="11" t="s">
        <v>28</v>
      </c>
      <c r="B53" s="11" t="s">
        <v>8</v>
      </c>
      <c r="C53" s="12">
        <v>0</v>
      </c>
      <c r="D53" s="12">
        <v>0.25468981727384998</v>
      </c>
      <c r="E53" s="12">
        <v>0.15265125987925002</v>
      </c>
      <c r="F53" s="12">
        <v>6.9847994527715902E-5</v>
      </c>
      <c r="G53" s="12">
        <v>3.2161049415216899E-5</v>
      </c>
      <c r="H53" s="12">
        <v>1.58998715024137E-5</v>
      </c>
      <c r="I53" s="12">
        <v>0</v>
      </c>
      <c r="J53" s="12">
        <v>0</v>
      </c>
      <c r="K53" s="12">
        <v>0</v>
      </c>
      <c r="L53" s="12">
        <v>0</v>
      </c>
      <c r="M53" s="12">
        <v>0</v>
      </c>
      <c r="N53" s="12">
        <v>6.5352335667956999E-6</v>
      </c>
      <c r="O53" s="12">
        <v>6.7447909640002296E-6</v>
      </c>
      <c r="P53" s="12">
        <v>8.7918147593400593E-6</v>
      </c>
      <c r="Q53" s="12">
        <v>1.5580242637931499E-5</v>
      </c>
      <c r="R53" s="12">
        <v>1.6150086119280001E-5</v>
      </c>
      <c r="S53" s="12">
        <v>4.8489468185882495E-5</v>
      </c>
      <c r="T53" s="12">
        <v>4.2449573031612502E-2</v>
      </c>
      <c r="U53" s="12">
        <v>3.01242053499199E-3</v>
      </c>
      <c r="V53" s="12">
        <v>1.52225791492675E-4</v>
      </c>
      <c r="W53" s="12">
        <v>1.0919673445057001E-2</v>
      </c>
      <c r="X53" s="12">
        <v>1.6263640108865202E-5</v>
      </c>
      <c r="Y53" s="12">
        <v>7.9834581770539002E-6</v>
      </c>
      <c r="Z53" s="12">
        <v>1.9150502917420903E-2</v>
      </c>
      <c r="AA53" s="12">
        <v>3.7410740036927396E-4</v>
      </c>
    </row>
    <row r="54" spans="1:27" x14ac:dyDescent="0.25">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x14ac:dyDescent="0.25">
      <c r="A55" s="11" t="s">
        <v>28</v>
      </c>
      <c r="B55" s="11" t="s">
        <v>5</v>
      </c>
      <c r="C55" s="12">
        <v>1.6791264198966289</v>
      </c>
      <c r="D55" s="12">
        <v>0.15892630546731173</v>
      </c>
      <c r="E55" s="12">
        <v>2.879943032967909E-2</v>
      </c>
      <c r="F55" s="12">
        <v>2.3186453248040997E-2</v>
      </c>
      <c r="G55" s="12">
        <v>5.6360739100550297E-3</v>
      </c>
      <c r="H55" s="12">
        <v>5.6692525568114299E-3</v>
      </c>
      <c r="I55" s="12">
        <v>1.7035012137931499E-3</v>
      </c>
      <c r="J55" s="12">
        <v>1.2100406054594401E-3</v>
      </c>
      <c r="K55" s="12">
        <v>1.668346605893009E-3</v>
      </c>
      <c r="L55" s="12">
        <v>1.97729719476311E-3</v>
      </c>
      <c r="M55" s="12">
        <v>1.7855845822982901E-3</v>
      </c>
      <c r="N55" s="12">
        <v>1.8638607552150491E-3</v>
      </c>
      <c r="O55" s="12">
        <v>1.99598228533955E-3</v>
      </c>
      <c r="P55" s="12">
        <v>2.1966411029159297E-3</v>
      </c>
      <c r="Q55" s="12">
        <v>2.3432321785037298E-3</v>
      </c>
      <c r="R55" s="12">
        <v>2.6207060166186496E-3</v>
      </c>
      <c r="S55" s="12">
        <v>3.2277627870132795E-3</v>
      </c>
      <c r="T55" s="12">
        <v>3.46581828953705E-3</v>
      </c>
      <c r="U55" s="12">
        <v>6.4690698873450499E-3</v>
      </c>
      <c r="V55" s="12">
        <v>2.0534073481517597E-3</v>
      </c>
      <c r="W55" s="12">
        <v>1.01133263041758E-2</v>
      </c>
      <c r="X55" s="12">
        <v>8.8908165265594502E-2</v>
      </c>
      <c r="Y55" s="12">
        <v>7.6776043383759804E-4</v>
      </c>
      <c r="Z55" s="12">
        <v>6.2263474209565701E-4</v>
      </c>
      <c r="AA55" s="12">
        <v>3.9950903041567897E-4</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1.4053621876811E-5</v>
      </c>
      <c r="K57" s="12">
        <v>1.4315092396341E-5</v>
      </c>
      <c r="L57" s="12">
        <v>1.2426432490291499E-5</v>
      </c>
      <c r="M57" s="12">
        <v>1.53403670256605E-5</v>
      </c>
      <c r="N57" s="12">
        <v>2.6021694918713001E-5</v>
      </c>
      <c r="O57" s="12">
        <v>0.32506631522046503</v>
      </c>
      <c r="P57" s="12">
        <v>3.7672277094532101E-2</v>
      </c>
      <c r="Q57" s="12">
        <v>4474.6180468516795</v>
      </c>
      <c r="R57" s="12">
        <v>2.9781808270447498E-2</v>
      </c>
      <c r="S57" s="12">
        <v>2874.9351587228098</v>
      </c>
      <c r="T57" s="12">
        <v>1.1769502824066301E-2</v>
      </c>
      <c r="U57" s="12">
        <v>4.1450122332709199E-3</v>
      </c>
      <c r="V57" s="12">
        <v>1.04314175661633E-3</v>
      </c>
      <c r="W57" s="12">
        <v>13684.554567887999</v>
      </c>
      <c r="X57" s="12">
        <v>2406.4391573344001</v>
      </c>
      <c r="Y57" s="12">
        <v>1.63499636690208E-3</v>
      </c>
      <c r="Z57" s="12">
        <v>735.52693493005995</v>
      </c>
      <c r="AA57" s="12">
        <v>2.52932679416208E-3</v>
      </c>
    </row>
    <row r="58" spans="1:27" x14ac:dyDescent="0.25">
      <c r="A58" s="11" t="s">
        <v>28</v>
      </c>
      <c r="B58" s="11" t="s">
        <v>10</v>
      </c>
      <c r="C58" s="12">
        <v>159846.859716048</v>
      </c>
      <c r="D58" s="12">
        <v>252982.81373620097</v>
      </c>
      <c r="E58" s="12">
        <v>718891.47057120327</v>
      </c>
      <c r="F58" s="12">
        <v>113547.00214233137</v>
      </c>
      <c r="G58" s="12">
        <v>223596.36906089526</v>
      </c>
      <c r="H58" s="12">
        <v>199875.34894765026</v>
      </c>
      <c r="I58" s="12">
        <v>15349.796717541534</v>
      </c>
      <c r="J58" s="12">
        <v>35113.112932083306</v>
      </c>
      <c r="K58" s="12">
        <v>8.7152545963247063E-2</v>
      </c>
      <c r="L58" s="12">
        <v>3.5932605040988039E-2</v>
      </c>
      <c r="M58" s="12">
        <v>185153.33445674836</v>
      </c>
      <c r="N58" s="12">
        <v>604.26542787592052</v>
      </c>
      <c r="O58" s="12">
        <v>1.8676411017728285E-2</v>
      </c>
      <c r="P58" s="12">
        <v>38612.87980755086</v>
      </c>
      <c r="Q58" s="12">
        <v>90628.511255458056</v>
      </c>
      <c r="R58" s="12">
        <v>190607.20953585455</v>
      </c>
      <c r="S58" s="12">
        <v>12762.214565317105</v>
      </c>
      <c r="T58" s="12">
        <v>48746.561418858473</v>
      </c>
      <c r="U58" s="12">
        <v>3458.9235707261955</v>
      </c>
      <c r="V58" s="12">
        <v>69165.808297009324</v>
      </c>
      <c r="W58" s="12">
        <v>83443.963407265284</v>
      </c>
      <c r="X58" s="12">
        <v>4.1175965351745621E-3</v>
      </c>
      <c r="Y58" s="12">
        <v>5470.8553010753612</v>
      </c>
      <c r="Z58" s="12">
        <v>31493.36053693153</v>
      </c>
      <c r="AA58" s="12">
        <v>24491.22200981286</v>
      </c>
    </row>
    <row r="59" spans="1:27" x14ac:dyDescent="0.25">
      <c r="A59" s="11" t="s">
        <v>28</v>
      </c>
      <c r="B59" s="11" t="s">
        <v>9</v>
      </c>
      <c r="C59" s="12">
        <v>3.0572128676627228</v>
      </c>
      <c r="D59" s="12">
        <v>2.7613276868891896</v>
      </c>
      <c r="E59" s="12">
        <v>78627.911632714633</v>
      </c>
      <c r="F59" s="12">
        <v>183346.91961624901</v>
      </c>
      <c r="G59" s="12">
        <v>4934.3428782606588</v>
      </c>
      <c r="H59" s="12">
        <v>1475.631616218205</v>
      </c>
      <c r="I59" s="12">
        <v>0.37755663499659259</v>
      </c>
      <c r="J59" s="12">
        <v>218902.32912888724</v>
      </c>
      <c r="K59" s="12">
        <v>2.5656783537681342E-3</v>
      </c>
      <c r="L59" s="12">
        <v>27314.464928585119</v>
      </c>
      <c r="M59" s="12">
        <v>0.1445708137340887</v>
      </c>
      <c r="N59" s="12">
        <v>80124.21545059183</v>
      </c>
      <c r="O59" s="12">
        <v>0.45799038244615026</v>
      </c>
      <c r="P59" s="12">
        <v>53943.647934264191</v>
      </c>
      <c r="Q59" s="12">
        <v>26321.315717442198</v>
      </c>
      <c r="R59" s="12">
        <v>0.28162490054029521</v>
      </c>
      <c r="S59" s="12">
        <v>53054.733289478245</v>
      </c>
      <c r="T59" s="12">
        <v>13835.372077097674</v>
      </c>
      <c r="U59" s="12">
        <v>129422.67225730201</v>
      </c>
      <c r="V59" s="12">
        <v>4.7905281696150652E-2</v>
      </c>
      <c r="W59" s="12">
        <v>48612.04266622362</v>
      </c>
      <c r="X59" s="12">
        <v>2.450294344037319E-3</v>
      </c>
      <c r="Y59" s="12">
        <v>8.708316506655471E-2</v>
      </c>
      <c r="Z59" s="12">
        <v>4221.6346833677317</v>
      </c>
      <c r="AA59" s="12">
        <v>7284.3946663834749</v>
      </c>
    </row>
    <row r="60" spans="1:27" x14ac:dyDescent="0.25">
      <c r="A60" s="11" t="s">
        <v>28</v>
      </c>
      <c r="B60" s="11" t="s">
        <v>102</v>
      </c>
      <c r="C60" s="12">
        <v>4.3200347499870091</v>
      </c>
      <c r="D60" s="12">
        <v>17601.890000763982</v>
      </c>
      <c r="E60" s="12">
        <v>12178.401327551164</v>
      </c>
      <c r="F60" s="12">
        <v>257096.05172994625</v>
      </c>
      <c r="G60" s="12">
        <v>44126.258318458073</v>
      </c>
      <c r="H60" s="12">
        <v>0.2117411443464273</v>
      </c>
      <c r="I60" s="12">
        <v>76230.131305731295</v>
      </c>
      <c r="J60" s="12">
        <v>0.14456926113614202</v>
      </c>
      <c r="K60" s="12">
        <v>6.7430566052851998E-2</v>
      </c>
      <c r="L60" s="12">
        <v>0.5335283261893925</v>
      </c>
      <c r="M60" s="12">
        <v>4.6015352219676942</v>
      </c>
      <c r="N60" s="12">
        <v>0.18235014363928162</v>
      </c>
      <c r="O60" s="12">
        <v>31001.698787310888</v>
      </c>
      <c r="P60" s="12">
        <v>77804.815982351633</v>
      </c>
      <c r="Q60" s="12">
        <v>11425.205384024141</v>
      </c>
      <c r="R60" s="12">
        <v>22917.654335899384</v>
      </c>
      <c r="S60" s="12">
        <v>24768.390669571723</v>
      </c>
      <c r="T60" s="12">
        <v>1.0700376242064749E-2</v>
      </c>
      <c r="U60" s="12">
        <v>63674.889883109929</v>
      </c>
      <c r="V60" s="12">
        <v>8834.2045296617289</v>
      </c>
      <c r="W60" s="12">
        <v>19898.79726588483</v>
      </c>
      <c r="X60" s="12">
        <v>6683.9889413001792</v>
      </c>
      <c r="Y60" s="12">
        <v>7.6218935928986403E-2</v>
      </c>
      <c r="Z60" s="12">
        <v>18643.677956799267</v>
      </c>
      <c r="AA60" s="12">
        <v>0.59451018117172494</v>
      </c>
    </row>
    <row r="61" spans="1:27" x14ac:dyDescent="0.25">
      <c r="A61" s="11" t="s">
        <v>28</v>
      </c>
      <c r="B61" s="11" t="s">
        <v>15</v>
      </c>
      <c r="C61" s="12">
        <v>0</v>
      </c>
      <c r="D61" s="12">
        <v>0</v>
      </c>
      <c r="E61" s="12">
        <v>17126.38395695866</v>
      </c>
      <c r="F61" s="12">
        <v>12476.260805245958</v>
      </c>
      <c r="G61" s="12">
        <v>5.0319303825502801E-2</v>
      </c>
      <c r="H61" s="12">
        <v>1.180073272570103E-2</v>
      </c>
      <c r="I61" s="12">
        <v>2.9858804976012092E-3</v>
      </c>
      <c r="J61" s="12">
        <v>4.7450507106315681E-3</v>
      </c>
      <c r="K61" s="12">
        <v>3.7021631089118388E-3</v>
      </c>
      <c r="L61" s="12">
        <v>5.6467984559692899E-3</v>
      </c>
      <c r="M61" s="12">
        <v>7.7475417829628709E-3</v>
      </c>
      <c r="N61" s="12">
        <v>9.7109761266283498E-3</v>
      </c>
      <c r="O61" s="12">
        <v>8.7671795069791704E-3</v>
      </c>
      <c r="P61" s="12">
        <v>9.0027975961697107E-3</v>
      </c>
      <c r="Q61" s="12">
        <v>1.1555899593327319E-2</v>
      </c>
      <c r="R61" s="12">
        <v>8.7295362663367595E-3</v>
      </c>
      <c r="S61" s="12">
        <v>1.01352873522384E-2</v>
      </c>
      <c r="T61" s="12">
        <v>7.5157818328716493E-3</v>
      </c>
      <c r="U61" s="12">
        <v>9.7245402882675299E-3</v>
      </c>
      <c r="V61" s="12">
        <v>8.6843667217860205E-3</v>
      </c>
      <c r="W61" s="12">
        <v>6.4366954246608292E-3</v>
      </c>
      <c r="X61" s="12">
        <v>3.3160084328731497E-3</v>
      </c>
      <c r="Y61" s="12">
        <v>2.4030449420868799E-3</v>
      </c>
      <c r="Z61" s="12">
        <v>3.8707014812994598E-3</v>
      </c>
      <c r="AA61" s="12">
        <v>1.289301982229219E-3</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159851.59605533554</v>
      </c>
      <c r="D63" s="29">
        <v>252985.9886800106</v>
      </c>
      <c r="E63" s="29">
        <v>-2086002.5029791666</v>
      </c>
      <c r="F63" s="29">
        <v>-115524.99535853157</v>
      </c>
      <c r="G63" s="29">
        <v>228530.67275725119</v>
      </c>
      <c r="H63" s="29">
        <v>144045.28292347823</v>
      </c>
      <c r="I63" s="29">
        <v>-1018611.9759455835</v>
      </c>
      <c r="J63" s="29">
        <v>-5108.2375117003103</v>
      </c>
      <c r="K63" s="29">
        <v>-0.79354445420832431</v>
      </c>
      <c r="L63" s="29">
        <v>27314.467472066684</v>
      </c>
      <c r="M63" s="29">
        <v>185153.47338662483</v>
      </c>
      <c r="N63" s="29">
        <v>80728.479115597089</v>
      </c>
      <c r="O63" s="29">
        <v>0.76090959379084011</v>
      </c>
      <c r="P63" s="29">
        <v>92556.560621294659</v>
      </c>
      <c r="Q63" s="29">
        <v>121424.44655413803</v>
      </c>
      <c r="R63" s="29">
        <v>190607.50678240432</v>
      </c>
      <c r="S63" s="29">
        <v>68691.876094111925</v>
      </c>
      <c r="T63" s="29">
        <v>62581.975611239628</v>
      </c>
      <c r="U63" s="29">
        <v>132881.60595597912</v>
      </c>
      <c r="V63" s="29">
        <v>69165.854180948489</v>
      </c>
      <c r="W63" s="29">
        <v>145740.58131699654</v>
      </c>
      <c r="X63" s="29">
        <v>2406.5295112648514</v>
      </c>
      <c r="Y63" s="29">
        <v>5470.9440857799982</v>
      </c>
      <c r="Z63" s="29">
        <v>36450.541908650164</v>
      </c>
      <c r="AA63" s="29">
        <v>31775.619979139559</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0</v>
      </c>
      <c r="D68" s="12">
        <v>0.22273765146749999</v>
      </c>
      <c r="E68" s="12">
        <v>2.8734259652125001E-2</v>
      </c>
      <c r="F68" s="12">
        <v>1.0256719762842099E-4</v>
      </c>
      <c r="G68" s="12">
        <v>1.33918154976859E-4</v>
      </c>
      <c r="H68" s="12">
        <v>7.6413467595468996E-3</v>
      </c>
      <c r="I68" s="12">
        <v>2.2060677164784001E-4</v>
      </c>
      <c r="J68" s="12">
        <v>2.4874450990992501E-4</v>
      </c>
      <c r="K68" s="12">
        <v>7.7876486793412991E-5</v>
      </c>
      <c r="L68" s="12">
        <v>8.5237290517439909E-5</v>
      </c>
      <c r="M68" s="12">
        <v>7.0878344458403797E-3</v>
      </c>
      <c r="N68" s="12">
        <v>7.4527381304649002E-4</v>
      </c>
      <c r="O68" s="12">
        <v>1.2581113927286099E-4</v>
      </c>
      <c r="P68" s="12">
        <v>1.1596722740421E-3</v>
      </c>
      <c r="Q68" s="12">
        <v>7.2231199371981403E-3</v>
      </c>
      <c r="R68" s="12">
        <v>1.4432346723864E-4</v>
      </c>
      <c r="S68" s="12">
        <v>3.1204112352687598E-3</v>
      </c>
      <c r="T68" s="12">
        <v>3.2881477190889595E-2</v>
      </c>
      <c r="U68" s="12">
        <v>6.0708970347319998E-3</v>
      </c>
      <c r="V68" s="12">
        <v>4.8098796757172699E-3</v>
      </c>
      <c r="W68" s="12">
        <v>6.3106981900549995E-3</v>
      </c>
      <c r="X68" s="12">
        <v>6.1403643795076008E-6</v>
      </c>
      <c r="Y68" s="12">
        <v>8.1237394334895004E-6</v>
      </c>
      <c r="Z68" s="12">
        <v>6.643009908969E-3</v>
      </c>
      <c r="AA68" s="12">
        <v>5.1879286549072301E-5</v>
      </c>
    </row>
    <row r="69" spans="1:27" x14ac:dyDescent="0.25">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0.6370201033224121</v>
      </c>
      <c r="D70" s="12">
        <v>6.8328971859121096E-3</v>
      </c>
      <c r="E70" s="12">
        <v>5.9745496223693899E-2</v>
      </c>
      <c r="F70" s="12">
        <v>1.0838112645050699E-2</v>
      </c>
      <c r="G70" s="12">
        <v>1.6175759998201037E-2</v>
      </c>
      <c r="H70" s="12">
        <v>2.6859996628135596E-2</v>
      </c>
      <c r="I70" s="12">
        <v>2.2719406282671058E-2</v>
      </c>
      <c r="J70" s="12">
        <v>2.6158128559273301E-2</v>
      </c>
      <c r="K70" s="12">
        <v>2.1539379562528504E-2</v>
      </c>
      <c r="L70" s="12">
        <v>1.253808185358404E-2</v>
      </c>
      <c r="M70" s="12">
        <v>2.4571076708941E-2</v>
      </c>
      <c r="N70" s="12">
        <v>2.0554868686383797E-2</v>
      </c>
      <c r="O70" s="12">
        <v>1.6675085424739968E-2</v>
      </c>
      <c r="P70" s="12">
        <v>2.2185434082456899E-2</v>
      </c>
      <c r="Q70" s="12">
        <v>2.2659929663904996E-2</v>
      </c>
      <c r="R70" s="12">
        <v>1.120283930321756E-2</v>
      </c>
      <c r="S70" s="12">
        <v>1.7763677273114901E-2</v>
      </c>
      <c r="T70" s="12">
        <v>2.9212478473714599E-2</v>
      </c>
      <c r="U70" s="12">
        <v>9.727785666544999E-3</v>
      </c>
      <c r="V70" s="12">
        <v>1.3467289478994501E-2</v>
      </c>
      <c r="W70" s="12">
        <v>2.4331833255764997E-2</v>
      </c>
      <c r="X70" s="12">
        <v>1.6793670854797589E-3</v>
      </c>
      <c r="Y70" s="12">
        <v>2.5410194864231698E-3</v>
      </c>
      <c r="Z70" s="12">
        <v>7.1222393262242393E-3</v>
      </c>
      <c r="AA70" s="12">
        <v>1.8287697308189E-3</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0.26586611638545499</v>
      </c>
      <c r="K72" s="12">
        <v>1.51954258420634E-2</v>
      </c>
      <c r="L72" s="12">
        <v>6.1988281911599993E-3</v>
      </c>
      <c r="M72" s="12">
        <v>2.2785143134353501E-2</v>
      </c>
      <c r="N72" s="12">
        <v>3.5989711576882001E-2</v>
      </c>
      <c r="O72" s="12">
        <v>2.48594476469003E-3</v>
      </c>
      <c r="P72" s="12">
        <v>1.0083878604748299E-2</v>
      </c>
      <c r="Q72" s="12">
        <v>6.7417435279756702E-2</v>
      </c>
      <c r="R72" s="12">
        <v>3.90349891018548E-3</v>
      </c>
      <c r="S72" s="12">
        <v>1.8573109276805697E-2</v>
      </c>
      <c r="T72" s="12">
        <v>1.0415045885154299E-3</v>
      </c>
      <c r="U72" s="12">
        <v>1.6345314230763598E-3</v>
      </c>
      <c r="V72" s="12">
        <v>2.2983724420528498E-2</v>
      </c>
      <c r="W72" s="12">
        <v>7.8864817510120006E-2</v>
      </c>
      <c r="X72" s="12">
        <v>2.5347910222952202E-4</v>
      </c>
      <c r="Y72" s="12">
        <v>2.04510044194601E-4</v>
      </c>
      <c r="Z72" s="12">
        <v>5.0232149305896596E-4</v>
      </c>
      <c r="AA72" s="12">
        <v>9.8415562246297994E-5</v>
      </c>
    </row>
    <row r="73" spans="1:27" x14ac:dyDescent="0.25">
      <c r="A73" s="11" t="s">
        <v>29</v>
      </c>
      <c r="B73" s="11" t="s">
        <v>10</v>
      </c>
      <c r="C73" s="12">
        <v>297646.52315077669</v>
      </c>
      <c r="D73" s="12">
        <v>10879.459012571617</v>
      </c>
      <c r="E73" s="12">
        <v>76942.338125831433</v>
      </c>
      <c r="F73" s="12">
        <v>288930.2369625906</v>
      </c>
      <c r="G73" s="12">
        <v>26685.729814897135</v>
      </c>
      <c r="H73" s="12">
        <v>744665.48474970448</v>
      </c>
      <c r="I73" s="12">
        <v>162064.33249069305</v>
      </c>
      <c r="J73" s="12">
        <v>125719.5291367235</v>
      </c>
      <c r="K73" s="12">
        <v>2.3537579808996081E-2</v>
      </c>
      <c r="L73" s="12">
        <v>1.5724865928085294E-2</v>
      </c>
      <c r="M73" s="12">
        <v>238475.45583307499</v>
      </c>
      <c r="N73" s="12">
        <v>1.3137607754271894E-2</v>
      </c>
      <c r="O73" s="12">
        <v>217852.59446277024</v>
      </c>
      <c r="P73" s="12">
        <v>223278.92137006446</v>
      </c>
      <c r="Q73" s="12">
        <v>437369.15991396975</v>
      </c>
      <c r="R73" s="12">
        <v>133922.7211228536</v>
      </c>
      <c r="S73" s="12">
        <v>0.6969338205035146</v>
      </c>
      <c r="T73" s="12">
        <v>112529.30023163241</v>
      </c>
      <c r="U73" s="12">
        <v>271943.95658071531</v>
      </c>
      <c r="V73" s="12">
        <v>112991.59794445209</v>
      </c>
      <c r="W73" s="12">
        <v>79600.971170077464</v>
      </c>
      <c r="X73" s="12">
        <v>3.2468823010411017E-3</v>
      </c>
      <c r="Y73" s="12">
        <v>2.7412201065570166E-3</v>
      </c>
      <c r="Z73" s="12">
        <v>70413.741281116323</v>
      </c>
      <c r="AA73" s="12">
        <v>33996.463618236347</v>
      </c>
    </row>
    <row r="74" spans="1:27" x14ac:dyDescent="0.25">
      <c r="A74" s="11" t="s">
        <v>29</v>
      </c>
      <c r="B74" s="11" t="s">
        <v>9</v>
      </c>
      <c r="C74" s="12">
        <v>4.9299693630662293</v>
      </c>
      <c r="D74" s="12">
        <v>1.3754508694212821</v>
      </c>
      <c r="E74" s="12">
        <v>17250.16565160219</v>
      </c>
      <c r="F74" s="12">
        <v>34974.532719829425</v>
      </c>
      <c r="G74" s="12">
        <v>62046.631506789352</v>
      </c>
      <c r="H74" s="12">
        <v>243094.89474931511</v>
      </c>
      <c r="I74" s="12">
        <v>10680.981766614239</v>
      </c>
      <c r="J74" s="12">
        <v>274633.29672485276</v>
      </c>
      <c r="K74" s="12">
        <v>1136.8886988718973</v>
      </c>
      <c r="L74" s="12">
        <v>222657.07521508384</v>
      </c>
      <c r="M74" s="12">
        <v>460157.52388054633</v>
      </c>
      <c r="N74" s="12">
        <v>323380.19830202532</v>
      </c>
      <c r="O74" s="12">
        <v>4260.5499334680153</v>
      </c>
      <c r="P74" s="12">
        <v>270874.87977716711</v>
      </c>
      <c r="Q74" s="12">
        <v>161344.50493773058</v>
      </c>
      <c r="R74" s="12">
        <v>0.1050231882024813</v>
      </c>
      <c r="S74" s="12">
        <v>56064.607589931162</v>
      </c>
      <c r="T74" s="12">
        <v>0.10306358685796123</v>
      </c>
      <c r="U74" s="12">
        <v>595382.96702721436</v>
      </c>
      <c r="V74" s="12">
        <v>2555.9050364159116</v>
      </c>
      <c r="W74" s="12">
        <v>237092.27260373463</v>
      </c>
      <c r="X74" s="12">
        <v>9.7527953069978101E-4</v>
      </c>
      <c r="Y74" s="12">
        <v>1.14099962258465E-3</v>
      </c>
      <c r="Z74" s="12">
        <v>23387.551265104012</v>
      </c>
      <c r="AA74" s="12">
        <v>5647.2235402574661</v>
      </c>
    </row>
    <row r="75" spans="1:27" x14ac:dyDescent="0.25">
      <c r="A75" s="11" t="s">
        <v>29</v>
      </c>
      <c r="B75" s="11" t="s">
        <v>102</v>
      </c>
      <c r="C75" s="12">
        <v>2.9619751812763195</v>
      </c>
      <c r="D75" s="12">
        <v>1.0178653821853449</v>
      </c>
      <c r="E75" s="12">
        <v>1.4631518533736638</v>
      </c>
      <c r="F75" s="12">
        <v>1.3045712159763161</v>
      </c>
      <c r="G75" s="12">
        <v>2.8063931659533399</v>
      </c>
      <c r="H75" s="12">
        <v>5.3960010520844289E-3</v>
      </c>
      <c r="I75" s="12">
        <v>3.6546946502290103</v>
      </c>
      <c r="J75" s="12">
        <v>61181.700898566138</v>
      </c>
      <c r="K75" s="12">
        <v>129983.20098050525</v>
      </c>
      <c r="L75" s="12">
        <v>229713.06055200082</v>
      </c>
      <c r="M75" s="12">
        <v>192326.32232248475</v>
      </c>
      <c r="N75" s="12">
        <v>161266.77638641041</v>
      </c>
      <c r="O75" s="12">
        <v>34256.954649087616</v>
      </c>
      <c r="P75" s="12">
        <v>107177.97047383226</v>
      </c>
      <c r="Q75" s="12">
        <v>3.6716551630836002E-2</v>
      </c>
      <c r="R75" s="12">
        <v>8.2920200914819192E-2</v>
      </c>
      <c r="S75" s="12">
        <v>31518.421106733687</v>
      </c>
      <c r="T75" s="12">
        <v>4.2646337331536742E-2</v>
      </c>
      <c r="U75" s="12">
        <v>335482.05107577174</v>
      </c>
      <c r="V75" s="12">
        <v>2.0744217640570297E-2</v>
      </c>
      <c r="W75" s="12">
        <v>146460.55022794649</v>
      </c>
      <c r="X75" s="12">
        <v>7.5474513758485694E-3</v>
      </c>
      <c r="Y75" s="12">
        <v>6.3240229623207998E-3</v>
      </c>
      <c r="Z75" s="12">
        <v>5.0892853714060203E-3</v>
      </c>
      <c r="AA75" s="12">
        <v>1.70055170813889E-2</v>
      </c>
    </row>
    <row r="76" spans="1:27" x14ac:dyDescent="0.25">
      <c r="A76" s="11" t="s">
        <v>29</v>
      </c>
      <c r="B76" s="11" t="s">
        <v>15</v>
      </c>
      <c r="C76" s="12">
        <v>0</v>
      </c>
      <c r="D76" s="12">
        <v>0</v>
      </c>
      <c r="E76" s="12">
        <v>2.9179656440029897</v>
      </c>
      <c r="F76" s="12">
        <v>0.310571459673189</v>
      </c>
      <c r="G76" s="12">
        <v>0.63997519055698793</v>
      </c>
      <c r="H76" s="12">
        <v>0.46933436811941698</v>
      </c>
      <c r="I76" s="12">
        <v>0.26337448893194298</v>
      </c>
      <c r="J76" s="12">
        <v>4.3272205805013897E-2</v>
      </c>
      <c r="K76" s="12">
        <v>2.2982604121773997E-3</v>
      </c>
      <c r="L76" s="12">
        <v>2.074551874282874E-2</v>
      </c>
      <c r="M76" s="12">
        <v>8.1471049004435997E-2</v>
      </c>
      <c r="N76" s="12">
        <v>0.11353825153556511</v>
      </c>
      <c r="O76" s="12">
        <v>3.2143211490929656E-2</v>
      </c>
      <c r="P76" s="12">
        <v>0.10445410141321571</v>
      </c>
      <c r="Q76" s="12">
        <v>2.5114713925186896E-2</v>
      </c>
      <c r="R76" s="12">
        <v>9.0538866922421704E-3</v>
      </c>
      <c r="S76" s="12">
        <v>0.10056096553404001</v>
      </c>
      <c r="T76" s="12">
        <v>1.9527661394336728E-2</v>
      </c>
      <c r="U76" s="12">
        <v>7.5131630012517311E-2</v>
      </c>
      <c r="V76" s="12">
        <v>3.8685877103932002E-2</v>
      </c>
      <c r="W76" s="12">
        <v>0.10407401866355762</v>
      </c>
      <c r="X76" s="12">
        <v>8.4929549716479991E-5</v>
      </c>
      <c r="Y76" s="12">
        <v>1.055280020206672E-4</v>
      </c>
      <c r="Z76" s="12">
        <v>1.4258938122161668E-4</v>
      </c>
      <c r="AA76" s="12">
        <v>2.6628272800274599E-4</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297652.09014024312</v>
      </c>
      <c r="D78" s="29">
        <v>10881.064033989693</v>
      </c>
      <c r="E78" s="29">
        <v>94192.592257189506</v>
      </c>
      <c r="F78" s="29">
        <v>323904.78062309982</v>
      </c>
      <c r="G78" s="29">
        <v>88732.377631364638</v>
      </c>
      <c r="H78" s="29">
        <v>987760.41400036297</v>
      </c>
      <c r="I78" s="29">
        <v>172745.33719732036</v>
      </c>
      <c r="J78" s="29">
        <v>400353.11813456571</v>
      </c>
      <c r="K78" s="29">
        <v>1136.9490491335978</v>
      </c>
      <c r="L78" s="29">
        <v>222657.1097620971</v>
      </c>
      <c r="M78" s="29">
        <v>698633.03415767557</v>
      </c>
      <c r="N78" s="29">
        <v>323380.26872948714</v>
      </c>
      <c r="O78" s="29">
        <v>222113.16368307959</v>
      </c>
      <c r="P78" s="29">
        <v>494153.83457621653</v>
      </c>
      <c r="Q78" s="29">
        <v>598713.7621521852</v>
      </c>
      <c r="R78" s="29">
        <v>133922.84139670347</v>
      </c>
      <c r="S78" s="29">
        <v>56065.343980949452</v>
      </c>
      <c r="T78" s="29">
        <v>112529.46643067952</v>
      </c>
      <c r="U78" s="29">
        <v>867326.94104114384</v>
      </c>
      <c r="V78" s="29">
        <v>115547.54424176157</v>
      </c>
      <c r="W78" s="29">
        <v>316693.35328116105</v>
      </c>
      <c r="X78" s="29">
        <v>6.1611483838296711E-3</v>
      </c>
      <c r="Y78" s="29">
        <v>6.6358729991929264E-3</v>
      </c>
      <c r="Z78" s="29">
        <v>93801.306813791074</v>
      </c>
      <c r="AA78" s="29">
        <v>39643.689137558395</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ollapsed="1"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0.12707792220249001</v>
      </c>
      <c r="E83" s="12">
        <v>9.3897904553499993E-3</v>
      </c>
      <c r="F83" s="12">
        <v>5.3436414941146603E-3</v>
      </c>
      <c r="G83" s="12">
        <v>8.2787760973746412E-3</v>
      </c>
      <c r="H83" s="12">
        <v>1.8351023547586699E-2</v>
      </c>
      <c r="I83" s="12">
        <v>1.1925150817500301E-2</v>
      </c>
      <c r="J83" s="12">
        <v>1.69476831510772E-3</v>
      </c>
      <c r="K83" s="12">
        <v>1.5295848067663699E-3</v>
      </c>
      <c r="L83" s="12">
        <v>1.2832387826801901E-3</v>
      </c>
      <c r="M83" s="12">
        <v>6.9251016060108807E-3</v>
      </c>
      <c r="N83" s="12">
        <v>2.01175546391937E-3</v>
      </c>
      <c r="O83" s="12">
        <v>3.8664352182953097E-4</v>
      </c>
      <c r="P83" s="12">
        <v>1.87800518398672E-3</v>
      </c>
      <c r="Q83" s="12">
        <v>8.03089545192422E-3</v>
      </c>
      <c r="R83" s="12">
        <v>2.0458156098864004E-3</v>
      </c>
      <c r="S83" s="12">
        <v>2.8701544500975601E-3</v>
      </c>
      <c r="T83" s="12">
        <v>2.5773779905256401E-2</v>
      </c>
      <c r="U83" s="12">
        <v>3.456252425788E-4</v>
      </c>
      <c r="V83" s="12">
        <v>2.1386603687052401E-3</v>
      </c>
      <c r="W83" s="12">
        <v>3.0514347258650998E-3</v>
      </c>
      <c r="X83" s="12">
        <v>2.0122281272880798E-5</v>
      </c>
      <c r="Y83" s="12">
        <v>2.6268739270317E-5</v>
      </c>
      <c r="Z83" s="12">
        <v>8.9770522964036405E-3</v>
      </c>
      <c r="AA83" s="12">
        <v>9.4524526423003596E-5</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0.54774464035843595</v>
      </c>
      <c r="D85" s="12">
        <v>3.0169844338146398E-2</v>
      </c>
      <c r="E85" s="12">
        <v>2.8500455219711399E-2</v>
      </c>
      <c r="F85" s="12">
        <v>3.4547839239041901E-2</v>
      </c>
      <c r="G85" s="12">
        <v>4.1281244134125004E-2</v>
      </c>
      <c r="H85" s="12">
        <v>2.4029140169466303E-2</v>
      </c>
      <c r="I85" s="12">
        <v>1.8305492142462392E-2</v>
      </c>
      <c r="J85" s="12">
        <v>1.9008575025387997E-2</v>
      </c>
      <c r="K85" s="12">
        <v>2.7098661200972401E-2</v>
      </c>
      <c r="L85" s="12">
        <v>4.04436512283185E-2</v>
      </c>
      <c r="M85" s="12">
        <v>8.9430233035386903E-3</v>
      </c>
      <c r="N85" s="12">
        <v>1.63680882383762E-2</v>
      </c>
      <c r="O85" s="12">
        <v>1.7329201086991368E-2</v>
      </c>
      <c r="P85" s="12">
        <v>2.4505036775291898E-2</v>
      </c>
      <c r="Q85" s="12">
        <v>2.0006749457420737E-2</v>
      </c>
      <c r="R85" s="12">
        <v>1.3804999843955428E-2</v>
      </c>
      <c r="S85" s="12">
        <v>1.714609445397287E-2</v>
      </c>
      <c r="T85" s="12">
        <v>3.10532533309975E-2</v>
      </c>
      <c r="U85" s="12">
        <v>1.30244649611253E-2</v>
      </c>
      <c r="V85" s="12">
        <v>7.8949114640716501E-3</v>
      </c>
      <c r="W85" s="12">
        <v>1.2117052290375E-2</v>
      </c>
      <c r="X85" s="12">
        <v>4.2342330318657596E-3</v>
      </c>
      <c r="Y85" s="12">
        <v>5.7925001789435803E-3</v>
      </c>
      <c r="Z85" s="12">
        <v>8.9715671261172501E-3</v>
      </c>
      <c r="AA85" s="12">
        <v>1.2287467131147679E-3</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0.22249629949321498</v>
      </c>
      <c r="K87" s="12">
        <v>2.0855688397747402E-2</v>
      </c>
      <c r="L87" s="12">
        <v>2.8344202373563998E-2</v>
      </c>
      <c r="M87" s="12">
        <v>5.6259328215993E-3</v>
      </c>
      <c r="N87" s="12">
        <v>2.6592802880606999E-2</v>
      </c>
      <c r="O87" s="12">
        <v>3.4509987744774802E-3</v>
      </c>
      <c r="P87" s="12">
        <v>2.0383532646794697E-2</v>
      </c>
      <c r="Q87" s="12">
        <v>0.125847864603266</v>
      </c>
      <c r="R87" s="12">
        <v>4.7919773537371804E-3</v>
      </c>
      <c r="S87" s="12">
        <v>8.76246057421355E-2</v>
      </c>
      <c r="T87" s="12">
        <v>1.4178085936047001E-3</v>
      </c>
      <c r="U87" s="12">
        <v>1.0774502130188801E-3</v>
      </c>
      <c r="V87" s="12">
        <v>2.1960347169088502E-2</v>
      </c>
      <c r="W87" s="12">
        <v>4.2725537408355996E-2</v>
      </c>
      <c r="X87" s="12">
        <v>4.7366131783334396E-4</v>
      </c>
      <c r="Y87" s="12">
        <v>3.8219209743902397E-4</v>
      </c>
      <c r="Z87" s="12">
        <v>0.41854882106778901</v>
      </c>
      <c r="AA87" s="12">
        <v>1.8755767899285999E-4</v>
      </c>
    </row>
    <row r="88" spans="1:27" x14ac:dyDescent="0.25">
      <c r="A88" s="11" t="s">
        <v>30</v>
      </c>
      <c r="B88" s="11" t="s">
        <v>10</v>
      </c>
      <c r="C88" s="12">
        <v>343013.47617498145</v>
      </c>
      <c r="D88" s="12">
        <v>4.704615180996667</v>
      </c>
      <c r="E88" s="12">
        <v>171860.28421722</v>
      </c>
      <c r="F88" s="12">
        <v>36508.847744438041</v>
      </c>
      <c r="G88" s="12">
        <v>457970.40195684036</v>
      </c>
      <c r="H88" s="12">
        <v>119807.72417832595</v>
      </c>
      <c r="I88" s="12">
        <v>379110.29448292346</v>
      </c>
      <c r="J88" s="12">
        <v>1426.0968166067014</v>
      </c>
      <c r="K88" s="12">
        <v>265801.53600138484</v>
      </c>
      <c r="L88" s="12">
        <v>78161.444322417708</v>
      </c>
      <c r="M88" s="12">
        <v>152630.33960430653</v>
      </c>
      <c r="N88" s="12">
        <v>326682.76867101644</v>
      </c>
      <c r="O88" s="12">
        <v>16480.945171271411</v>
      </c>
      <c r="P88" s="12">
        <v>194878.60318373586</v>
      </c>
      <c r="Q88" s="12">
        <v>362569.91661163355</v>
      </c>
      <c r="R88" s="12">
        <v>5018.9371755795873</v>
      </c>
      <c r="S88" s="12">
        <v>0.12737699603414038</v>
      </c>
      <c r="T88" s="12">
        <v>95696.493447253088</v>
      </c>
      <c r="U88" s="12">
        <v>60667.789454539634</v>
      </c>
      <c r="V88" s="12">
        <v>8.9611286561516887E-2</v>
      </c>
      <c r="W88" s="12">
        <v>49336.13349063952</v>
      </c>
      <c r="X88" s="12">
        <v>4.263310577895728E-3</v>
      </c>
      <c r="Y88" s="12">
        <v>1.6723582974160593E-2</v>
      </c>
      <c r="Z88" s="12">
        <v>63963.697720576674</v>
      </c>
      <c r="AA88" s="12">
        <v>15936.837053839286</v>
      </c>
    </row>
    <row r="89" spans="1:27" x14ac:dyDescent="0.25">
      <c r="A89" s="11" t="s">
        <v>30</v>
      </c>
      <c r="B89" s="11" t="s">
        <v>9</v>
      </c>
      <c r="C89" s="12">
        <v>0.97530428494863985</v>
      </c>
      <c r="D89" s="12">
        <v>0.61711247315220397</v>
      </c>
      <c r="E89" s="12">
        <v>0.56862996693467904</v>
      </c>
      <c r="F89" s="12">
        <v>2.0591215549699591</v>
      </c>
      <c r="G89" s="12">
        <v>2223.1931320049907</v>
      </c>
      <c r="H89" s="12">
        <v>41368.748394934635</v>
      </c>
      <c r="I89" s="12">
        <v>58359.647106522003</v>
      </c>
      <c r="J89" s="12">
        <v>17000.14453746174</v>
      </c>
      <c r="K89" s="12">
        <v>4.4540833115138201E-3</v>
      </c>
      <c r="L89" s="12">
        <v>0.1300336004781934</v>
      </c>
      <c r="M89" s="12">
        <v>254082.47547868054</v>
      </c>
      <c r="N89" s="12">
        <v>266825.04482037673</v>
      </c>
      <c r="O89" s="12">
        <v>73801.911645544547</v>
      </c>
      <c r="P89" s="12">
        <v>59148.236176116981</v>
      </c>
      <c r="Q89" s="12">
        <v>81258.656474399817</v>
      </c>
      <c r="R89" s="12">
        <v>59027.104546153641</v>
      </c>
      <c r="S89" s="12">
        <v>50725.805324778419</v>
      </c>
      <c r="T89" s="12">
        <v>11477.123334341622</v>
      </c>
      <c r="U89" s="12">
        <v>7.8647024375077812E-2</v>
      </c>
      <c r="V89" s="12">
        <v>78787.063825201025</v>
      </c>
      <c r="W89" s="12">
        <v>21263.631328958803</v>
      </c>
      <c r="X89" s="12">
        <v>1.3564474243373331E-3</v>
      </c>
      <c r="Y89" s="12">
        <v>1.5666382191336981E-3</v>
      </c>
      <c r="Z89" s="12">
        <v>51138.413984771563</v>
      </c>
      <c r="AA89" s="12">
        <v>12496.193610893448</v>
      </c>
    </row>
    <row r="90" spans="1:27" x14ac:dyDescent="0.25">
      <c r="A90" s="11" t="s">
        <v>30</v>
      </c>
      <c r="B90" s="11" t="s">
        <v>102</v>
      </c>
      <c r="C90" s="12">
        <v>2.1764194316387502</v>
      </c>
      <c r="D90" s="12">
        <v>0.42464543208944699</v>
      </c>
      <c r="E90" s="12">
        <v>0.52416636790190296</v>
      </c>
      <c r="F90" s="12">
        <v>0.444685120423924</v>
      </c>
      <c r="G90" s="12">
        <v>0.83635388506079111</v>
      </c>
      <c r="H90" s="12">
        <v>1.1147002450578021E-2</v>
      </c>
      <c r="I90" s="12">
        <v>0.65549973045626897</v>
      </c>
      <c r="J90" s="12">
        <v>1.1490846607541449</v>
      </c>
      <c r="K90" s="12">
        <v>2.6847347791191902</v>
      </c>
      <c r="L90" s="12">
        <v>2.5251757510113588</v>
      </c>
      <c r="M90" s="12">
        <v>1.96956678112906</v>
      </c>
      <c r="N90" s="12">
        <v>0.40165481638949602</v>
      </c>
      <c r="O90" s="12">
        <v>1.4720700860878202</v>
      </c>
      <c r="P90" s="12">
        <v>2.6955472166544601</v>
      </c>
      <c r="Q90" s="12">
        <v>9.8208428048314715</v>
      </c>
      <c r="R90" s="12">
        <v>13387.683890528146</v>
      </c>
      <c r="S90" s="12">
        <v>5.9385019767235834</v>
      </c>
      <c r="T90" s="12">
        <v>4.1439935714063902E-2</v>
      </c>
      <c r="U90" s="12">
        <v>20691.041814723125</v>
      </c>
      <c r="V90" s="12">
        <v>40588.251081450115</v>
      </c>
      <c r="W90" s="12">
        <v>3.5696232723679957</v>
      </c>
      <c r="X90" s="12">
        <v>5.7170786339398504E-2</v>
      </c>
      <c r="Y90" s="12">
        <v>8.7804775592898801E-3</v>
      </c>
      <c r="Z90" s="12">
        <v>30313.272542547355</v>
      </c>
      <c r="AA90" s="12">
        <v>15547.595627900126</v>
      </c>
    </row>
    <row r="91" spans="1:27" x14ac:dyDescent="0.25">
      <c r="A91" s="11" t="s">
        <v>30</v>
      </c>
      <c r="B91" s="11" t="s">
        <v>15</v>
      </c>
      <c r="C91" s="12">
        <v>0</v>
      </c>
      <c r="D91" s="12">
        <v>0</v>
      </c>
      <c r="E91" s="12">
        <v>6.00237553560686</v>
      </c>
      <c r="F91" s="12">
        <v>1.2202451840272999</v>
      </c>
      <c r="G91" s="12">
        <v>1.923503707590166</v>
      </c>
      <c r="H91" s="12">
        <v>11973.621072190181</v>
      </c>
      <c r="I91" s="12">
        <v>62263.639543970399</v>
      </c>
      <c r="J91" s="12">
        <v>0.19834017459899492</v>
      </c>
      <c r="K91" s="12">
        <v>25362.564633135673</v>
      </c>
      <c r="L91" s="12">
        <v>15090.242024454961</v>
      </c>
      <c r="M91" s="12">
        <v>19603.876454695048</v>
      </c>
      <c r="N91" s="12">
        <v>53173.610928549839</v>
      </c>
      <c r="O91" s="12">
        <v>38551.557159256212</v>
      </c>
      <c r="P91" s="12">
        <v>3.1218297685541634</v>
      </c>
      <c r="Q91" s="12">
        <v>5.9543182306412739</v>
      </c>
      <c r="R91" s="12">
        <v>1.7224386078593941</v>
      </c>
      <c r="S91" s="12">
        <v>1.0016117191520341E-2</v>
      </c>
      <c r="T91" s="12">
        <v>8.2901079230283271E-3</v>
      </c>
      <c r="U91" s="12">
        <v>9.8175556474913189E-2</v>
      </c>
      <c r="V91" s="12">
        <v>5.2462153496421422E-2</v>
      </c>
      <c r="W91" s="12">
        <v>9.7174981570460478E-3</v>
      </c>
      <c r="X91" s="12">
        <v>2.8268136449211331E-3</v>
      </c>
      <c r="Y91" s="12">
        <v>1.492553824014292E-4</v>
      </c>
      <c r="Z91" s="12">
        <v>2.5247945861702568E-2</v>
      </c>
      <c r="AA91" s="12">
        <v>9.325053258956835E-3</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343014.99922390678</v>
      </c>
      <c r="D93" s="29">
        <v>5.4789754206895074</v>
      </c>
      <c r="E93" s="29">
        <v>171860.89073743261</v>
      </c>
      <c r="F93" s="29">
        <v>36510.946757473743</v>
      </c>
      <c r="G93" s="29">
        <v>460193.64464886556</v>
      </c>
      <c r="H93" s="29">
        <v>161176.51495342431</v>
      </c>
      <c r="I93" s="29">
        <v>437469.97182008839</v>
      </c>
      <c r="J93" s="29">
        <v>18426.484553711274</v>
      </c>
      <c r="K93" s="29">
        <v>265801.58993940259</v>
      </c>
      <c r="L93" s="29">
        <v>78161.644427110572</v>
      </c>
      <c r="M93" s="29">
        <v>406712.8365770448</v>
      </c>
      <c r="N93" s="29">
        <v>593507.85846403975</v>
      </c>
      <c r="O93" s="29">
        <v>90282.877983659346</v>
      </c>
      <c r="P93" s="29">
        <v>254026.88612642745</v>
      </c>
      <c r="Q93" s="29">
        <v>443828.72697154293</v>
      </c>
      <c r="R93" s="29">
        <v>64046.062364526035</v>
      </c>
      <c r="S93" s="29">
        <v>50726.040342629101</v>
      </c>
      <c r="T93" s="29">
        <v>107173.67502643654</v>
      </c>
      <c r="U93" s="29">
        <v>60667.882549104426</v>
      </c>
      <c r="V93" s="29">
        <v>78787.185430406593</v>
      </c>
      <c r="W93" s="29">
        <v>70599.822713622751</v>
      </c>
      <c r="X93" s="29">
        <v>1.0347774633205045E-2</v>
      </c>
      <c r="Y93" s="29">
        <v>2.4491182208947214E-2</v>
      </c>
      <c r="Z93" s="29">
        <v>115102.54820278872</v>
      </c>
      <c r="AA93" s="29">
        <v>28433.032175561653</v>
      </c>
    </row>
  </sheetData>
  <sheetProtection algorithmName="SHA-512" hashValue="uXCpGCYQSKqTirOP6zZjoft8VProE0ylhXQ4kEafrrgKxcZbewSiKgqMSoJosJ7a87Bl9GWRcGYPyLZHkQPLqg==" saltValue="wgObWJgDZXZ4zbRH6RLKbw==" spinCount="100000" sheet="1" objects="1" scenarios="1"/>
  <mergeCells count="7">
    <mergeCell ref="A93:B93"/>
    <mergeCell ref="B2:V3"/>
    <mergeCell ref="A18:B18"/>
    <mergeCell ref="A33:B33"/>
    <mergeCell ref="A48:B48"/>
    <mergeCell ref="A63:B63"/>
    <mergeCell ref="A78:B78"/>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tabColor theme="7" tint="0.39997558519241921"/>
  </sheetPr>
  <dimension ref="A1:AA93"/>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137</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22</v>
      </c>
      <c r="B2" s="7" t="s">
        <v>115</v>
      </c>
    </row>
    <row r="3" spans="1:27" x14ac:dyDescent="0.25">
      <c r="B3" s="7"/>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1326835.6159999999</v>
      </c>
      <c r="D6" s="12">
        <v>1219260.9180000001</v>
      </c>
      <c r="E6" s="12">
        <v>823481.64161739999</v>
      </c>
      <c r="F6" s="12">
        <v>617442.69882351998</v>
      </c>
      <c r="G6" s="12">
        <v>339988.56417620997</v>
      </c>
      <c r="H6" s="12">
        <v>349534.09371965006</v>
      </c>
      <c r="I6" s="12">
        <v>139526.50297832</v>
      </c>
      <c r="J6" s="12">
        <v>83108.502837959997</v>
      </c>
      <c r="K6" s="12">
        <v>17226.294638549996</v>
      </c>
      <c r="L6" s="12">
        <v>5.9688403200000009</v>
      </c>
      <c r="M6" s="12">
        <v>4.4520680000000006</v>
      </c>
      <c r="N6" s="12">
        <v>4.2124516399999994</v>
      </c>
      <c r="O6" s="12">
        <v>2.9281348840000003</v>
      </c>
      <c r="P6" s="12">
        <v>2.3839799799999999</v>
      </c>
      <c r="Q6" s="12">
        <v>2.0489391039999996</v>
      </c>
      <c r="R6" s="12">
        <v>1.7084680400000001</v>
      </c>
      <c r="S6" s="12">
        <v>1.5202428799999999</v>
      </c>
      <c r="T6" s="12">
        <v>1.6327059900000001</v>
      </c>
      <c r="U6" s="12">
        <v>1.5696935799999998</v>
      </c>
      <c r="V6" s="12">
        <v>1.3427723300000001</v>
      </c>
      <c r="W6" s="12">
        <v>1.16694915</v>
      </c>
      <c r="X6" s="12">
        <v>0.9301556700000001</v>
      </c>
      <c r="Y6" s="12">
        <v>0.69886239000000006</v>
      </c>
      <c r="Z6" s="12">
        <v>0.59474109999999991</v>
      </c>
      <c r="AA6" s="12">
        <v>0.54803604999999989</v>
      </c>
    </row>
    <row r="7" spans="1:27" x14ac:dyDescent="0.25">
      <c r="A7" s="11" t="s">
        <v>18</v>
      </c>
      <c r="B7" s="11" t="s">
        <v>11</v>
      </c>
      <c r="C7" s="12">
        <v>179196.791</v>
      </c>
      <c r="D7" s="12">
        <v>155861.85500000001</v>
      </c>
      <c r="E7" s="12">
        <v>59156.040975720003</v>
      </c>
      <c r="F7" s="12">
        <v>43017.098349560001</v>
      </c>
      <c r="G7" s="12">
        <v>41548.341792780004</v>
      </c>
      <c r="H7" s="12">
        <v>36924.68584962</v>
      </c>
      <c r="I7" s="12">
        <v>8206.7018388400011</v>
      </c>
      <c r="J7" s="12">
        <v>0.48204958800000003</v>
      </c>
      <c r="K7" s="12">
        <v>0.41126061500000005</v>
      </c>
      <c r="L7" s="12">
        <v>0.39433390000000001</v>
      </c>
      <c r="M7" s="12">
        <v>0.37736998800000005</v>
      </c>
      <c r="N7" s="12">
        <v>0.36524825999999999</v>
      </c>
      <c r="O7" s="12">
        <v>0.32477225500000001</v>
      </c>
      <c r="P7" s="12">
        <v>0.30580555500000001</v>
      </c>
      <c r="Q7" s="12">
        <v>0.30649496599999998</v>
      </c>
      <c r="R7" s="12">
        <v>0.28593855899999998</v>
      </c>
      <c r="S7" s="12">
        <v>0.26267575100000001</v>
      </c>
      <c r="T7" s="12">
        <v>0.28398038499999995</v>
      </c>
      <c r="U7" s="12">
        <v>0.26938547799999996</v>
      </c>
      <c r="V7" s="12">
        <v>0.24838516600000002</v>
      </c>
      <c r="W7" s="12">
        <v>0.23560461799999999</v>
      </c>
      <c r="X7" s="12">
        <v>0.19312320100000002</v>
      </c>
      <c r="Y7" s="12">
        <v>5.5316483000000007E-2</v>
      </c>
      <c r="Z7" s="12">
        <v>7.723844199999999E-2</v>
      </c>
      <c r="AA7" s="12">
        <v>0</v>
      </c>
    </row>
    <row r="8" spans="1:27" x14ac:dyDescent="0.25">
      <c r="A8" s="11" t="s">
        <v>18</v>
      </c>
      <c r="B8" s="11" t="s">
        <v>8</v>
      </c>
      <c r="C8" s="12">
        <v>166829.261337</v>
      </c>
      <c r="D8" s="12">
        <v>172108.14198886001</v>
      </c>
      <c r="E8" s="12">
        <v>334245.95712273003</v>
      </c>
      <c r="F8" s="12">
        <v>302305.09016634</v>
      </c>
      <c r="G8" s="12">
        <v>261415.99322509</v>
      </c>
      <c r="H8" s="12">
        <v>284235.49694546004</v>
      </c>
      <c r="I8" s="12">
        <v>335763.58437817002</v>
      </c>
      <c r="J8" s="12">
        <v>319061.93866893998</v>
      </c>
      <c r="K8" s="12">
        <v>341651.29403374001</v>
      </c>
      <c r="L8" s="12">
        <v>221802.48151667</v>
      </c>
      <c r="M8" s="12">
        <v>255790.67565647</v>
      </c>
      <c r="N8" s="12">
        <v>261808.9833236</v>
      </c>
      <c r="O8" s="12">
        <v>131545.28905162</v>
      </c>
      <c r="P8" s="12">
        <v>82060.10277397999</v>
      </c>
      <c r="Q8" s="12">
        <v>140947.53490943002</v>
      </c>
      <c r="R8" s="12">
        <v>63511.423549300001</v>
      </c>
      <c r="S8" s="12">
        <v>53479.644319419996</v>
      </c>
      <c r="T8" s="12">
        <v>171493.35462892998</v>
      </c>
      <c r="U8" s="12">
        <v>139797.86702124999</v>
      </c>
      <c r="V8" s="12">
        <v>132265.52422260999</v>
      </c>
      <c r="W8" s="12">
        <v>88322.283234400005</v>
      </c>
      <c r="X8" s="12">
        <v>81883.955371460004</v>
      </c>
      <c r="Y8" s="12">
        <v>32178.421962439999</v>
      </c>
      <c r="Z8" s="12">
        <v>24683.926262290002</v>
      </c>
      <c r="AA8" s="12">
        <v>22558.231688039999</v>
      </c>
    </row>
    <row r="9" spans="1:27" x14ac:dyDescent="0.25">
      <c r="A9" s="11" t="s">
        <v>18</v>
      </c>
      <c r="B9" s="11" t="s">
        <v>12</v>
      </c>
      <c r="C9" s="12">
        <v>10583.5414</v>
      </c>
      <c r="D9" s="12">
        <v>13669.797399999999</v>
      </c>
      <c r="E9" s="12">
        <v>125857.29199999999</v>
      </c>
      <c r="F9" s="12">
        <v>60541.338000000003</v>
      </c>
      <c r="G9" s="12">
        <v>67198.837</v>
      </c>
      <c r="H9" s="12">
        <v>99387.77900000001</v>
      </c>
      <c r="I9" s="12">
        <v>83191.627999999997</v>
      </c>
      <c r="J9" s="12">
        <v>49125.601999999999</v>
      </c>
      <c r="K9" s="12">
        <v>25741.8855</v>
      </c>
      <c r="L9" s="12">
        <v>14264.107199999999</v>
      </c>
      <c r="M9" s="12">
        <v>4987.31181715</v>
      </c>
      <c r="N9" s="12">
        <v>10921.3986</v>
      </c>
      <c r="O9" s="12">
        <v>6911.0325000000003</v>
      </c>
      <c r="P9" s="12">
        <v>5141.598</v>
      </c>
      <c r="Q9" s="12">
        <v>11679.175999999999</v>
      </c>
      <c r="R9" s="12">
        <v>6764.7529999999997</v>
      </c>
      <c r="S9" s="12">
        <v>0</v>
      </c>
      <c r="T9" s="12">
        <v>0</v>
      </c>
      <c r="U9" s="12">
        <v>0</v>
      </c>
      <c r="V9" s="12">
        <v>0</v>
      </c>
      <c r="W9" s="12">
        <v>0</v>
      </c>
      <c r="X9" s="12">
        <v>0</v>
      </c>
      <c r="Y9" s="12">
        <v>0</v>
      </c>
      <c r="Z9" s="12">
        <v>0</v>
      </c>
      <c r="AA9" s="12">
        <v>0</v>
      </c>
    </row>
    <row r="10" spans="1:27" x14ac:dyDescent="0.25">
      <c r="A10" s="11" t="s">
        <v>18</v>
      </c>
      <c r="B10" s="11" t="s">
        <v>5</v>
      </c>
      <c r="C10" s="12">
        <v>16472.454036429997</v>
      </c>
      <c r="D10" s="12">
        <v>18054.379561201004</v>
      </c>
      <c r="E10" s="12">
        <v>103125.13875953002</v>
      </c>
      <c r="F10" s="12">
        <v>69253.850201979993</v>
      </c>
      <c r="G10" s="12">
        <v>63397.886460350011</v>
      </c>
      <c r="H10" s="12">
        <v>105421.72393199999</v>
      </c>
      <c r="I10" s="12">
        <v>94922.300057405999</v>
      </c>
      <c r="J10" s="12">
        <v>99663.671734899995</v>
      </c>
      <c r="K10" s="12">
        <v>50415.494482650007</v>
      </c>
      <c r="L10" s="12">
        <v>32230.943603360003</v>
      </c>
      <c r="M10" s="12">
        <v>4962.8135903489992</v>
      </c>
      <c r="N10" s="12">
        <v>20952.878155189999</v>
      </c>
      <c r="O10" s="12">
        <v>12423.498662809998</v>
      </c>
      <c r="P10" s="12">
        <v>7568.4798801340003</v>
      </c>
      <c r="Q10" s="12">
        <v>13050.590471039999</v>
      </c>
      <c r="R10" s="12">
        <v>4771.672792634</v>
      </c>
      <c r="S10" s="12">
        <v>16279.705509209998</v>
      </c>
      <c r="T10" s="12">
        <v>54767.079353480003</v>
      </c>
      <c r="U10" s="12">
        <v>9766.3209596699999</v>
      </c>
      <c r="V10" s="12">
        <v>18931.187444940002</v>
      </c>
      <c r="W10" s="12">
        <v>71915.876581859993</v>
      </c>
      <c r="X10" s="12">
        <v>5017.6242898359997</v>
      </c>
      <c r="Y10" s="12">
        <v>3080.5812801260004</v>
      </c>
      <c r="Z10" s="12">
        <v>57163.738083165998</v>
      </c>
      <c r="AA10" s="12">
        <v>1128.72342615</v>
      </c>
    </row>
    <row r="11" spans="1:27"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x14ac:dyDescent="0.25">
      <c r="A12" s="11" t="s">
        <v>18</v>
      </c>
      <c r="B12" s="11" t="s">
        <v>118</v>
      </c>
      <c r="C12" s="12">
        <v>0</v>
      </c>
      <c r="D12" s="12">
        <v>0</v>
      </c>
      <c r="E12" s="12">
        <v>0</v>
      </c>
      <c r="F12" s="12">
        <v>0</v>
      </c>
      <c r="G12" s="12">
        <v>0</v>
      </c>
      <c r="H12" s="12">
        <v>0</v>
      </c>
      <c r="I12" s="12">
        <v>0</v>
      </c>
      <c r="J12" s="12">
        <v>2.2360109599999998</v>
      </c>
      <c r="K12" s="12">
        <v>2.4374488700000008</v>
      </c>
      <c r="L12" s="12">
        <v>2.0436205599999999</v>
      </c>
      <c r="M12" s="12">
        <v>2.3641012000000003</v>
      </c>
      <c r="N12" s="12">
        <v>2.8175429300000001</v>
      </c>
      <c r="O12" s="12">
        <v>3.2124895099999997</v>
      </c>
      <c r="P12" s="12">
        <v>3.6001744899999997</v>
      </c>
      <c r="Q12" s="12">
        <v>26411.713646099997</v>
      </c>
      <c r="R12" s="12">
        <v>24395.726150670002</v>
      </c>
      <c r="S12" s="12">
        <v>44383.962516399995</v>
      </c>
      <c r="T12" s="12">
        <v>37828.240395690002</v>
      </c>
      <c r="U12" s="12">
        <v>34325.26865713</v>
      </c>
      <c r="V12" s="12">
        <v>33787.881172349997</v>
      </c>
      <c r="W12" s="12">
        <v>175796.54815310001</v>
      </c>
      <c r="X12" s="12">
        <v>140658.07631829998</v>
      </c>
      <c r="Y12" s="12">
        <v>146000.68835469999</v>
      </c>
      <c r="Z12" s="12">
        <v>207933.28372150002</v>
      </c>
      <c r="AA12" s="12">
        <v>205545.11848745</v>
      </c>
    </row>
    <row r="13" spans="1:27" x14ac:dyDescent="0.25">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x14ac:dyDescent="0.25">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x14ac:dyDescent="0.25">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x14ac:dyDescent="0.25">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x14ac:dyDescent="0.25">
      <c r="A18" s="37" t="s">
        <v>98</v>
      </c>
      <c r="B18" s="37"/>
      <c r="C18" s="29">
        <v>1699917.6637734298</v>
      </c>
      <c r="D18" s="29">
        <v>1578955.091950061</v>
      </c>
      <c r="E18" s="29">
        <v>1445866.0704753799</v>
      </c>
      <c r="F18" s="29">
        <v>1092560.0755414001</v>
      </c>
      <c r="G18" s="29">
        <v>773549.62265442999</v>
      </c>
      <c r="H18" s="29">
        <v>875503.77944673016</v>
      </c>
      <c r="I18" s="29">
        <v>661610.71725273598</v>
      </c>
      <c r="J18" s="29">
        <v>550962.43330234801</v>
      </c>
      <c r="K18" s="29">
        <v>435037.81736442499</v>
      </c>
      <c r="L18" s="29">
        <v>268305.93911481003</v>
      </c>
      <c r="M18" s="29">
        <v>265747.99460315704</v>
      </c>
      <c r="N18" s="29">
        <v>293690.65532162</v>
      </c>
      <c r="O18" s="29">
        <v>150886.28561107899</v>
      </c>
      <c r="P18" s="29">
        <v>94776.470614138976</v>
      </c>
      <c r="Q18" s="29">
        <v>192091.37046064</v>
      </c>
      <c r="R18" s="29">
        <v>99445.569899202994</v>
      </c>
      <c r="S18" s="29">
        <v>114145.095263661</v>
      </c>
      <c r="T18" s="29">
        <v>264090.59106447501</v>
      </c>
      <c r="U18" s="29">
        <v>183891.29571710801</v>
      </c>
      <c r="V18" s="29">
        <v>184986.183997396</v>
      </c>
      <c r="W18" s="29">
        <v>336036.11052312801</v>
      </c>
      <c r="X18" s="29">
        <v>227560.779258467</v>
      </c>
      <c r="Y18" s="29">
        <v>181260.44577613898</v>
      </c>
      <c r="Z18" s="29">
        <v>289781.62004649802</v>
      </c>
      <c r="AA18" s="29">
        <v>229232.62163769</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746782.06799999997</v>
      </c>
      <c r="D21" s="12">
        <v>671244.58799999999</v>
      </c>
      <c r="E21" s="12">
        <v>485272.82214800001</v>
      </c>
      <c r="F21" s="12">
        <v>324237.19844000001</v>
      </c>
      <c r="G21" s="12">
        <v>154703.93663449999</v>
      </c>
      <c r="H21" s="12">
        <v>190676.5056191</v>
      </c>
      <c r="I21" s="12">
        <v>80659.440325000003</v>
      </c>
      <c r="J21" s="12">
        <v>53957.4681968</v>
      </c>
      <c r="K21" s="12">
        <v>17221.005006519998</v>
      </c>
      <c r="L21" s="12">
        <v>1.6651772900000001</v>
      </c>
      <c r="M21" s="12">
        <v>0.58157360999999996</v>
      </c>
      <c r="N21" s="12">
        <v>0.56432175000000007</v>
      </c>
      <c r="O21" s="12">
        <v>0.49047712999999998</v>
      </c>
      <c r="P21" s="12">
        <v>0.39648503000000002</v>
      </c>
      <c r="Q21" s="12">
        <v>0.42614972000000001</v>
      </c>
      <c r="R21" s="12">
        <v>0.31105579999999999</v>
      </c>
      <c r="S21" s="12">
        <v>0.26141653999999998</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1403.5991999999999</v>
      </c>
      <c r="D23" s="12">
        <v>3138.4570518999999</v>
      </c>
      <c r="E23" s="12">
        <v>62790.921993900003</v>
      </c>
      <c r="F23" s="12">
        <v>58010.694209169997</v>
      </c>
      <c r="G23" s="12">
        <v>51294.273549699996</v>
      </c>
      <c r="H23" s="12">
        <v>53382.301154660003</v>
      </c>
      <c r="I23" s="12">
        <v>62820.39382587</v>
      </c>
      <c r="J23" s="12">
        <v>64152.6201516</v>
      </c>
      <c r="K23" s="12">
        <v>64193.055431400004</v>
      </c>
      <c r="L23" s="12">
        <v>49954.8367296</v>
      </c>
      <c r="M23" s="12">
        <v>53518.669001999995</v>
      </c>
      <c r="N23" s="12">
        <v>56570.696375899999</v>
      </c>
      <c r="O23" s="12">
        <v>34583.395188349998</v>
      </c>
      <c r="P23" s="12">
        <v>31776.053787050001</v>
      </c>
      <c r="Q23" s="12">
        <v>42202.499707700001</v>
      </c>
      <c r="R23" s="12">
        <v>33624.390448600003</v>
      </c>
      <c r="S23" s="12">
        <v>25065.625789059999</v>
      </c>
      <c r="T23" s="12">
        <v>51786.56402985</v>
      </c>
      <c r="U23" s="12">
        <v>43748.244671749999</v>
      </c>
      <c r="V23" s="12">
        <v>42254.576158749995</v>
      </c>
      <c r="W23" s="12">
        <v>0.8377311999999999</v>
      </c>
      <c r="X23" s="12">
        <v>0.74994885</v>
      </c>
      <c r="Y23" s="12">
        <v>0.71659790000000001</v>
      </c>
      <c r="Z23" s="12">
        <v>1.2653479000000001</v>
      </c>
      <c r="AA23" s="12">
        <v>1.1721138</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198.39806934999999</v>
      </c>
      <c r="D25" s="12">
        <v>644.09736568000005</v>
      </c>
      <c r="E25" s="12">
        <v>9201.0866728399997</v>
      </c>
      <c r="F25" s="12">
        <v>6712.1132343500003</v>
      </c>
      <c r="G25" s="12">
        <v>1656.8302459999998</v>
      </c>
      <c r="H25" s="12">
        <v>3291.5967083300002</v>
      </c>
      <c r="I25" s="12">
        <v>8385.3907947900007</v>
      </c>
      <c r="J25" s="12">
        <v>12543.922575980003</v>
      </c>
      <c r="K25" s="12">
        <v>9901.0045047400017</v>
      </c>
      <c r="L25" s="12">
        <v>8192.5427219499998</v>
      </c>
      <c r="M25" s="12">
        <v>1053.3794681899999</v>
      </c>
      <c r="N25" s="12">
        <v>2985.9517773399998</v>
      </c>
      <c r="O25" s="12">
        <v>545.83681775999992</v>
      </c>
      <c r="P25" s="12">
        <v>455.56441574000002</v>
      </c>
      <c r="Q25" s="12">
        <v>2082.4639944</v>
      </c>
      <c r="R25" s="12">
        <v>1.080175205</v>
      </c>
      <c r="S25" s="12">
        <v>1933.36121026</v>
      </c>
      <c r="T25" s="12">
        <v>9034.8123702600005</v>
      </c>
      <c r="U25" s="12">
        <v>1298.1095228899999</v>
      </c>
      <c r="V25" s="12">
        <v>197.99066770000002</v>
      </c>
      <c r="W25" s="12">
        <v>12396.144358699999</v>
      </c>
      <c r="X25" s="12">
        <v>1287.7645500399997</v>
      </c>
      <c r="Y25" s="12">
        <v>395.61207784999999</v>
      </c>
      <c r="Z25" s="12">
        <v>11505.8557134</v>
      </c>
      <c r="AA25" s="12">
        <v>226.55409878000003</v>
      </c>
    </row>
    <row r="26" spans="1:27"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x14ac:dyDescent="0.25">
      <c r="A27" s="11" t="s">
        <v>26</v>
      </c>
      <c r="B27" s="11" t="s">
        <v>118</v>
      </c>
      <c r="C27" s="12">
        <v>0</v>
      </c>
      <c r="D27" s="12">
        <v>0</v>
      </c>
      <c r="E27" s="12">
        <v>0</v>
      </c>
      <c r="F27" s="12">
        <v>0</v>
      </c>
      <c r="G27" s="12">
        <v>0</v>
      </c>
      <c r="H27" s="12">
        <v>0</v>
      </c>
      <c r="I27" s="12">
        <v>0</v>
      </c>
      <c r="J27" s="12">
        <v>0.84378534000000005</v>
      </c>
      <c r="K27" s="12">
        <v>0.93984990000000002</v>
      </c>
      <c r="L27" s="12">
        <v>0.71244929999999995</v>
      </c>
      <c r="M27" s="12">
        <v>0.81632135000000006</v>
      </c>
      <c r="N27" s="12">
        <v>0.98209142999999999</v>
      </c>
      <c r="O27" s="12">
        <v>0.75289220000000001</v>
      </c>
      <c r="P27" s="12">
        <v>0.81810090000000002</v>
      </c>
      <c r="Q27" s="12">
        <v>5.5432695000000001</v>
      </c>
      <c r="R27" s="12">
        <v>5.2372709999999998</v>
      </c>
      <c r="S27" s="12">
        <v>4.6093486000000006</v>
      </c>
      <c r="T27" s="12">
        <v>4.7755529999999995</v>
      </c>
      <c r="U27" s="12">
        <v>2.8787546000000002</v>
      </c>
      <c r="V27" s="12">
        <v>3.4664253</v>
      </c>
      <c r="W27" s="12">
        <v>4.6181216000000003</v>
      </c>
      <c r="X27" s="12">
        <v>2.1997523999999999</v>
      </c>
      <c r="Y27" s="12">
        <v>2.4871729</v>
      </c>
      <c r="Z27" s="12">
        <v>3.8122968999999998</v>
      </c>
      <c r="AA27" s="12">
        <v>2.9383456999999997</v>
      </c>
    </row>
    <row r="28" spans="1:27" x14ac:dyDescent="0.25">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x14ac:dyDescent="0.25">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x14ac:dyDescent="0.25">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x14ac:dyDescent="0.25">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748384.06526935007</v>
      </c>
      <c r="D33" s="29">
        <v>675027.14241758001</v>
      </c>
      <c r="E33" s="29">
        <v>557264.83081473992</v>
      </c>
      <c r="F33" s="29">
        <v>388960.00588352</v>
      </c>
      <c r="G33" s="29">
        <v>207655.04043019997</v>
      </c>
      <c r="H33" s="29">
        <v>247350.40348209001</v>
      </c>
      <c r="I33" s="29">
        <v>151865.22494566001</v>
      </c>
      <c r="J33" s="29">
        <v>130654.85470971999</v>
      </c>
      <c r="K33" s="29">
        <v>91316.004792560008</v>
      </c>
      <c r="L33" s="29">
        <v>58149.757078139999</v>
      </c>
      <c r="M33" s="29">
        <v>54573.44636514999</v>
      </c>
      <c r="N33" s="29">
        <v>59558.194566419996</v>
      </c>
      <c r="O33" s="29">
        <v>35130.475375439994</v>
      </c>
      <c r="P33" s="29">
        <v>32232.832788719999</v>
      </c>
      <c r="Q33" s="29">
        <v>44290.933121319998</v>
      </c>
      <c r="R33" s="29">
        <v>33631.018950605001</v>
      </c>
      <c r="S33" s="29">
        <v>27003.857764459997</v>
      </c>
      <c r="T33" s="29">
        <v>60826.151953109998</v>
      </c>
      <c r="U33" s="29">
        <v>45049.232949240002</v>
      </c>
      <c r="V33" s="29">
        <v>42456.033251749999</v>
      </c>
      <c r="W33" s="29">
        <v>12401.600211499999</v>
      </c>
      <c r="X33" s="29">
        <v>1290.7142512899998</v>
      </c>
      <c r="Y33" s="29">
        <v>398.81584865000002</v>
      </c>
      <c r="Z33" s="29">
        <v>11510.9333582</v>
      </c>
      <c r="AA33" s="29">
        <v>230.66455828000005</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580053.54799999995</v>
      </c>
      <c r="D36" s="12">
        <v>548016.32999999996</v>
      </c>
      <c r="E36" s="12">
        <v>338208.81946939998</v>
      </c>
      <c r="F36" s="12">
        <v>293205.50038352003</v>
      </c>
      <c r="G36" s="12">
        <v>185284.62754170998</v>
      </c>
      <c r="H36" s="12">
        <v>158857.58810055003</v>
      </c>
      <c r="I36" s="12">
        <v>58867.062653319997</v>
      </c>
      <c r="J36" s="12">
        <v>29151.03464116</v>
      </c>
      <c r="K36" s="12">
        <v>5.289632029999999</v>
      </c>
      <c r="L36" s="12">
        <v>4.3036630300000009</v>
      </c>
      <c r="M36" s="12">
        <v>3.8704943900000006</v>
      </c>
      <c r="N36" s="12">
        <v>3.6481298899999994</v>
      </c>
      <c r="O36" s="12">
        <v>2.4376577540000004</v>
      </c>
      <c r="P36" s="12">
        <v>1.9874949499999999</v>
      </c>
      <c r="Q36" s="12">
        <v>1.6227893839999996</v>
      </c>
      <c r="R36" s="12">
        <v>1.3974122400000002</v>
      </c>
      <c r="S36" s="12">
        <v>1.2588263399999999</v>
      </c>
      <c r="T36" s="12">
        <v>1.6327059900000001</v>
      </c>
      <c r="U36" s="12">
        <v>1.5696935799999998</v>
      </c>
      <c r="V36" s="12">
        <v>1.3427723300000001</v>
      </c>
      <c r="W36" s="12">
        <v>1.16694915</v>
      </c>
      <c r="X36" s="12">
        <v>0.9301556700000001</v>
      </c>
      <c r="Y36" s="12">
        <v>0.69886239000000006</v>
      </c>
      <c r="Z36" s="12">
        <v>0.59474109999999991</v>
      </c>
      <c r="AA36" s="12">
        <v>0.54803604999999989</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72546.349136999997</v>
      </c>
      <c r="D38" s="12">
        <v>89045.604408960018</v>
      </c>
      <c r="E38" s="12">
        <v>167446.55007932999</v>
      </c>
      <c r="F38" s="12">
        <v>151840.11989135001</v>
      </c>
      <c r="G38" s="12">
        <v>133027.72265045001</v>
      </c>
      <c r="H38" s="12">
        <v>133110.74434119998</v>
      </c>
      <c r="I38" s="12">
        <v>185818.45600060001</v>
      </c>
      <c r="J38" s="12">
        <v>168130.6450586</v>
      </c>
      <c r="K38" s="12">
        <v>201995.89029870002</v>
      </c>
      <c r="L38" s="12">
        <v>158238.18926399999</v>
      </c>
      <c r="M38" s="12">
        <v>158791.63638687</v>
      </c>
      <c r="N38" s="12">
        <v>150143.1167481</v>
      </c>
      <c r="O38" s="12">
        <v>91843.500635240009</v>
      </c>
      <c r="P38" s="12">
        <v>47077.513509750002</v>
      </c>
      <c r="Q38" s="12">
        <v>98743.298389960008</v>
      </c>
      <c r="R38" s="12">
        <v>29885.388803850001</v>
      </c>
      <c r="S38" s="12">
        <v>28412.407703480003</v>
      </c>
      <c r="T38" s="12">
        <v>119704.47215880001</v>
      </c>
      <c r="U38" s="12">
        <v>96047.353715399993</v>
      </c>
      <c r="V38" s="12">
        <v>90008.732812900009</v>
      </c>
      <c r="W38" s="12">
        <v>88319.047552300006</v>
      </c>
      <c r="X38" s="12">
        <v>81881.066836359998</v>
      </c>
      <c r="Y38" s="12">
        <v>32175.683064299999</v>
      </c>
      <c r="Z38" s="12">
        <v>24679.713315000001</v>
      </c>
      <c r="AA38" s="12">
        <v>22554.2392354</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8.0346910999999999</v>
      </c>
      <c r="D40" s="12">
        <v>1.2456082210000001</v>
      </c>
      <c r="E40" s="12">
        <v>1873.4564131700001</v>
      </c>
      <c r="F40" s="12">
        <v>6115.4155225699988</v>
      </c>
      <c r="G40" s="12">
        <v>4060.6843896599999</v>
      </c>
      <c r="H40" s="12">
        <v>2575.8904096699994</v>
      </c>
      <c r="I40" s="12">
        <v>13527.679979039998</v>
      </c>
      <c r="J40" s="12">
        <v>23744.7224742</v>
      </c>
      <c r="K40" s="12">
        <v>20175.086880400002</v>
      </c>
      <c r="L40" s="12">
        <v>8980.4905532800021</v>
      </c>
      <c r="M40" s="12">
        <v>620.18716489300004</v>
      </c>
      <c r="N40" s="12">
        <v>0.79623379000000005</v>
      </c>
      <c r="O40" s="12">
        <v>0.73979933000000009</v>
      </c>
      <c r="P40" s="12">
        <v>0.70253773399999997</v>
      </c>
      <c r="Q40" s="12">
        <v>97.595845569999994</v>
      </c>
      <c r="R40" s="12">
        <v>0.65894054499999999</v>
      </c>
      <c r="S40" s="12">
        <v>2499.8082803400002</v>
      </c>
      <c r="T40" s="12">
        <v>3687.7898754500002</v>
      </c>
      <c r="U40" s="12">
        <v>107.93265075999999</v>
      </c>
      <c r="V40" s="12">
        <v>1.0470688399999999</v>
      </c>
      <c r="W40" s="12">
        <v>1.0604515799999998</v>
      </c>
      <c r="X40" s="12">
        <v>0.92701682000000007</v>
      </c>
      <c r="Y40" s="12">
        <v>0.87309346999999993</v>
      </c>
      <c r="Z40" s="12">
        <v>38571.737849140001</v>
      </c>
      <c r="AA40" s="12">
        <v>1.3601424200000001</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0.49065911999999995</v>
      </c>
      <c r="K42" s="12">
        <v>0.59227020000000008</v>
      </c>
      <c r="L42" s="12">
        <v>0.49288123</v>
      </c>
      <c r="M42" s="12">
        <v>0.50915273999999999</v>
      </c>
      <c r="N42" s="12">
        <v>0.49878976000000003</v>
      </c>
      <c r="O42" s="12">
        <v>0.50828207000000003</v>
      </c>
      <c r="P42" s="12">
        <v>0.53960266000000001</v>
      </c>
      <c r="Q42" s="12">
        <v>0.94053059999999999</v>
      </c>
      <c r="R42" s="12">
        <v>0.72857214000000003</v>
      </c>
      <c r="S42" s="12">
        <v>0.56550729999999994</v>
      </c>
      <c r="T42" s="12">
        <v>0.61050385000000007</v>
      </c>
      <c r="U42" s="12">
        <v>0.47382123000000004</v>
      </c>
      <c r="V42" s="12">
        <v>0.52589075000000007</v>
      </c>
      <c r="W42" s="12">
        <v>0.59442070000000002</v>
      </c>
      <c r="X42" s="12">
        <v>0.535358</v>
      </c>
      <c r="Y42" s="12">
        <v>0.53636149999999994</v>
      </c>
      <c r="Z42" s="12">
        <v>1.3579007999999999</v>
      </c>
      <c r="AA42" s="12">
        <v>0.63354094999999999</v>
      </c>
    </row>
    <row r="43" spans="1:27" x14ac:dyDescent="0.25">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x14ac:dyDescent="0.25">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x14ac:dyDescent="0.25">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x14ac:dyDescent="0.25">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652607.9318281</v>
      </c>
      <c r="D48" s="29">
        <v>637063.18001718097</v>
      </c>
      <c r="E48" s="29">
        <v>507528.82596189994</v>
      </c>
      <c r="F48" s="29">
        <v>451161.0357974401</v>
      </c>
      <c r="G48" s="29">
        <v>322373.03458182001</v>
      </c>
      <c r="H48" s="29">
        <v>294544.22285142</v>
      </c>
      <c r="I48" s="29">
        <v>258213.19863296</v>
      </c>
      <c r="J48" s="29">
        <v>221026.89283308</v>
      </c>
      <c r="K48" s="29">
        <v>222176.85908133001</v>
      </c>
      <c r="L48" s="29">
        <v>167223.47636153997</v>
      </c>
      <c r="M48" s="29">
        <v>159416.203198893</v>
      </c>
      <c r="N48" s="29">
        <v>150148.05990153999</v>
      </c>
      <c r="O48" s="29">
        <v>91847.186374394005</v>
      </c>
      <c r="P48" s="29">
        <v>47080.743145094006</v>
      </c>
      <c r="Q48" s="29">
        <v>98843.457555514004</v>
      </c>
      <c r="R48" s="29">
        <v>29888.173728775</v>
      </c>
      <c r="S48" s="29">
        <v>30914.040317460003</v>
      </c>
      <c r="T48" s="29">
        <v>123394.50524409002</v>
      </c>
      <c r="U48" s="29">
        <v>96157.329880969992</v>
      </c>
      <c r="V48" s="29">
        <v>90011.648544819996</v>
      </c>
      <c r="W48" s="29">
        <v>88321.869373730005</v>
      </c>
      <c r="X48" s="29">
        <v>81883.459366849987</v>
      </c>
      <c r="Y48" s="29">
        <v>32177.791381659998</v>
      </c>
      <c r="Z48" s="29">
        <v>63253.403806040005</v>
      </c>
      <c r="AA48" s="29">
        <v>22556.780954819998</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179196.791</v>
      </c>
      <c r="D52" s="12">
        <v>155861.85500000001</v>
      </c>
      <c r="E52" s="12">
        <v>59156.040975720003</v>
      </c>
      <c r="F52" s="12">
        <v>43017.098349560001</v>
      </c>
      <c r="G52" s="12">
        <v>41548.341792780004</v>
      </c>
      <c r="H52" s="12">
        <v>36924.68584962</v>
      </c>
      <c r="I52" s="12">
        <v>8206.7018388400011</v>
      </c>
      <c r="J52" s="12">
        <v>0.48204958800000003</v>
      </c>
      <c r="K52" s="12">
        <v>0.41126061500000005</v>
      </c>
      <c r="L52" s="12">
        <v>0.39433390000000001</v>
      </c>
      <c r="M52" s="12">
        <v>0.37736998800000005</v>
      </c>
      <c r="N52" s="12">
        <v>0.36524825999999999</v>
      </c>
      <c r="O52" s="12">
        <v>0.32477225500000001</v>
      </c>
      <c r="P52" s="12">
        <v>0.30580555500000001</v>
      </c>
      <c r="Q52" s="12">
        <v>0.30649496599999998</v>
      </c>
      <c r="R52" s="12">
        <v>0.28593855899999998</v>
      </c>
      <c r="S52" s="12">
        <v>0.26267575100000001</v>
      </c>
      <c r="T52" s="12">
        <v>0.28398038499999995</v>
      </c>
      <c r="U52" s="12">
        <v>0.26938547799999996</v>
      </c>
      <c r="V52" s="12">
        <v>0.24838516600000002</v>
      </c>
      <c r="W52" s="12">
        <v>0.23560461799999999</v>
      </c>
      <c r="X52" s="12">
        <v>0.19312320100000002</v>
      </c>
      <c r="Y52" s="12">
        <v>5.5316483000000007E-2</v>
      </c>
      <c r="Z52" s="12">
        <v>7.723844199999999E-2</v>
      </c>
      <c r="AA52" s="12">
        <v>0</v>
      </c>
    </row>
    <row r="53" spans="1:27" x14ac:dyDescent="0.25">
      <c r="A53" s="11" t="s">
        <v>28</v>
      </c>
      <c r="B53" s="11" t="s">
        <v>8</v>
      </c>
      <c r="C53" s="12">
        <v>0</v>
      </c>
      <c r="D53" s="12">
        <v>0.79875279999999993</v>
      </c>
      <c r="E53" s="12">
        <v>1.3200114000000001</v>
      </c>
      <c r="F53" s="12">
        <v>1.2294025</v>
      </c>
      <c r="G53" s="12">
        <v>1.1677797999999999</v>
      </c>
      <c r="H53" s="12">
        <v>1.1531937999999999</v>
      </c>
      <c r="I53" s="12">
        <v>1.0938416</v>
      </c>
      <c r="J53" s="12">
        <v>1.0102983999999999</v>
      </c>
      <c r="K53" s="12">
        <v>0.93191639999999998</v>
      </c>
      <c r="L53" s="12">
        <v>0.88225039999999999</v>
      </c>
      <c r="M53" s="12">
        <v>0.84850819999999993</v>
      </c>
      <c r="N53" s="12">
        <v>0.82713630000000005</v>
      </c>
      <c r="O53" s="12">
        <v>0.77307446000000002</v>
      </c>
      <c r="P53" s="12">
        <v>0.73385845999999999</v>
      </c>
      <c r="Q53" s="12">
        <v>0.72470905000000008</v>
      </c>
      <c r="R53" s="12">
        <v>0.6758000500000001</v>
      </c>
      <c r="S53" s="12">
        <v>0.64633209999999996</v>
      </c>
      <c r="T53" s="12">
        <v>0.94397173999999995</v>
      </c>
      <c r="U53" s="12">
        <v>0.91890070000000001</v>
      </c>
      <c r="V53" s="12">
        <v>0.86845460000000008</v>
      </c>
      <c r="W53" s="12">
        <v>0.96994709999999995</v>
      </c>
      <c r="X53" s="12">
        <v>0.86049036000000001</v>
      </c>
      <c r="Y53" s="12">
        <v>0.81721100000000002</v>
      </c>
      <c r="Z53" s="12">
        <v>1.3341950999999999</v>
      </c>
      <c r="AA53" s="12">
        <v>1.2888312000000002</v>
      </c>
    </row>
    <row r="54" spans="1:27" x14ac:dyDescent="0.25">
      <c r="A54" s="11" t="s">
        <v>28</v>
      </c>
      <c r="B54" s="11" t="s">
        <v>12</v>
      </c>
      <c r="C54" s="12">
        <v>1346.4503999999999</v>
      </c>
      <c r="D54" s="12">
        <v>1314.8663999999999</v>
      </c>
      <c r="E54" s="12">
        <v>87330.127999999997</v>
      </c>
      <c r="F54" s="12">
        <v>41729.811999999998</v>
      </c>
      <c r="G54" s="12">
        <v>54074.6</v>
      </c>
      <c r="H54" s="12">
        <v>85982.384000000005</v>
      </c>
      <c r="I54" s="12">
        <v>74988.296000000002</v>
      </c>
      <c r="J54" s="12">
        <v>39615.811999999998</v>
      </c>
      <c r="K54" s="12">
        <v>21421.68</v>
      </c>
      <c r="L54" s="12">
        <v>12750.498</v>
      </c>
      <c r="M54" s="12">
        <v>4987.0685000000003</v>
      </c>
      <c r="N54" s="12">
        <v>9524.0280000000002</v>
      </c>
      <c r="O54" s="12">
        <v>6911.0325000000003</v>
      </c>
      <c r="P54" s="12">
        <v>5141.598</v>
      </c>
      <c r="Q54" s="12">
        <v>11679.175999999999</v>
      </c>
      <c r="R54" s="12">
        <v>6764.7529999999997</v>
      </c>
      <c r="S54" s="12">
        <v>0</v>
      </c>
      <c r="T54" s="12">
        <v>0</v>
      </c>
      <c r="U54" s="12">
        <v>0</v>
      </c>
      <c r="V54" s="12">
        <v>0</v>
      </c>
      <c r="W54" s="12">
        <v>0</v>
      </c>
      <c r="X54" s="12">
        <v>0</v>
      </c>
      <c r="Y54" s="12">
        <v>0</v>
      </c>
      <c r="Z54" s="12">
        <v>0</v>
      </c>
      <c r="AA54" s="12">
        <v>0</v>
      </c>
    </row>
    <row r="55" spans="1:27" x14ac:dyDescent="0.25">
      <c r="A55" s="11" t="s">
        <v>28</v>
      </c>
      <c r="B55" s="11" t="s">
        <v>5</v>
      </c>
      <c r="C55" s="12">
        <v>1893.4571120600001</v>
      </c>
      <c r="D55" s="12">
        <v>1370.4973267199998</v>
      </c>
      <c r="E55" s="12">
        <v>48180.015556400002</v>
      </c>
      <c r="F55" s="12">
        <v>25589.867089809999</v>
      </c>
      <c r="G55" s="12">
        <v>33670.681395250002</v>
      </c>
      <c r="H55" s="12">
        <v>57224.467112459999</v>
      </c>
      <c r="I55" s="12">
        <v>43765.973049160006</v>
      </c>
      <c r="J55" s="12">
        <v>27856.745567229998</v>
      </c>
      <c r="K55" s="12">
        <v>13139.343510985002</v>
      </c>
      <c r="L55" s="12">
        <v>11226.747729050001</v>
      </c>
      <c r="M55" s="12">
        <v>1504.3996108899998</v>
      </c>
      <c r="N55" s="12">
        <v>13505.88572491</v>
      </c>
      <c r="O55" s="12">
        <v>10425.424688979998</v>
      </c>
      <c r="P55" s="12">
        <v>6419.2796576999999</v>
      </c>
      <c r="Q55" s="12">
        <v>8762.09723467</v>
      </c>
      <c r="R55" s="12">
        <v>4768.0250028700002</v>
      </c>
      <c r="S55" s="12">
        <v>11117.825111069998</v>
      </c>
      <c r="T55" s="12">
        <v>16234.868278309999</v>
      </c>
      <c r="U55" s="12">
        <v>7275.0740889399995</v>
      </c>
      <c r="V55" s="12">
        <v>1498.7699659100001</v>
      </c>
      <c r="W55" s="12">
        <v>16285.289322870001</v>
      </c>
      <c r="X55" s="12">
        <v>3727.1502167799995</v>
      </c>
      <c r="Y55" s="12">
        <v>2682.4164490000003</v>
      </c>
      <c r="Z55" s="12">
        <v>7083.9256644500001</v>
      </c>
      <c r="AA55" s="12">
        <v>898.82904431999998</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0</v>
      </c>
      <c r="K57" s="12">
        <v>0</v>
      </c>
      <c r="L57" s="12">
        <v>0</v>
      </c>
      <c r="M57" s="12">
        <v>0</v>
      </c>
      <c r="N57" s="12">
        <v>0</v>
      </c>
      <c r="O57" s="12">
        <v>0.9226086</v>
      </c>
      <c r="P57" s="12">
        <v>1.0711682</v>
      </c>
      <c r="Q57" s="12">
        <v>26402.725999999999</v>
      </c>
      <c r="R57" s="12">
        <v>24387.574000000001</v>
      </c>
      <c r="S57" s="12">
        <v>44375.743999999999</v>
      </c>
      <c r="T57" s="12">
        <v>37820.296000000002</v>
      </c>
      <c r="U57" s="12">
        <v>34319.743999999999</v>
      </c>
      <c r="V57" s="12">
        <v>33781.228000000003</v>
      </c>
      <c r="W57" s="12">
        <v>175786.62400000001</v>
      </c>
      <c r="X57" s="12">
        <v>140653.10399999999</v>
      </c>
      <c r="Y57" s="12">
        <v>145995.68</v>
      </c>
      <c r="Z57" s="12">
        <v>207914.144</v>
      </c>
      <c r="AA57" s="12">
        <v>205529.05600000001</v>
      </c>
    </row>
    <row r="58" spans="1:27" x14ac:dyDescent="0.25">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x14ac:dyDescent="0.25">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x14ac:dyDescent="0.25">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x14ac:dyDescent="0.25">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182436.69851205999</v>
      </c>
      <c r="D63" s="29">
        <v>158548.01747952003</v>
      </c>
      <c r="E63" s="29">
        <v>194667.50454351999</v>
      </c>
      <c r="F63" s="29">
        <v>110338.00684187</v>
      </c>
      <c r="G63" s="29">
        <v>129294.79096782999</v>
      </c>
      <c r="H63" s="29">
        <v>180132.69015588</v>
      </c>
      <c r="I63" s="29">
        <v>126962.06472960001</v>
      </c>
      <c r="J63" s="29">
        <v>67474.049915217998</v>
      </c>
      <c r="K63" s="29">
        <v>34562.366688000002</v>
      </c>
      <c r="L63" s="29">
        <v>23978.52231335</v>
      </c>
      <c r="M63" s="29">
        <v>6492.6939890780004</v>
      </c>
      <c r="N63" s="29">
        <v>23031.106109469998</v>
      </c>
      <c r="O63" s="29">
        <v>17338.477644294999</v>
      </c>
      <c r="P63" s="29">
        <v>11562.988489915</v>
      </c>
      <c r="Q63" s="29">
        <v>46845.030438685993</v>
      </c>
      <c r="R63" s="29">
        <v>35921.313741478996</v>
      </c>
      <c r="S63" s="29">
        <v>55494.478118920997</v>
      </c>
      <c r="T63" s="29">
        <v>54056.392230434998</v>
      </c>
      <c r="U63" s="29">
        <v>41596.006375117999</v>
      </c>
      <c r="V63" s="29">
        <v>35281.114805675999</v>
      </c>
      <c r="W63" s="29">
        <v>192073.11887458802</v>
      </c>
      <c r="X63" s="29">
        <v>144381.30783034099</v>
      </c>
      <c r="Y63" s="29">
        <v>148678.96897648298</v>
      </c>
      <c r="Z63" s="29">
        <v>214999.48109799199</v>
      </c>
      <c r="AA63" s="29">
        <v>206429.17387552001</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92879.312999999995</v>
      </c>
      <c r="D68" s="12">
        <v>79922.819633000006</v>
      </c>
      <c r="E68" s="12">
        <v>104006.6928071</v>
      </c>
      <c r="F68" s="12">
        <v>92452.576456499999</v>
      </c>
      <c r="G68" s="12">
        <v>77092.347532800006</v>
      </c>
      <c r="H68" s="12">
        <v>97740.760559450006</v>
      </c>
      <c r="I68" s="12">
        <v>87123.07420280001</v>
      </c>
      <c r="J68" s="12">
        <v>86777.1180188</v>
      </c>
      <c r="K68" s="12">
        <v>75460.893915340013</v>
      </c>
      <c r="L68" s="12">
        <v>13608.07046655</v>
      </c>
      <c r="M68" s="12">
        <v>43479.003880299999</v>
      </c>
      <c r="N68" s="12">
        <v>55093.834727360001</v>
      </c>
      <c r="O68" s="12">
        <v>5117.1348379000001</v>
      </c>
      <c r="P68" s="12">
        <v>3205.32899142</v>
      </c>
      <c r="Q68" s="12">
        <v>0.50766359999999999</v>
      </c>
      <c r="R68" s="12">
        <v>0.47653119999999999</v>
      </c>
      <c r="S68" s="12">
        <v>0.47429858000000003</v>
      </c>
      <c r="T68" s="12">
        <v>0.68614200000000003</v>
      </c>
      <c r="U68" s="12">
        <v>0.69972850000000009</v>
      </c>
      <c r="V68" s="12">
        <v>0.70668755999999999</v>
      </c>
      <c r="W68" s="12">
        <v>0.76994169999999995</v>
      </c>
      <c r="X68" s="12">
        <v>0.67639435000000003</v>
      </c>
      <c r="Y68" s="12">
        <v>0.63525103999999999</v>
      </c>
      <c r="Z68" s="12">
        <v>0.79210583000000001</v>
      </c>
      <c r="AA68" s="12">
        <v>0.74984510000000004</v>
      </c>
    </row>
    <row r="69" spans="1:27" x14ac:dyDescent="0.25">
      <c r="A69" s="11" t="s">
        <v>29</v>
      </c>
      <c r="B69" s="11" t="s">
        <v>12</v>
      </c>
      <c r="C69" s="12">
        <v>9237.0910000000003</v>
      </c>
      <c r="D69" s="12">
        <v>12354.931</v>
      </c>
      <c r="E69" s="12">
        <v>38527.163999999997</v>
      </c>
      <c r="F69" s="12">
        <v>18811.526000000002</v>
      </c>
      <c r="G69" s="12">
        <v>13124.236999999999</v>
      </c>
      <c r="H69" s="12">
        <v>13405.395</v>
      </c>
      <c r="I69" s="12">
        <v>8203.3320000000003</v>
      </c>
      <c r="J69" s="12">
        <v>9509.7900000000009</v>
      </c>
      <c r="K69" s="12">
        <v>4320.2055</v>
      </c>
      <c r="L69" s="12">
        <v>1513.6091999999999</v>
      </c>
      <c r="M69" s="12">
        <v>0.24331715000000001</v>
      </c>
      <c r="N69" s="12">
        <v>1397.3706000000002</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14371.89323761</v>
      </c>
      <c r="D70" s="12">
        <v>16037.865760250004</v>
      </c>
      <c r="E70" s="12">
        <v>43869.910565360005</v>
      </c>
      <c r="F70" s="12">
        <v>30742.107131179993</v>
      </c>
      <c r="G70" s="12">
        <v>23954.623056970002</v>
      </c>
      <c r="H70" s="12">
        <v>42288.975412469998</v>
      </c>
      <c r="I70" s="12">
        <v>29242.404898425997</v>
      </c>
      <c r="J70" s="12">
        <v>35517.498738589995</v>
      </c>
      <c r="K70" s="12">
        <v>7177.5471075349997</v>
      </c>
      <c r="L70" s="12">
        <v>3325.6936644899997</v>
      </c>
      <c r="M70" s="12">
        <v>1784.1148935559997</v>
      </c>
      <c r="N70" s="12">
        <v>4459.4999290699998</v>
      </c>
      <c r="O70" s="12">
        <v>1450.8244328000005</v>
      </c>
      <c r="P70" s="12">
        <v>692.26794044999997</v>
      </c>
      <c r="Q70" s="12">
        <v>2107.7170452599994</v>
      </c>
      <c r="R70" s="12">
        <v>1.225037634</v>
      </c>
      <c r="S70" s="12">
        <v>728.02026066000008</v>
      </c>
      <c r="T70" s="12">
        <v>25808.852724160002</v>
      </c>
      <c r="U70" s="12">
        <v>1084.5258955799998</v>
      </c>
      <c r="V70" s="12">
        <v>17232.70011351</v>
      </c>
      <c r="W70" s="12">
        <v>43232.535873630004</v>
      </c>
      <c r="X70" s="12">
        <v>1.183692486</v>
      </c>
      <c r="Y70" s="12">
        <v>1.1067450859999999</v>
      </c>
      <c r="Z70" s="12">
        <v>1.316133156</v>
      </c>
      <c r="AA70" s="12">
        <v>1.17027356</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0.59157355</v>
      </c>
      <c r="K72" s="12">
        <v>0.56650660000000008</v>
      </c>
      <c r="L72" s="12">
        <v>0.48404969999999997</v>
      </c>
      <c r="M72" s="12">
        <v>0.61921375000000001</v>
      </c>
      <c r="N72" s="12">
        <v>0.77692583999999998</v>
      </c>
      <c r="O72" s="12">
        <v>0.58832449999999992</v>
      </c>
      <c r="P72" s="12">
        <v>0.63961449999999997</v>
      </c>
      <c r="Q72" s="12">
        <v>1.1258074</v>
      </c>
      <c r="R72" s="12">
        <v>0.87924492999999992</v>
      </c>
      <c r="S72" s="12">
        <v>1.1160066</v>
      </c>
      <c r="T72" s="12">
        <v>0.86580524000000003</v>
      </c>
      <c r="U72" s="12">
        <v>0.80562300000000009</v>
      </c>
      <c r="V72" s="12">
        <v>1.0341543999999998</v>
      </c>
      <c r="W72" s="12">
        <v>2.4122960999999998</v>
      </c>
      <c r="X72" s="12">
        <v>0.8895189</v>
      </c>
      <c r="Y72" s="12">
        <v>0.71581410000000001</v>
      </c>
      <c r="Z72" s="12">
        <v>1.3534818</v>
      </c>
      <c r="AA72" s="12">
        <v>1.0677407999999999</v>
      </c>
    </row>
    <row r="73" spans="1:27" x14ac:dyDescent="0.25">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x14ac:dyDescent="0.25">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x14ac:dyDescent="0.25">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x14ac:dyDescent="0.25">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116488.29723760999</v>
      </c>
      <c r="D78" s="29">
        <v>108315.61639325001</v>
      </c>
      <c r="E78" s="29">
        <v>186403.76737246002</v>
      </c>
      <c r="F78" s="29">
        <v>142006.20958768</v>
      </c>
      <c r="G78" s="29">
        <v>114171.20758977</v>
      </c>
      <c r="H78" s="29">
        <v>153435.13097192001</v>
      </c>
      <c r="I78" s="29">
        <v>124568.81110122601</v>
      </c>
      <c r="J78" s="29">
        <v>131804.99833093997</v>
      </c>
      <c r="K78" s="29">
        <v>86959.213029474995</v>
      </c>
      <c r="L78" s="29">
        <v>18447.857380739999</v>
      </c>
      <c r="M78" s="29">
        <v>45263.981304755995</v>
      </c>
      <c r="N78" s="29">
        <v>60951.482182270003</v>
      </c>
      <c r="O78" s="29">
        <v>6568.5475952000015</v>
      </c>
      <c r="P78" s="29">
        <v>3898.2365463699998</v>
      </c>
      <c r="Q78" s="29">
        <v>2109.3505162599995</v>
      </c>
      <c r="R78" s="29">
        <v>2.5808137639999997</v>
      </c>
      <c r="S78" s="29">
        <v>729.61056584000005</v>
      </c>
      <c r="T78" s="29">
        <v>25810.4046714</v>
      </c>
      <c r="U78" s="29">
        <v>1086.0312470799997</v>
      </c>
      <c r="V78" s="29">
        <v>17234.44095547</v>
      </c>
      <c r="W78" s="29">
        <v>43235.718111430004</v>
      </c>
      <c r="X78" s="29">
        <v>2.7496057359999999</v>
      </c>
      <c r="Y78" s="29">
        <v>2.4578102259999999</v>
      </c>
      <c r="Z78" s="29">
        <v>3.4617207859999999</v>
      </c>
      <c r="AA78" s="29">
        <v>2.9878594600000001</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0.4621422</v>
      </c>
      <c r="E83" s="12">
        <v>0.47223100000000001</v>
      </c>
      <c r="F83" s="12">
        <v>0.47020681999999997</v>
      </c>
      <c r="G83" s="12">
        <v>0.48171233999999996</v>
      </c>
      <c r="H83" s="12">
        <v>0.53769635000000005</v>
      </c>
      <c r="I83" s="12">
        <v>0.56650729999999994</v>
      </c>
      <c r="J83" s="12">
        <v>0.54514153999999992</v>
      </c>
      <c r="K83" s="12">
        <v>0.52247189999999999</v>
      </c>
      <c r="L83" s="12">
        <v>0.50280612000000002</v>
      </c>
      <c r="M83" s="12">
        <v>0.51787910000000004</v>
      </c>
      <c r="N83" s="12">
        <v>0.50833594000000004</v>
      </c>
      <c r="O83" s="12">
        <v>0.48531567000000003</v>
      </c>
      <c r="P83" s="12">
        <v>0.47262729999999997</v>
      </c>
      <c r="Q83" s="12">
        <v>0.50443912000000002</v>
      </c>
      <c r="R83" s="12">
        <v>0.4919656</v>
      </c>
      <c r="S83" s="12">
        <v>0.49019619999999997</v>
      </c>
      <c r="T83" s="12">
        <v>0.68832654000000004</v>
      </c>
      <c r="U83" s="12">
        <v>0.6500049</v>
      </c>
      <c r="V83" s="12">
        <v>0.64010879999999992</v>
      </c>
      <c r="W83" s="12">
        <v>0.65806209999999998</v>
      </c>
      <c r="X83" s="12">
        <v>0.60170153999999998</v>
      </c>
      <c r="Y83" s="12">
        <v>0.56983820000000007</v>
      </c>
      <c r="Z83" s="12">
        <v>0.82129845999999995</v>
      </c>
      <c r="AA83" s="12">
        <v>0.78166254000000002</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0.67092631000000003</v>
      </c>
      <c r="D85" s="12">
        <v>0.67350032999999998</v>
      </c>
      <c r="E85" s="12">
        <v>0.66955176000000005</v>
      </c>
      <c r="F85" s="12">
        <v>94.347224069999996</v>
      </c>
      <c r="G85" s="12">
        <v>55.067372470000002</v>
      </c>
      <c r="H85" s="12">
        <v>40.794289069999998</v>
      </c>
      <c r="I85" s="12">
        <v>0.85133599000000004</v>
      </c>
      <c r="J85" s="12">
        <v>0.78237889999999988</v>
      </c>
      <c r="K85" s="12">
        <v>22.512478989999995</v>
      </c>
      <c r="L85" s="12">
        <v>505.46893458999995</v>
      </c>
      <c r="M85" s="12">
        <v>0.73245282</v>
      </c>
      <c r="N85" s="12">
        <v>0.74449008000000005</v>
      </c>
      <c r="O85" s="12">
        <v>0.67292394</v>
      </c>
      <c r="P85" s="12">
        <v>0.66532850999999993</v>
      </c>
      <c r="Q85" s="12">
        <v>0.71635114</v>
      </c>
      <c r="R85" s="12">
        <v>0.68363637999999993</v>
      </c>
      <c r="S85" s="12">
        <v>0.69064687999999985</v>
      </c>
      <c r="T85" s="12">
        <v>0.75610529999999998</v>
      </c>
      <c r="U85" s="12">
        <v>0.67880150000000006</v>
      </c>
      <c r="V85" s="12">
        <v>0.67962897999999994</v>
      </c>
      <c r="W85" s="12">
        <v>0.84657507999999992</v>
      </c>
      <c r="X85" s="12">
        <v>0.59881371000000005</v>
      </c>
      <c r="Y85" s="12">
        <v>0.57291471999999999</v>
      </c>
      <c r="Z85" s="12">
        <v>0.90272302000000015</v>
      </c>
      <c r="AA85" s="12">
        <v>0.80986707000000002</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0.30999294999999999</v>
      </c>
      <c r="K87" s="12">
        <v>0.33882217000000003</v>
      </c>
      <c r="L87" s="12">
        <v>0.35424032999999999</v>
      </c>
      <c r="M87" s="12">
        <v>0.41941336000000001</v>
      </c>
      <c r="N87" s="12">
        <v>0.55973590000000006</v>
      </c>
      <c r="O87" s="12">
        <v>0.44038213999999998</v>
      </c>
      <c r="P87" s="12">
        <v>0.53168822999999998</v>
      </c>
      <c r="Q87" s="12">
        <v>1.3780386</v>
      </c>
      <c r="R87" s="12">
        <v>1.3070626000000001</v>
      </c>
      <c r="S87" s="12">
        <v>1.9276538999999999</v>
      </c>
      <c r="T87" s="12">
        <v>1.6925336</v>
      </c>
      <c r="U87" s="12">
        <v>1.3664582999999999</v>
      </c>
      <c r="V87" s="12">
        <v>1.6267019</v>
      </c>
      <c r="W87" s="12">
        <v>2.2993147</v>
      </c>
      <c r="X87" s="12">
        <v>1.3476890000000001</v>
      </c>
      <c r="Y87" s="12">
        <v>1.2690062</v>
      </c>
      <c r="Z87" s="12">
        <v>12.616042</v>
      </c>
      <c r="AA87" s="12">
        <v>11.42286</v>
      </c>
    </row>
    <row r="88" spans="1:27" x14ac:dyDescent="0.25">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x14ac:dyDescent="0.25">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x14ac:dyDescent="0.25">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x14ac:dyDescent="0.25">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0.67092631000000003</v>
      </c>
      <c r="D93" s="29">
        <v>1.1356425299999999</v>
      </c>
      <c r="E93" s="29">
        <v>1.1417827600000001</v>
      </c>
      <c r="F93" s="29">
        <v>94.817430889999997</v>
      </c>
      <c r="G93" s="29">
        <v>55.549084810000004</v>
      </c>
      <c r="H93" s="29">
        <v>41.331985419999995</v>
      </c>
      <c r="I93" s="29">
        <v>1.41784329</v>
      </c>
      <c r="J93" s="29">
        <v>1.6375133899999998</v>
      </c>
      <c r="K93" s="29">
        <v>23.373773059999994</v>
      </c>
      <c r="L93" s="29">
        <v>506.32598103999993</v>
      </c>
      <c r="M93" s="29">
        <v>1.6697452800000001</v>
      </c>
      <c r="N93" s="29">
        <v>1.8125619200000003</v>
      </c>
      <c r="O93" s="29">
        <v>1.59862175</v>
      </c>
      <c r="P93" s="29">
        <v>1.6696440399999997</v>
      </c>
      <c r="Q93" s="29">
        <v>2.5988288600000002</v>
      </c>
      <c r="R93" s="29">
        <v>2.4826645799999998</v>
      </c>
      <c r="S93" s="29">
        <v>3.10849698</v>
      </c>
      <c r="T93" s="29">
        <v>3.13696544</v>
      </c>
      <c r="U93" s="29">
        <v>2.6952647000000001</v>
      </c>
      <c r="V93" s="29">
        <v>2.9464396800000001</v>
      </c>
      <c r="W93" s="29">
        <v>3.8039518800000001</v>
      </c>
      <c r="X93" s="29">
        <v>2.5482042500000004</v>
      </c>
      <c r="Y93" s="29">
        <v>2.4117591200000001</v>
      </c>
      <c r="Z93" s="29">
        <v>14.340063480000001</v>
      </c>
      <c r="AA93" s="29">
        <v>13.01438961</v>
      </c>
    </row>
  </sheetData>
  <sheetProtection algorithmName="SHA-512" hashValue="6MHC1pI83xTkqbDfTAjC2j5CwH0d/j/7MnlUkunGIFaR/53Gqmr+QvYq8cb0oQnL6SKHcx57lfJ5yEJf6i51tg==" saltValue="MGZtvsIrIdXuWRSc8CLYZg=="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E600"/>
  </sheetPr>
  <dimension ref="A1:V24"/>
  <sheetViews>
    <sheetView showGridLines="0" zoomScale="85" zoomScaleNormal="85" workbookViewId="0"/>
  </sheetViews>
  <sheetFormatPr defaultColWidth="9.140625" defaultRowHeight="15" x14ac:dyDescent="0.25"/>
  <cols>
    <col min="1" max="1" width="9.140625" customWidth="1"/>
    <col min="2" max="2" width="100.7109375" customWidth="1"/>
    <col min="3" max="3" width="9.140625" customWidth="1"/>
  </cols>
  <sheetData>
    <row r="1" spans="1:22" x14ac:dyDescent="0.25">
      <c r="A1" s="2" t="s">
        <v>82</v>
      </c>
    </row>
    <row r="3" spans="1:22" ht="75" customHeight="1" x14ac:dyDescent="0.25">
      <c r="A3" s="3"/>
      <c r="B3" s="36" t="s">
        <v>155</v>
      </c>
      <c r="C3" s="36"/>
      <c r="D3" s="36"/>
      <c r="E3" s="36"/>
      <c r="F3" s="36"/>
      <c r="G3" s="36"/>
      <c r="H3" s="36"/>
      <c r="I3" s="36"/>
      <c r="J3" s="36"/>
      <c r="K3" s="36"/>
      <c r="L3" s="36"/>
      <c r="M3" s="36"/>
      <c r="N3" s="36"/>
      <c r="O3" s="36"/>
      <c r="P3" s="36"/>
      <c r="Q3" s="35"/>
      <c r="R3" s="35"/>
      <c r="S3" s="35"/>
      <c r="T3" s="35"/>
      <c r="U3" s="35"/>
      <c r="V3" s="35"/>
    </row>
    <row r="4" spans="1:22" ht="90" customHeight="1" x14ac:dyDescent="0.25">
      <c r="A4" s="3"/>
      <c r="B4" s="36"/>
      <c r="C4" s="36"/>
      <c r="D4" s="36"/>
      <c r="E4" s="36"/>
      <c r="F4" s="36"/>
      <c r="G4" s="36"/>
      <c r="H4" s="36"/>
      <c r="I4" s="36"/>
      <c r="J4" s="36"/>
      <c r="K4" s="36"/>
      <c r="L4" s="36"/>
      <c r="M4" s="36"/>
      <c r="N4" s="36"/>
      <c r="O4" s="36"/>
      <c r="P4" s="36"/>
      <c r="Q4" s="35"/>
      <c r="R4" s="35"/>
      <c r="S4" s="35"/>
      <c r="T4" s="35"/>
      <c r="U4" s="35"/>
      <c r="V4" s="35"/>
    </row>
    <row r="5" spans="1:22" ht="60" customHeight="1" x14ac:dyDescent="0.25">
      <c r="A5" s="3"/>
      <c r="B5" s="36"/>
      <c r="C5" s="36"/>
      <c r="D5" s="36"/>
      <c r="E5" s="36"/>
      <c r="F5" s="36"/>
      <c r="G5" s="36"/>
      <c r="H5" s="36"/>
      <c r="I5" s="36"/>
      <c r="J5" s="36"/>
      <c r="K5" s="36"/>
      <c r="L5" s="36"/>
      <c r="M5" s="36"/>
      <c r="N5" s="36"/>
      <c r="O5" s="36"/>
      <c r="P5" s="36"/>
      <c r="Q5" s="35"/>
      <c r="R5" s="35"/>
      <c r="S5" s="35"/>
      <c r="T5" s="35"/>
      <c r="U5" s="35"/>
      <c r="V5" s="35"/>
    </row>
    <row r="6" spans="1:22" ht="75" customHeight="1" x14ac:dyDescent="0.25">
      <c r="A6" s="3"/>
      <c r="B6" s="36"/>
      <c r="C6" s="36"/>
      <c r="D6" s="36"/>
      <c r="E6" s="36"/>
      <c r="F6" s="36"/>
      <c r="G6" s="36"/>
      <c r="H6" s="36"/>
      <c r="I6" s="36"/>
      <c r="J6" s="36"/>
      <c r="K6" s="36"/>
      <c r="L6" s="36"/>
      <c r="M6" s="36"/>
      <c r="N6" s="36"/>
      <c r="O6" s="36"/>
      <c r="P6" s="36"/>
      <c r="Q6" s="35"/>
      <c r="R6" s="35"/>
      <c r="S6" s="35"/>
      <c r="T6" s="35"/>
      <c r="U6" s="35"/>
      <c r="V6" s="35"/>
    </row>
    <row r="7" spans="1:22" ht="60" customHeight="1" x14ac:dyDescent="0.25">
      <c r="A7" s="3"/>
      <c r="B7" s="36"/>
      <c r="C7" s="36"/>
      <c r="D7" s="36"/>
      <c r="E7" s="36"/>
      <c r="F7" s="36"/>
      <c r="G7" s="36"/>
      <c r="H7" s="36"/>
      <c r="I7" s="36"/>
      <c r="J7" s="36"/>
      <c r="K7" s="36"/>
      <c r="L7" s="36"/>
      <c r="M7" s="36"/>
      <c r="N7" s="36"/>
      <c r="O7" s="36"/>
      <c r="P7" s="36"/>
      <c r="Q7" s="35"/>
      <c r="R7" s="35"/>
      <c r="S7" s="35"/>
      <c r="T7" s="35"/>
      <c r="U7" s="35"/>
      <c r="V7" s="35"/>
    </row>
    <row r="8" spans="1:22" ht="60" customHeight="1" x14ac:dyDescent="0.25">
      <c r="A8" s="3"/>
      <c r="B8" s="36"/>
      <c r="C8" s="36"/>
      <c r="D8" s="36"/>
      <c r="E8" s="36"/>
      <c r="F8" s="36"/>
      <c r="G8" s="36"/>
      <c r="H8" s="36"/>
      <c r="I8" s="36"/>
      <c r="J8" s="36"/>
      <c r="K8" s="36"/>
      <c r="L8" s="36"/>
      <c r="M8" s="36"/>
      <c r="N8" s="36"/>
      <c r="O8" s="36"/>
      <c r="P8" s="36"/>
      <c r="Q8" s="35"/>
      <c r="R8" s="35"/>
      <c r="S8" s="35"/>
      <c r="T8" s="35"/>
      <c r="U8" s="35"/>
      <c r="V8" s="35"/>
    </row>
    <row r="9" spans="1:22" ht="60" customHeight="1" x14ac:dyDescent="0.25">
      <c r="A9" s="3"/>
      <c r="B9" s="36"/>
      <c r="C9" s="36"/>
      <c r="D9" s="36"/>
      <c r="E9" s="36"/>
      <c r="F9" s="36"/>
      <c r="G9" s="36"/>
      <c r="H9" s="36"/>
      <c r="I9" s="36"/>
      <c r="J9" s="36"/>
      <c r="K9" s="36"/>
      <c r="L9" s="36"/>
      <c r="M9" s="36"/>
      <c r="N9" s="36"/>
      <c r="O9" s="36"/>
      <c r="P9" s="36"/>
      <c r="Q9" s="35"/>
      <c r="R9" s="35"/>
      <c r="S9" s="35"/>
      <c r="T9" s="35"/>
      <c r="U9" s="35"/>
      <c r="V9" s="35"/>
    </row>
    <row r="10" spans="1:22" ht="75" customHeight="1" x14ac:dyDescent="0.25">
      <c r="A10" s="3"/>
      <c r="B10" s="36"/>
      <c r="C10" s="36"/>
      <c r="D10" s="36"/>
      <c r="E10" s="36"/>
      <c r="F10" s="36"/>
      <c r="G10" s="36"/>
      <c r="H10" s="36"/>
      <c r="I10" s="36"/>
      <c r="J10" s="36"/>
      <c r="K10" s="36"/>
      <c r="L10" s="36"/>
      <c r="M10" s="36"/>
      <c r="N10" s="36"/>
      <c r="O10" s="36"/>
      <c r="P10" s="36"/>
      <c r="Q10" s="35"/>
      <c r="R10" s="35"/>
      <c r="S10" s="35"/>
      <c r="T10" s="35"/>
      <c r="U10" s="35"/>
      <c r="V10" s="35"/>
    </row>
    <row r="11" spans="1:22" ht="120" customHeight="1" x14ac:dyDescent="0.25">
      <c r="A11" s="3"/>
      <c r="B11" s="36"/>
      <c r="C11" s="36"/>
      <c r="D11" s="36"/>
      <c r="E11" s="36"/>
      <c r="F11" s="36"/>
      <c r="G11" s="36"/>
      <c r="H11" s="36"/>
      <c r="I11" s="36"/>
      <c r="J11" s="36"/>
      <c r="K11" s="36"/>
      <c r="L11" s="36"/>
      <c r="M11" s="36"/>
      <c r="N11" s="36"/>
      <c r="O11" s="36"/>
      <c r="P11" s="36"/>
      <c r="Q11" s="35"/>
      <c r="R11" s="35"/>
      <c r="S11" s="35"/>
      <c r="T11" s="35"/>
      <c r="U11" s="35"/>
      <c r="V11" s="35"/>
    </row>
    <row r="12" spans="1:22" ht="60" customHeight="1" x14ac:dyDescent="0.25">
      <c r="A12" s="3"/>
      <c r="B12" s="35"/>
      <c r="C12" s="35"/>
      <c r="D12" s="35"/>
      <c r="E12" s="35"/>
      <c r="F12" s="35"/>
      <c r="G12" s="35"/>
      <c r="H12" s="35"/>
      <c r="I12" s="35"/>
      <c r="J12" s="35"/>
      <c r="K12" s="35"/>
      <c r="L12" s="35"/>
      <c r="M12" s="35"/>
      <c r="N12" s="35"/>
      <c r="O12" s="35"/>
      <c r="P12" s="35"/>
      <c r="Q12" s="35"/>
      <c r="R12" s="35"/>
      <c r="S12" s="35"/>
      <c r="T12" s="35"/>
      <c r="U12" s="35"/>
      <c r="V12" s="35"/>
    </row>
    <row r="13" spans="1:22" ht="119.25" customHeight="1" x14ac:dyDescent="0.25">
      <c r="A13" s="3"/>
      <c r="B13" s="35"/>
      <c r="C13" s="35"/>
      <c r="D13" s="35"/>
      <c r="E13" s="35"/>
      <c r="F13" s="35"/>
      <c r="G13" s="35"/>
      <c r="H13" s="35"/>
      <c r="I13" s="35"/>
      <c r="J13" s="35"/>
      <c r="K13" s="35"/>
      <c r="L13" s="35"/>
      <c r="M13" s="35"/>
      <c r="N13" s="35"/>
      <c r="O13" s="35"/>
      <c r="P13" s="35"/>
      <c r="Q13" s="35"/>
      <c r="R13" s="35"/>
      <c r="S13" s="35"/>
      <c r="T13" s="35"/>
      <c r="U13" s="35"/>
      <c r="V13" s="35"/>
    </row>
    <row r="14" spans="1:22" ht="90" customHeight="1" x14ac:dyDescent="0.25">
      <c r="A14" s="3"/>
      <c r="B14" s="35"/>
      <c r="C14" s="35"/>
      <c r="D14" s="35"/>
      <c r="E14" s="35"/>
      <c r="F14" s="35"/>
      <c r="G14" s="35"/>
      <c r="H14" s="35"/>
      <c r="I14" s="35"/>
      <c r="J14" s="35"/>
      <c r="K14" s="35"/>
      <c r="L14" s="35"/>
      <c r="M14" s="35"/>
      <c r="N14" s="35"/>
      <c r="O14" s="35"/>
      <c r="P14" s="35"/>
      <c r="Q14" s="35"/>
      <c r="R14" s="35"/>
      <c r="S14" s="35"/>
      <c r="T14" s="35"/>
      <c r="U14" s="35"/>
      <c r="V14" s="35"/>
    </row>
    <row r="15" spans="1:22" ht="130.5" customHeight="1" x14ac:dyDescent="0.25">
      <c r="A15" s="3"/>
      <c r="B15" s="35"/>
      <c r="C15" s="35"/>
      <c r="D15" s="35"/>
      <c r="E15" s="35"/>
      <c r="F15" s="35"/>
      <c r="G15" s="35"/>
      <c r="H15" s="35"/>
      <c r="I15" s="35"/>
      <c r="J15" s="35"/>
      <c r="K15" s="35"/>
      <c r="L15" s="35"/>
      <c r="M15" s="35"/>
      <c r="N15" s="35"/>
      <c r="O15" s="35"/>
      <c r="P15" s="35"/>
      <c r="Q15" s="35"/>
      <c r="R15" s="35"/>
      <c r="S15" s="35"/>
      <c r="T15" s="35"/>
      <c r="U15" s="35"/>
      <c r="V15" s="35"/>
    </row>
    <row r="16" spans="1:22" x14ac:dyDescent="0.25">
      <c r="A16" s="3"/>
      <c r="B16" s="14"/>
    </row>
    <row r="17" spans="1:2" x14ac:dyDescent="0.25">
      <c r="A17" s="3"/>
      <c r="B17" s="14"/>
    </row>
    <row r="18" spans="1:2" x14ac:dyDescent="0.25">
      <c r="A18" s="3"/>
      <c r="B18" s="14"/>
    </row>
    <row r="19" spans="1:2" x14ac:dyDescent="0.25">
      <c r="A19" s="3"/>
      <c r="B19" s="14"/>
    </row>
    <row r="20" spans="1:2" x14ac:dyDescent="0.25">
      <c r="A20" s="3"/>
      <c r="B20" s="14"/>
    </row>
    <row r="21" spans="1:2" x14ac:dyDescent="0.25">
      <c r="A21" s="3"/>
      <c r="B21" s="4"/>
    </row>
    <row r="22" spans="1:2" x14ac:dyDescent="0.25">
      <c r="A22" s="3"/>
      <c r="B22" s="4"/>
    </row>
    <row r="23" spans="1:2" x14ac:dyDescent="0.25">
      <c r="A23" s="3"/>
      <c r="B23" s="4"/>
    </row>
    <row r="24" spans="1:2" x14ac:dyDescent="0.25">
      <c r="A24" s="3"/>
      <c r="B24" s="4"/>
    </row>
  </sheetData>
  <sheetProtection algorithmName="SHA-512" hashValue="YsS6+oF8eSthU/UqfNSZIyMSod2mGmFUK11QPQKpdcQ7y5Oc/8dgMkQ1Kz2TV/hzVaceLYviEe09o6VrRpaqLg==" saltValue="RTTMvmMbqN25icMGIRl+JA==" spinCount="100000" sheet="1" objects="1" scenarios="1"/>
  <mergeCells count="1">
    <mergeCell ref="B3:P1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theme="7" tint="0.39997558519241921"/>
  </sheetPr>
  <dimension ref="A1:AG93"/>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33" ht="23.25" customHeight="1" x14ac:dyDescent="0.25">
      <c r="A1" s="9" t="s">
        <v>138</v>
      </c>
      <c r="B1" s="8"/>
      <c r="C1" s="8"/>
      <c r="D1" s="8"/>
      <c r="E1" s="8"/>
      <c r="F1" s="8"/>
      <c r="G1" s="8"/>
      <c r="H1" s="8"/>
      <c r="I1" s="8"/>
      <c r="J1" s="8"/>
      <c r="K1" s="8"/>
      <c r="L1" s="8"/>
      <c r="M1" s="8"/>
      <c r="N1" s="8"/>
      <c r="O1" s="8"/>
      <c r="P1" s="8"/>
      <c r="Q1" s="8"/>
      <c r="R1" s="8"/>
      <c r="S1" s="8"/>
      <c r="T1" s="8"/>
      <c r="U1" s="8"/>
      <c r="V1" s="8"/>
      <c r="W1" s="8"/>
      <c r="X1" s="8"/>
      <c r="Y1" s="8"/>
      <c r="Z1" s="8"/>
      <c r="AA1" s="8"/>
    </row>
    <row r="2" spans="1:33" x14ac:dyDescent="0.25">
      <c r="A2" s="10" t="s">
        <v>31</v>
      </c>
      <c r="B2" s="7" t="s">
        <v>116</v>
      </c>
    </row>
    <row r="3" spans="1:33" x14ac:dyDescent="0.25">
      <c r="B3" s="7"/>
    </row>
    <row r="4" spans="1:33" x14ac:dyDescent="0.25">
      <c r="A4" s="7" t="s">
        <v>52</v>
      </c>
      <c r="B4" s="7"/>
      <c r="AB4" s="6"/>
      <c r="AC4" s="6"/>
      <c r="AD4" s="6"/>
      <c r="AE4" s="6"/>
      <c r="AF4" s="6"/>
      <c r="AG4" s="6"/>
    </row>
    <row r="5" spans="1:33"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B5" s="6"/>
      <c r="AC5" s="6"/>
      <c r="AD5" s="6"/>
      <c r="AE5" s="6"/>
      <c r="AF5" s="6"/>
      <c r="AG5" s="6"/>
    </row>
    <row r="6" spans="1:33" x14ac:dyDescent="0.25">
      <c r="A6" s="11" t="s">
        <v>18</v>
      </c>
      <c r="B6" s="11" t="s">
        <v>2</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6"/>
      <c r="AC6" s="6"/>
      <c r="AD6" s="6"/>
      <c r="AE6" s="6"/>
      <c r="AF6" s="6"/>
      <c r="AG6" s="6"/>
    </row>
    <row r="7" spans="1:33" x14ac:dyDescent="0.25">
      <c r="A7" s="11" t="s">
        <v>18</v>
      </c>
      <c r="B7" s="11" t="s">
        <v>11</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6"/>
      <c r="AC7" s="6"/>
      <c r="AD7" s="6"/>
      <c r="AE7" s="6"/>
      <c r="AF7" s="6"/>
      <c r="AG7" s="6"/>
    </row>
    <row r="8" spans="1:33" x14ac:dyDescent="0.25">
      <c r="A8" s="11" t="s">
        <v>18</v>
      </c>
      <c r="B8" s="11" t="s">
        <v>8</v>
      </c>
      <c r="C8" s="12">
        <v>0</v>
      </c>
      <c r="D8" s="12">
        <v>14.59332048064927</v>
      </c>
      <c r="E8" s="12">
        <v>5.5595607853715068</v>
      </c>
      <c r="F8" s="12">
        <v>8.065820587009756E-2</v>
      </c>
      <c r="G8" s="12">
        <v>0.1143167539445297</v>
      </c>
      <c r="H8" s="12">
        <v>0.40155430655536151</v>
      </c>
      <c r="I8" s="12">
        <v>0.16211309313581135</v>
      </c>
      <c r="J8" s="12">
        <v>2.6325115864655725E-2</v>
      </c>
      <c r="K8" s="12">
        <v>2.1779449214518392E-2</v>
      </c>
      <c r="L8" s="12">
        <v>1.8584134338293947E-2</v>
      </c>
      <c r="M8" s="12">
        <v>0.1860957144476707</v>
      </c>
      <c r="N8" s="12">
        <v>4.0145920552909359E-2</v>
      </c>
      <c r="O8" s="12">
        <v>8.3706760551082345E-3</v>
      </c>
      <c r="P8" s="12">
        <v>4.1848109472012909E-2</v>
      </c>
      <c r="Q8" s="12">
        <v>0.5953875288031224</v>
      </c>
      <c r="R8" s="12">
        <v>2.9592588384437422E-2</v>
      </c>
      <c r="S8" s="12">
        <v>7.9505906900965276E-2</v>
      </c>
      <c r="T8" s="12">
        <v>2.4642540548905658</v>
      </c>
      <c r="U8" s="12">
        <v>0.12368950219886939</v>
      </c>
      <c r="V8" s="12">
        <v>0.12966827279433335</v>
      </c>
      <c r="W8" s="12">
        <v>0.44001919853905491</v>
      </c>
      <c r="X8" s="12">
        <v>2.4110282068833659E-3</v>
      </c>
      <c r="Y8" s="12">
        <v>2.3915344262624167E-3</v>
      </c>
      <c r="Z8" s="12">
        <v>1.1585805704768228</v>
      </c>
      <c r="AA8" s="12">
        <v>6.7180262166410829E-3</v>
      </c>
      <c r="AB8" s="6"/>
      <c r="AC8" s="6"/>
      <c r="AD8" s="6"/>
      <c r="AE8" s="6"/>
      <c r="AF8" s="6"/>
      <c r="AG8" s="6"/>
    </row>
    <row r="9" spans="1:33" x14ac:dyDescent="0.25">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6"/>
      <c r="AC9" s="6"/>
      <c r="AD9" s="6"/>
      <c r="AE9" s="6"/>
      <c r="AF9" s="6"/>
      <c r="AG9" s="6"/>
    </row>
    <row r="10" spans="1:33" x14ac:dyDescent="0.25">
      <c r="A10" s="11" t="s">
        <v>18</v>
      </c>
      <c r="B10" s="11" t="s">
        <v>5</v>
      </c>
      <c r="C10" s="12">
        <v>33.991190126712141</v>
      </c>
      <c r="D10" s="12">
        <v>12.412474924380749</v>
      </c>
      <c r="E10" s="12">
        <v>9.2409488460372007</v>
      </c>
      <c r="F10" s="12">
        <v>0.59997931091669732</v>
      </c>
      <c r="G10" s="12">
        <v>0.56903586941057427</v>
      </c>
      <c r="H10" s="12">
        <v>0.53566343989874776</v>
      </c>
      <c r="I10" s="12">
        <v>0.3958193755850038</v>
      </c>
      <c r="J10" s="12">
        <v>0.42301409597652651</v>
      </c>
      <c r="K10" s="12">
        <v>0.45718845476514303</v>
      </c>
      <c r="L10" s="12">
        <v>0.49466948926620058</v>
      </c>
      <c r="M10" s="12">
        <v>0.33354625534156956</v>
      </c>
      <c r="N10" s="12">
        <v>0.36888181292160871</v>
      </c>
      <c r="O10" s="12">
        <v>0.33581586301279304</v>
      </c>
      <c r="P10" s="12">
        <v>0.44764758237879182</v>
      </c>
      <c r="Q10" s="12">
        <v>22670.045462836471</v>
      </c>
      <c r="R10" s="12">
        <v>0.26235070860154536</v>
      </c>
      <c r="S10" s="12">
        <v>0.34888818486872131</v>
      </c>
      <c r="T10" s="12">
        <v>0.66857144747908093</v>
      </c>
      <c r="U10" s="12">
        <v>0.28523610707803482</v>
      </c>
      <c r="V10" s="12">
        <v>0.25755776745988235</v>
      </c>
      <c r="W10" s="12">
        <v>3678.0124877122325</v>
      </c>
      <c r="X10" s="12">
        <v>0.80069854970846099</v>
      </c>
      <c r="Y10" s="12">
        <v>3537.1796284157294</v>
      </c>
      <c r="Z10" s="12">
        <v>12135.295858293457</v>
      </c>
      <c r="AA10" s="12">
        <v>3.3839906313745581E-2</v>
      </c>
      <c r="AB10" s="6"/>
      <c r="AC10" s="6"/>
      <c r="AD10" s="6"/>
      <c r="AE10" s="6"/>
      <c r="AF10" s="6"/>
      <c r="AG10" s="6"/>
    </row>
    <row r="11" spans="1:33"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6"/>
      <c r="AC11" s="6"/>
      <c r="AD11" s="6"/>
      <c r="AE11" s="6"/>
      <c r="AF11" s="6"/>
      <c r="AG11" s="6"/>
    </row>
    <row r="12" spans="1:33" x14ac:dyDescent="0.25">
      <c r="A12" s="11" t="s">
        <v>18</v>
      </c>
      <c r="B12" s="11" t="s">
        <v>118</v>
      </c>
      <c r="C12" s="12">
        <v>0</v>
      </c>
      <c r="D12" s="12">
        <v>0</v>
      </c>
      <c r="E12" s="12">
        <v>0</v>
      </c>
      <c r="F12" s="12">
        <v>0</v>
      </c>
      <c r="G12" s="12">
        <v>0</v>
      </c>
      <c r="H12" s="12">
        <v>0</v>
      </c>
      <c r="I12" s="12">
        <v>0</v>
      </c>
      <c r="J12" s="12">
        <v>11.739039632403756</v>
      </c>
      <c r="K12" s="12">
        <v>0.43076766147599216</v>
      </c>
      <c r="L12" s="12">
        <v>0.40523033463005997</v>
      </c>
      <c r="M12" s="12">
        <v>0.3221829088858208</v>
      </c>
      <c r="N12" s="12">
        <v>0.72845155396859984</v>
      </c>
      <c r="O12" s="12">
        <v>3.1854924190115534</v>
      </c>
      <c r="P12" s="12">
        <v>0.82460360818842871</v>
      </c>
      <c r="Q12" s="12">
        <v>42148.572872494384</v>
      </c>
      <c r="R12" s="12">
        <v>0.38329533518532166</v>
      </c>
      <c r="S12" s="12">
        <v>26940.887284273966</v>
      </c>
      <c r="T12" s="12">
        <v>0.17447225887940457</v>
      </c>
      <c r="U12" s="12">
        <v>8.3222218972458489E-2</v>
      </c>
      <c r="V12" s="12">
        <v>0.50404565098480003</v>
      </c>
      <c r="W12" s="12">
        <v>127492.54266521618</v>
      </c>
      <c r="X12" s="12">
        <v>22363.601347017222</v>
      </c>
      <c r="Y12" s="12">
        <v>6.0233109084832828E-2</v>
      </c>
      <c r="Z12" s="12">
        <v>6816.7723681674124</v>
      </c>
      <c r="AA12" s="12">
        <v>2.7818688984037884E-2</v>
      </c>
      <c r="AB12" s="6"/>
      <c r="AC12" s="6"/>
      <c r="AD12" s="6"/>
      <c r="AE12" s="6"/>
      <c r="AF12" s="6"/>
      <c r="AG12" s="6"/>
    </row>
    <row r="13" spans="1:33" x14ac:dyDescent="0.25">
      <c r="A13" s="11" t="s">
        <v>18</v>
      </c>
      <c r="B13" s="11" t="s">
        <v>10</v>
      </c>
      <c r="C13" s="12">
        <v>18557425.616986006</v>
      </c>
      <c r="D13" s="12">
        <v>2195277.8306787726</v>
      </c>
      <c r="E13" s="12">
        <v>12233433.863702871</v>
      </c>
      <c r="F13" s="12">
        <v>7229298.4257080555</v>
      </c>
      <c r="G13" s="12">
        <v>13180091.650861008</v>
      </c>
      <c r="H13" s="12">
        <v>7986685.6030721655</v>
      </c>
      <c r="I13" s="12">
        <v>10060428.601533446</v>
      </c>
      <c r="J13" s="12">
        <v>1910974.5005002813</v>
      </c>
      <c r="K13" s="12">
        <v>2772385.9382947022</v>
      </c>
      <c r="L13" s="12">
        <v>3375309.7912483085</v>
      </c>
      <c r="M13" s="12">
        <v>6821649.1788814981</v>
      </c>
      <c r="N13" s="12">
        <v>9889021.5264648218</v>
      </c>
      <c r="O13" s="12">
        <v>3039166.5449459138</v>
      </c>
      <c r="P13" s="12">
        <v>5433838.1386352368</v>
      </c>
      <c r="Q13" s="12">
        <v>9100736.1482568588</v>
      </c>
      <c r="R13" s="12">
        <v>3032725.7665615161</v>
      </c>
      <c r="S13" s="12">
        <v>77996.648382082611</v>
      </c>
      <c r="T13" s="12">
        <v>2072197.2732670086</v>
      </c>
      <c r="U13" s="12">
        <v>3809027.2342384951</v>
      </c>
      <c r="V13" s="12">
        <v>4509189.0415027207</v>
      </c>
      <c r="W13" s="12">
        <v>2030271.9793651793</v>
      </c>
      <c r="X13" s="12">
        <v>811094.70058628207</v>
      </c>
      <c r="Y13" s="12">
        <v>1487084.9185745057</v>
      </c>
      <c r="Z13" s="12">
        <v>2844302.5890565673</v>
      </c>
      <c r="AA13" s="12">
        <v>474288.1595388453</v>
      </c>
      <c r="AB13" s="6"/>
      <c r="AC13" s="6"/>
      <c r="AD13" s="6"/>
      <c r="AE13" s="6"/>
      <c r="AF13" s="6"/>
      <c r="AG13" s="6"/>
    </row>
    <row r="14" spans="1:33" x14ac:dyDescent="0.25">
      <c r="A14" s="11" t="s">
        <v>18</v>
      </c>
      <c r="B14" s="11" t="s">
        <v>9</v>
      </c>
      <c r="C14" s="12">
        <v>64.360486126611491</v>
      </c>
      <c r="D14" s="12">
        <v>32.67483792139312</v>
      </c>
      <c r="E14" s="12">
        <v>1660438.1973202773</v>
      </c>
      <c r="F14" s="12">
        <v>1156302.1986576742</v>
      </c>
      <c r="G14" s="12">
        <v>1260716.2541270796</v>
      </c>
      <c r="H14" s="12">
        <v>2879673.276398581</v>
      </c>
      <c r="I14" s="12">
        <v>1272458.9321407704</v>
      </c>
      <c r="J14" s="12">
        <v>2904645.2728464846</v>
      </c>
      <c r="K14" s="12">
        <v>1576727.8747441422</v>
      </c>
      <c r="L14" s="12">
        <v>1799303.8031753337</v>
      </c>
      <c r="M14" s="12">
        <v>4079350.1632692972</v>
      </c>
      <c r="N14" s="12">
        <v>5335171.2578143664</v>
      </c>
      <c r="O14" s="12">
        <v>449039.89767181571</v>
      </c>
      <c r="P14" s="12">
        <v>1701470.2739395048</v>
      </c>
      <c r="Q14" s="12">
        <v>2613459.1276180185</v>
      </c>
      <c r="R14" s="12">
        <v>241813.62814948097</v>
      </c>
      <c r="S14" s="12">
        <v>579985.83093824435</v>
      </c>
      <c r="T14" s="12">
        <v>1052083.5812921671</v>
      </c>
      <c r="U14" s="12">
        <v>3025204.9371492616</v>
      </c>
      <c r="V14" s="12">
        <v>2181318.7095391853</v>
      </c>
      <c r="W14" s="12">
        <v>1776018.988021469</v>
      </c>
      <c r="X14" s="12">
        <v>510147.06608416402</v>
      </c>
      <c r="Y14" s="12">
        <v>360160.87017196568</v>
      </c>
      <c r="Z14" s="12">
        <v>766188.63666275726</v>
      </c>
      <c r="AA14" s="12">
        <v>97558.492305645865</v>
      </c>
      <c r="AB14" s="6"/>
      <c r="AC14" s="6"/>
      <c r="AD14" s="6"/>
      <c r="AE14" s="6"/>
      <c r="AF14" s="6"/>
      <c r="AG14" s="6"/>
    </row>
    <row r="15" spans="1:33" x14ac:dyDescent="0.25">
      <c r="A15" s="11" t="s">
        <v>18</v>
      </c>
      <c r="B15" s="11" t="s">
        <v>102</v>
      </c>
      <c r="C15" s="12">
        <v>134.53372731407413</v>
      </c>
      <c r="D15" s="12">
        <v>98037.386324033592</v>
      </c>
      <c r="E15" s="12">
        <v>1988531.641443949</v>
      </c>
      <c r="F15" s="12">
        <v>1280336.1583397549</v>
      </c>
      <c r="G15" s="12">
        <v>563270.68645948311</v>
      </c>
      <c r="H15" s="12">
        <v>1737503.0575994411</v>
      </c>
      <c r="I15" s="12">
        <v>399035.27475814201</v>
      </c>
      <c r="J15" s="12">
        <v>2341352.2105404651</v>
      </c>
      <c r="K15" s="12">
        <v>1124899.9770352845</v>
      </c>
      <c r="L15" s="12">
        <v>2516217.2854648856</v>
      </c>
      <c r="M15" s="12">
        <v>1974767.0462769505</v>
      </c>
      <c r="N15" s="12">
        <v>1843619.5428615611</v>
      </c>
      <c r="O15" s="12">
        <v>872214.80494699918</v>
      </c>
      <c r="P15" s="12">
        <v>670714.10647328931</v>
      </c>
      <c r="Q15" s="12">
        <v>587638.78150963341</v>
      </c>
      <c r="R15" s="12">
        <v>168259.60565514927</v>
      </c>
      <c r="S15" s="12">
        <v>222536.42220271277</v>
      </c>
      <c r="T15" s="12">
        <v>443709.09229585808</v>
      </c>
      <c r="U15" s="12">
        <v>1473950.4858973955</v>
      </c>
      <c r="V15" s="12">
        <v>1167882.226340425</v>
      </c>
      <c r="W15" s="12">
        <v>775004.30505224597</v>
      </c>
      <c r="X15" s="12">
        <v>352909.46322634118</v>
      </c>
      <c r="Y15" s="12">
        <v>24741.662063429314</v>
      </c>
      <c r="Z15" s="12">
        <v>166548.38111331651</v>
      </c>
      <c r="AA15" s="12">
        <v>45986.138965134814</v>
      </c>
      <c r="AB15" s="6"/>
      <c r="AC15" s="6"/>
      <c r="AD15" s="6"/>
      <c r="AE15" s="6"/>
      <c r="AF15" s="6"/>
      <c r="AG15" s="6"/>
    </row>
    <row r="16" spans="1:33" x14ac:dyDescent="0.25">
      <c r="A16" s="11" t="s">
        <v>18</v>
      </c>
      <c r="B16" s="11" t="s">
        <v>15</v>
      </c>
      <c r="C16" s="12">
        <v>0</v>
      </c>
      <c r="D16" s="12">
        <v>0</v>
      </c>
      <c r="E16" s="12">
        <v>1848564.8859940351</v>
      </c>
      <c r="F16" s="12">
        <v>1053180.495821401</v>
      </c>
      <c r="G16" s="12">
        <v>58381.701044229441</v>
      </c>
      <c r="H16" s="12">
        <v>303370.06769906677</v>
      </c>
      <c r="I16" s="12">
        <v>438748.63909595093</v>
      </c>
      <c r="J16" s="12">
        <v>3.2725865442627642</v>
      </c>
      <c r="K16" s="12">
        <v>178721.57976075425</v>
      </c>
      <c r="L16" s="12">
        <v>137512.4635859502</v>
      </c>
      <c r="M16" s="12">
        <v>178383.19226067892</v>
      </c>
      <c r="N16" s="12">
        <v>482975.60011684539</v>
      </c>
      <c r="O16" s="12">
        <v>349532.5536901353</v>
      </c>
      <c r="P16" s="12">
        <v>30.054460056343828</v>
      </c>
      <c r="Q16" s="12">
        <v>48.673874107627</v>
      </c>
      <c r="R16" s="12">
        <v>13.878979655404175</v>
      </c>
      <c r="S16" s="12">
        <v>2.2691235013006814</v>
      </c>
      <c r="T16" s="12">
        <v>1.3148243894127545</v>
      </c>
      <c r="U16" s="12">
        <v>2.3682311441717836</v>
      </c>
      <c r="V16" s="12">
        <v>1.8191439817292347</v>
      </c>
      <c r="W16" s="12">
        <v>2.2761972517588012</v>
      </c>
      <c r="X16" s="12">
        <v>0.28535904970207748</v>
      </c>
      <c r="Y16" s="12">
        <v>8.8731072769567237E-2</v>
      </c>
      <c r="Z16" s="12">
        <v>0.50077313670764789</v>
      </c>
      <c r="AA16" s="12">
        <v>0.10693196310499395</v>
      </c>
      <c r="AB16" s="6"/>
      <c r="AC16" s="6"/>
      <c r="AD16" s="6"/>
      <c r="AE16" s="6"/>
      <c r="AF16" s="6"/>
      <c r="AG16" s="6"/>
    </row>
    <row r="17" spans="1:33"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6"/>
      <c r="AC17" s="6"/>
      <c r="AD17" s="6"/>
      <c r="AE17" s="6"/>
      <c r="AF17" s="6"/>
      <c r="AG17" s="6"/>
    </row>
    <row r="18" spans="1:33" x14ac:dyDescent="0.25">
      <c r="A18" s="37" t="s">
        <v>98</v>
      </c>
      <c r="B18" s="37"/>
      <c r="C18" s="29">
        <v>18557523.968662262</v>
      </c>
      <c r="D18" s="29">
        <v>2195337.5113120992</v>
      </c>
      <c r="E18" s="29">
        <v>13893886.861532779</v>
      </c>
      <c r="F18" s="29">
        <v>8385601.3050032463</v>
      </c>
      <c r="G18" s="29">
        <v>14440808.588340711</v>
      </c>
      <c r="H18" s="29">
        <v>10866359.816688493</v>
      </c>
      <c r="I18" s="29">
        <v>11332888.091606684</v>
      </c>
      <c r="J18" s="29">
        <v>4815631.9617256103</v>
      </c>
      <c r="K18" s="29">
        <v>4349114.7227744097</v>
      </c>
      <c r="L18" s="29">
        <v>5174614.5129076</v>
      </c>
      <c r="M18" s="29">
        <v>10901000.183975674</v>
      </c>
      <c r="N18" s="29">
        <v>15224193.921758475</v>
      </c>
      <c r="O18" s="29">
        <v>3488209.9722966878</v>
      </c>
      <c r="P18" s="29">
        <v>7135309.7266740408</v>
      </c>
      <c r="Q18" s="29">
        <v>11779014.489597738</v>
      </c>
      <c r="R18" s="29">
        <v>3274540.0699496293</v>
      </c>
      <c r="S18" s="29">
        <v>684923.7949986927</v>
      </c>
      <c r="T18" s="29">
        <v>3124284.1618569372</v>
      </c>
      <c r="U18" s="29">
        <v>6834232.6635355856</v>
      </c>
      <c r="V18" s="29">
        <v>6690508.6423135968</v>
      </c>
      <c r="W18" s="29">
        <v>3937461.9625587752</v>
      </c>
      <c r="X18" s="29">
        <v>1343606.1711270413</v>
      </c>
      <c r="Y18" s="29">
        <v>1850783.0309995306</v>
      </c>
      <c r="Z18" s="29">
        <v>3629444.4525263561</v>
      </c>
      <c r="AA18" s="29">
        <v>571846.72022111272</v>
      </c>
    </row>
    <row r="19" spans="1:33" x14ac:dyDescent="0.25">
      <c r="A19" s="6"/>
      <c r="B19" s="6"/>
    </row>
    <row r="20" spans="1:33"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33" x14ac:dyDescent="0.25">
      <c r="A21" s="11" t="s">
        <v>26</v>
      </c>
      <c r="B21" s="11" t="s">
        <v>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row>
    <row r="22" spans="1:33"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3" x14ac:dyDescent="0.25">
      <c r="A23" s="11" t="s">
        <v>26</v>
      </c>
      <c r="B23" s="11" t="s">
        <v>8</v>
      </c>
      <c r="C23" s="12">
        <v>0</v>
      </c>
      <c r="D23" s="12">
        <v>3.6306392897081903</v>
      </c>
      <c r="E23" s="12">
        <v>0.86528825977481993</v>
      </c>
      <c r="F23" s="12">
        <v>2.6801601199563202E-4</v>
      </c>
      <c r="G23" s="12">
        <v>2.3813916048146401E-4</v>
      </c>
      <c r="H23" s="12">
        <v>4.5682972956256001E-4</v>
      </c>
      <c r="I23" s="12">
        <v>2.5097849153390403E-4</v>
      </c>
      <c r="J23" s="12">
        <v>1.8956620665671001E-4</v>
      </c>
      <c r="K23" s="12">
        <v>1.48904418008768E-4</v>
      </c>
      <c r="L23" s="12">
        <v>1.3406863621230001E-4</v>
      </c>
      <c r="M23" s="12">
        <v>1.6917360531385002E-4</v>
      </c>
      <c r="N23" s="12">
        <v>2.0860588987119E-4</v>
      </c>
      <c r="O23" s="12">
        <v>2.1710071239785898E-4</v>
      </c>
      <c r="P23" s="12">
        <v>4.4415933540483901E-4</v>
      </c>
      <c r="Q23" s="12">
        <v>0.39034671184015796</v>
      </c>
      <c r="R23" s="12">
        <v>3.0914249814439199E-4</v>
      </c>
      <c r="S23" s="12">
        <v>4.9997885068022005E-4</v>
      </c>
      <c r="T23" s="12">
        <v>0.35065089394691201</v>
      </c>
      <c r="U23" s="12">
        <v>8.7398410392270601E-4</v>
      </c>
      <c r="V23" s="12">
        <v>1.5971951139223999E-2</v>
      </c>
      <c r="W23" s="12">
        <v>0.15314795560729602</v>
      </c>
      <c r="X23" s="12">
        <v>1.0808564640733E-4</v>
      </c>
      <c r="Y23" s="12">
        <v>3.3532674300329999E-4</v>
      </c>
      <c r="Z23" s="12">
        <v>0.28714603866081201</v>
      </c>
      <c r="AA23" s="12">
        <v>6.3408091586720399E-5</v>
      </c>
    </row>
    <row r="24" spans="1:33"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3" x14ac:dyDescent="0.25">
      <c r="A25" s="11" t="s">
        <v>26</v>
      </c>
      <c r="B25" s="11" t="s">
        <v>5</v>
      </c>
      <c r="C25" s="12">
        <v>4.9798121605572199</v>
      </c>
      <c r="D25" s="12">
        <v>10.31073653029619</v>
      </c>
      <c r="E25" s="12">
        <v>0.71567556630120499</v>
      </c>
      <c r="F25" s="12">
        <v>8.4336835443595114E-3</v>
      </c>
      <c r="G25" s="12">
        <v>1.259005820550616E-2</v>
      </c>
      <c r="H25" s="12">
        <v>1.9187949243073297E-2</v>
      </c>
      <c r="I25" s="12">
        <v>1.6996062695841002E-2</v>
      </c>
      <c r="J25" s="12">
        <v>1.3505416328392259E-2</v>
      </c>
      <c r="K25" s="12">
        <v>1.8080753846561479E-2</v>
      </c>
      <c r="L25" s="12">
        <v>1.8273685489840857E-2</v>
      </c>
      <c r="M25" s="12">
        <v>2.1039528842707499E-2</v>
      </c>
      <c r="N25" s="12">
        <v>2.0470803954318002E-2</v>
      </c>
      <c r="O25" s="12">
        <v>2.0802725313426591E-2</v>
      </c>
      <c r="P25" s="12">
        <v>2.4627974958096401E-2</v>
      </c>
      <c r="Q25" s="12">
        <v>22669.654104087494</v>
      </c>
      <c r="R25" s="12">
        <v>1.69499275982926E-2</v>
      </c>
      <c r="S25" s="12">
        <v>1.6843039767498659E-2</v>
      </c>
      <c r="T25" s="12">
        <v>1.8036721839467921E-2</v>
      </c>
      <c r="U25" s="12">
        <v>1.5324969451279249E-2</v>
      </c>
      <c r="V25" s="12">
        <v>1.610591046986783E-2</v>
      </c>
      <c r="W25" s="12">
        <v>3677.5600812723865</v>
      </c>
      <c r="X25" s="12">
        <v>9.3138140474906591E-3</v>
      </c>
      <c r="Y25" s="12">
        <v>3537.0656542603192</v>
      </c>
      <c r="Z25" s="12">
        <v>12134.829072102049</v>
      </c>
      <c r="AA25" s="12">
        <v>2.19419834265908E-3</v>
      </c>
    </row>
    <row r="26" spans="1:33"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33" x14ac:dyDescent="0.25">
      <c r="A27" s="11" t="s">
        <v>26</v>
      </c>
      <c r="B27" s="11" t="s">
        <v>118</v>
      </c>
      <c r="C27" s="12">
        <v>0</v>
      </c>
      <c r="D27" s="12">
        <v>0</v>
      </c>
      <c r="E27" s="12">
        <v>0</v>
      </c>
      <c r="F27" s="12">
        <v>0</v>
      </c>
      <c r="G27" s="12">
        <v>0</v>
      </c>
      <c r="H27" s="12">
        <v>0</v>
      </c>
      <c r="I27" s="12">
        <v>0</v>
      </c>
      <c r="J27" s="12">
        <v>3.8192235368279999</v>
      </c>
      <c r="K27" s="12">
        <v>7.1006812321616E-2</v>
      </c>
      <c r="L27" s="12">
        <v>6.0012451736532496E-2</v>
      </c>
      <c r="M27" s="12">
        <v>3.4614543889470002E-2</v>
      </c>
      <c r="N27" s="12">
        <v>0.10077214672748601</v>
      </c>
      <c r="O27" s="12">
        <v>2.8621616786879901E-2</v>
      </c>
      <c r="P27" s="12">
        <v>0.12241042289631601</v>
      </c>
      <c r="Q27" s="12">
        <v>8.7558800490796997</v>
      </c>
      <c r="R27" s="12">
        <v>1.1317223091155701E-2</v>
      </c>
      <c r="S27" s="12">
        <v>2.6730897837437401E-2</v>
      </c>
      <c r="T27" s="12">
        <v>1.8978678671179999E-2</v>
      </c>
      <c r="U27" s="12">
        <v>6.2735826884534997E-3</v>
      </c>
      <c r="V27" s="12">
        <v>1.11855133252782E-2</v>
      </c>
      <c r="W27" s="12">
        <v>4.4879844582290405E-2</v>
      </c>
      <c r="X27" s="12">
        <v>5.4170332838641999E-4</v>
      </c>
      <c r="Y27" s="12">
        <v>6.1748921499318898E-4</v>
      </c>
      <c r="Z27" s="12">
        <v>9.0255512162014991E-3</v>
      </c>
      <c r="AA27" s="12">
        <v>1.2558859749696E-3</v>
      </c>
    </row>
    <row r="28" spans="1:33" x14ac:dyDescent="0.25">
      <c r="A28" s="11" t="s">
        <v>26</v>
      </c>
      <c r="B28" s="11" t="s">
        <v>10</v>
      </c>
      <c r="C28" s="12">
        <v>6682836.8883121777</v>
      </c>
      <c r="D28" s="12">
        <v>280416.61546660023</v>
      </c>
      <c r="E28" s="12">
        <v>1219425.4777921452</v>
      </c>
      <c r="F28" s="12">
        <v>2321120.2295945543</v>
      </c>
      <c r="G28" s="12">
        <v>5661161.6885833461</v>
      </c>
      <c r="H28" s="12">
        <v>542299.89039384236</v>
      </c>
      <c r="I28" s="12">
        <v>1874046.1266791278</v>
      </c>
      <c r="J28" s="12">
        <v>1.6590764868800369</v>
      </c>
      <c r="K28" s="12">
        <v>13.397879788838114</v>
      </c>
      <c r="L28" s="12">
        <v>2584483.424425282</v>
      </c>
      <c r="M28" s="12">
        <v>330018.64927283506</v>
      </c>
      <c r="N28" s="12">
        <v>186542.56931956124</v>
      </c>
      <c r="O28" s="12">
        <v>1.4927574459997075</v>
      </c>
      <c r="P28" s="12">
        <v>794366.00496172917</v>
      </c>
      <c r="Q28" s="12">
        <v>265489.29986728093</v>
      </c>
      <c r="R28" s="12">
        <v>352867.1119572015</v>
      </c>
      <c r="S28" s="12">
        <v>1.0731357637204644</v>
      </c>
      <c r="T28" s="12">
        <v>452934.59155358159</v>
      </c>
      <c r="U28" s="12">
        <v>1031941.0060437442</v>
      </c>
      <c r="V28" s="12">
        <v>4337.3167615351513</v>
      </c>
      <c r="W28" s="12">
        <v>97582.798388100331</v>
      </c>
      <c r="X28" s="12">
        <v>6.6697951761859553E-2</v>
      </c>
      <c r="Y28" s="12">
        <v>37085.126523981053</v>
      </c>
      <c r="Z28" s="12">
        <v>453516.33264482178</v>
      </c>
      <c r="AA28" s="12">
        <v>2510.2239036064802</v>
      </c>
    </row>
    <row r="29" spans="1:33" x14ac:dyDescent="0.25">
      <c r="A29" s="11" t="s">
        <v>26</v>
      </c>
      <c r="B29" s="11" t="s">
        <v>9</v>
      </c>
      <c r="C29" s="12">
        <v>11.144317553559151</v>
      </c>
      <c r="D29" s="12">
        <v>8.0924436002454687</v>
      </c>
      <c r="E29" s="12">
        <v>1241887.4574018593</v>
      </c>
      <c r="F29" s="12">
        <v>362368.01191218686</v>
      </c>
      <c r="G29" s="12">
        <v>709538.02513364994</v>
      </c>
      <c r="H29" s="12">
        <v>811283.44071283855</v>
      </c>
      <c r="I29" s="12">
        <v>517622.93099361897</v>
      </c>
      <c r="J29" s="12">
        <v>853939.83347841236</v>
      </c>
      <c r="K29" s="12">
        <v>522605.4795739915</v>
      </c>
      <c r="L29" s="12">
        <v>174892.18626156985</v>
      </c>
      <c r="M29" s="12">
        <v>0.5577458291925308</v>
      </c>
      <c r="N29" s="12">
        <v>284541.8860632655</v>
      </c>
      <c r="O29" s="12">
        <v>2.8014727819210328E-2</v>
      </c>
      <c r="P29" s="12">
        <v>140835.24984962196</v>
      </c>
      <c r="Q29" s="12">
        <v>1001261.3028778643</v>
      </c>
      <c r="R29" s="12">
        <v>0.37706811751165298</v>
      </c>
      <c r="S29" s="12">
        <v>5.8568920989103282E-2</v>
      </c>
      <c r="T29" s="12">
        <v>249537.9927405763</v>
      </c>
      <c r="U29" s="12">
        <v>4.1263467387609714</v>
      </c>
      <c r="V29" s="12">
        <v>148306.39427953356</v>
      </c>
      <c r="W29" s="12">
        <v>200720.31238410936</v>
      </c>
      <c r="X29" s="12">
        <v>4.6333099517598727E-3</v>
      </c>
      <c r="Y29" s="12">
        <v>1.9785763154191879E-2</v>
      </c>
      <c r="Z29" s="12">
        <v>152759.75117114192</v>
      </c>
      <c r="AA29" s="12">
        <v>1.2507906892870128E-2</v>
      </c>
    </row>
    <row r="30" spans="1:33" x14ac:dyDescent="0.25">
      <c r="A30" s="11" t="s">
        <v>26</v>
      </c>
      <c r="B30" s="11" t="s">
        <v>102</v>
      </c>
      <c r="C30" s="12">
        <v>59.825826698668116</v>
      </c>
      <c r="D30" s="12">
        <v>93.320916056146274</v>
      </c>
      <c r="E30" s="12">
        <v>1576471.6751098183</v>
      </c>
      <c r="F30" s="12">
        <v>6.2415860373537857</v>
      </c>
      <c r="G30" s="12">
        <v>352332.04889252235</v>
      </c>
      <c r="H30" s="12">
        <v>285580.74933829217</v>
      </c>
      <c r="I30" s="12">
        <v>67741.477255276346</v>
      </c>
      <c r="J30" s="12">
        <v>1715545.279452882</v>
      </c>
      <c r="K30" s="12">
        <v>6.0332893401961156</v>
      </c>
      <c r="L30" s="12">
        <v>727361.12495739351</v>
      </c>
      <c r="M30" s="12">
        <v>13.5451287845696</v>
      </c>
      <c r="N30" s="12">
        <v>0.62868464396248414</v>
      </c>
      <c r="O30" s="12">
        <v>347078.62451051158</v>
      </c>
      <c r="P30" s="12">
        <v>15338.811705418413</v>
      </c>
      <c r="Q30" s="12">
        <v>547644.92769406899</v>
      </c>
      <c r="R30" s="12">
        <v>0.82423818997528153</v>
      </c>
      <c r="S30" s="12">
        <v>3.4419130642910538</v>
      </c>
      <c r="T30" s="12">
        <v>11.366573225953516</v>
      </c>
      <c r="U30" s="12">
        <v>9748.1044703765001</v>
      </c>
      <c r="V30" s="12">
        <v>125879.72131681684</v>
      </c>
      <c r="W30" s="12">
        <v>36467.839144652207</v>
      </c>
      <c r="X30" s="12">
        <v>70934.63246076525</v>
      </c>
      <c r="Y30" s="12">
        <v>24731.882803726898</v>
      </c>
      <c r="Z30" s="12">
        <v>1328.6541314112608</v>
      </c>
      <c r="AA30" s="12">
        <v>0.94396670530318783</v>
      </c>
    </row>
    <row r="31" spans="1:33" x14ac:dyDescent="0.25">
      <c r="A31" s="11" t="s">
        <v>26</v>
      </c>
      <c r="B31" s="11" t="s">
        <v>15</v>
      </c>
      <c r="C31" s="12">
        <v>0</v>
      </c>
      <c r="D31" s="12">
        <v>0</v>
      </c>
      <c r="E31" s="12">
        <v>860202.76004459301</v>
      </c>
      <c r="F31" s="12">
        <v>3.2819670341723977</v>
      </c>
      <c r="G31" s="12">
        <v>58355.315544238198</v>
      </c>
      <c r="H31" s="12">
        <v>218970.14038090591</v>
      </c>
      <c r="I31" s="12">
        <v>0.66065106323675515</v>
      </c>
      <c r="J31" s="12">
        <v>0.72202210647081733</v>
      </c>
      <c r="K31" s="12">
        <v>0.10416681051930413</v>
      </c>
      <c r="L31" s="12">
        <v>0.34721028351940925</v>
      </c>
      <c r="M31" s="12">
        <v>0.51435839990385535</v>
      </c>
      <c r="N31" s="12">
        <v>0.56947081587705461</v>
      </c>
      <c r="O31" s="12">
        <v>0.4131521703514095</v>
      </c>
      <c r="P31" s="12">
        <v>0.20766238340064602</v>
      </c>
      <c r="Q31" s="12">
        <v>0.71863957741731033</v>
      </c>
      <c r="R31" s="12">
        <v>0.13706278116177539</v>
      </c>
      <c r="S31" s="12">
        <v>0.22951768022774413</v>
      </c>
      <c r="T31" s="12">
        <v>0.44347424646106059</v>
      </c>
      <c r="U31" s="12">
        <v>0.18615734041145265</v>
      </c>
      <c r="V31" s="12">
        <v>0.19071269686853298</v>
      </c>
      <c r="W31" s="12">
        <v>0.18413648609190542</v>
      </c>
      <c r="X31" s="12">
        <v>0.12454394140082209</v>
      </c>
      <c r="Y31" s="12">
        <v>3.7479670647509102E-2</v>
      </c>
      <c r="Z31" s="12">
        <v>0.13878349282120289</v>
      </c>
      <c r="AA31" s="12">
        <v>1.498277663256342E-2</v>
      </c>
    </row>
    <row r="32" spans="1:33"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6682853.0124418912</v>
      </c>
      <c r="D33" s="29">
        <v>280438.64928602049</v>
      </c>
      <c r="E33" s="29">
        <v>2461314.5161578306</v>
      </c>
      <c r="F33" s="29">
        <v>2683488.2502084412</v>
      </c>
      <c r="G33" s="29">
        <v>6370699.7265451932</v>
      </c>
      <c r="H33" s="29">
        <v>1353583.3507514598</v>
      </c>
      <c r="I33" s="29">
        <v>2391669.0749197882</v>
      </c>
      <c r="J33" s="29">
        <v>853945.32547341858</v>
      </c>
      <c r="K33" s="29">
        <v>522618.96669025091</v>
      </c>
      <c r="L33" s="29">
        <v>2759375.6891070576</v>
      </c>
      <c r="M33" s="29">
        <v>330019.26284191059</v>
      </c>
      <c r="N33" s="29">
        <v>471084.5768343833</v>
      </c>
      <c r="O33" s="29">
        <v>1.570413616631622</v>
      </c>
      <c r="P33" s="29">
        <v>935201.40229390841</v>
      </c>
      <c r="Q33" s="29">
        <v>1289429.4030759938</v>
      </c>
      <c r="R33" s="29">
        <v>352867.5176016122</v>
      </c>
      <c r="S33" s="29">
        <v>1.1757786011651841</v>
      </c>
      <c r="T33" s="29">
        <v>702472.97196045239</v>
      </c>
      <c r="U33" s="29">
        <v>1031945.1548630191</v>
      </c>
      <c r="V33" s="29">
        <v>152643.75430444366</v>
      </c>
      <c r="W33" s="29">
        <v>301980.86888128228</v>
      </c>
      <c r="X33" s="29">
        <v>8.1294864735903832E-2</v>
      </c>
      <c r="Y33" s="29">
        <v>40622.212916820485</v>
      </c>
      <c r="Z33" s="29">
        <v>618411.20905965567</v>
      </c>
      <c r="AA33" s="29">
        <v>2510.2399250057824</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0</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0</v>
      </c>
      <c r="D38" s="12">
        <v>2.9222137244080799</v>
      </c>
      <c r="E38" s="12">
        <v>2.1764337109101999</v>
      </c>
      <c r="F38" s="12">
        <v>6.7158077337079996E-3</v>
      </c>
      <c r="G38" s="12">
        <v>1.45334893619299E-3</v>
      </c>
      <c r="H38" s="12">
        <v>5.5216562982208998E-2</v>
      </c>
      <c r="I38" s="12">
        <v>4.9172234809944E-4</v>
      </c>
      <c r="J38" s="12">
        <v>3.6342392564257499E-4</v>
      </c>
      <c r="K38" s="12">
        <v>3.57492185515233E-4</v>
      </c>
      <c r="L38" s="12">
        <v>3.7038750491332699E-4</v>
      </c>
      <c r="M38" s="12">
        <v>1.40875451086885E-3</v>
      </c>
      <c r="N38" s="12">
        <v>3.5882858755336899E-3</v>
      </c>
      <c r="O38" s="12">
        <v>1.3405810614447601E-3</v>
      </c>
      <c r="P38" s="12">
        <v>1.50140248154134E-3</v>
      </c>
      <c r="Q38" s="12">
        <v>5.4151267817709996E-3</v>
      </c>
      <c r="R38" s="12">
        <v>4.7791417673286003E-4</v>
      </c>
      <c r="S38" s="12">
        <v>3.8268842977925998E-4</v>
      </c>
      <c r="T38" s="12">
        <v>0.80858168038427403</v>
      </c>
      <c r="U38" s="12">
        <v>1.2649314895520401E-3</v>
      </c>
      <c r="V38" s="12">
        <v>2.1829745636999999E-2</v>
      </c>
      <c r="W38" s="12">
        <v>2.71157575526941E-2</v>
      </c>
      <c r="X38" s="12">
        <v>1.75776192477779E-3</v>
      </c>
      <c r="Y38" s="12">
        <v>1.5120362490468999E-3</v>
      </c>
      <c r="Z38" s="12">
        <v>0.42862342991401997</v>
      </c>
      <c r="AA38" s="12">
        <v>5.9807730137904E-5</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5.0445694810050012</v>
      </c>
      <c r="D40" s="12">
        <v>0.23743544105468201</v>
      </c>
      <c r="E40" s="12">
        <v>7.53593559558501</v>
      </c>
      <c r="F40" s="12">
        <v>2.0371828337981599E-2</v>
      </c>
      <c r="G40" s="12">
        <v>1.9416472214591359E-2</v>
      </c>
      <c r="H40" s="12">
        <v>3.4121868250318696E-2</v>
      </c>
      <c r="I40" s="12">
        <v>1.8062205992700271E-2</v>
      </c>
      <c r="J40" s="12">
        <v>1.6553771806430341E-2</v>
      </c>
      <c r="K40" s="12">
        <v>1.839086265283384E-2</v>
      </c>
      <c r="L40" s="12">
        <v>1.9027435244816381E-2</v>
      </c>
      <c r="M40" s="12">
        <v>1.8770882251084899E-2</v>
      </c>
      <c r="N40" s="12">
        <v>1.9604396035174179E-2</v>
      </c>
      <c r="O40" s="12">
        <v>1.6153741556590499E-2</v>
      </c>
      <c r="P40" s="12">
        <v>1.7854596895589773E-2</v>
      </c>
      <c r="Q40" s="12">
        <v>1.5665977904813101E-2</v>
      </c>
      <c r="R40" s="12">
        <v>1.548501713149328E-2</v>
      </c>
      <c r="S40" s="12">
        <v>1.6367684053503629E-2</v>
      </c>
      <c r="T40" s="12">
        <v>0.11660200266032691</v>
      </c>
      <c r="U40" s="12">
        <v>2.4053437858370979E-2</v>
      </c>
      <c r="V40" s="12">
        <v>4.7284768060258359E-2</v>
      </c>
      <c r="W40" s="12">
        <v>5.5015408692498054E-2</v>
      </c>
      <c r="X40" s="12">
        <v>2.4575631096280796E-2</v>
      </c>
      <c r="Y40" s="12">
        <v>4.0747040691965698E-2</v>
      </c>
      <c r="Z40" s="12">
        <v>0.32906029557065097</v>
      </c>
      <c r="AA40" s="12">
        <v>3.6783291324899102E-3</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3.2680570840224599</v>
      </c>
      <c r="K42" s="12">
        <v>1.7230815755996703E-2</v>
      </c>
      <c r="L42" s="12">
        <v>1.81219492731165E-2</v>
      </c>
      <c r="M42" s="12">
        <v>1.8312786374907599E-2</v>
      </c>
      <c r="N42" s="12">
        <v>3.6113362782577298E-2</v>
      </c>
      <c r="O42" s="12">
        <v>2.9684535155363099E-2</v>
      </c>
      <c r="P42" s="12">
        <v>6.0703207452533096E-2</v>
      </c>
      <c r="Q42" s="12">
        <v>0.45582913796677599</v>
      </c>
      <c r="R42" s="12">
        <v>1.0399169587524399E-2</v>
      </c>
      <c r="S42" s="12">
        <v>1.9866071600118201E-2</v>
      </c>
      <c r="T42" s="12">
        <v>2.2320574968556699E-2</v>
      </c>
      <c r="U42" s="12">
        <v>1.2891199826331899E-2</v>
      </c>
      <c r="V42" s="12">
        <v>6.4832058065118006E-2</v>
      </c>
      <c r="W42" s="12">
        <v>9.1899637423918809E-2</v>
      </c>
      <c r="X42" s="12">
        <v>1.64062466836917E-2</v>
      </c>
      <c r="Y42" s="12">
        <v>3.9033753644615997E-2</v>
      </c>
      <c r="Z42" s="12">
        <v>0.242970058765799</v>
      </c>
      <c r="AA42" s="12">
        <v>5.5859268035735998E-4</v>
      </c>
    </row>
    <row r="43" spans="1:27" x14ac:dyDescent="0.25">
      <c r="A43" s="11" t="s">
        <v>27</v>
      </c>
      <c r="B43" s="11" t="s">
        <v>10</v>
      </c>
      <c r="C43" s="12">
        <v>6568438.7400861699</v>
      </c>
      <c r="D43" s="12">
        <v>184748.9452055638</v>
      </c>
      <c r="E43" s="12">
        <v>4698087.3858688036</v>
      </c>
      <c r="F43" s="12">
        <v>2145088.6758559216</v>
      </c>
      <c r="G43" s="12">
        <v>2842151.2999860821</v>
      </c>
      <c r="H43" s="12">
        <v>851840.52942718531</v>
      </c>
      <c r="I43" s="12">
        <v>4411867.6465962622</v>
      </c>
      <c r="J43" s="12">
        <v>918740.95191680826</v>
      </c>
      <c r="K43" s="12">
        <v>894824.25331437634</v>
      </c>
      <c r="L43" s="12">
        <v>222992.88354006794</v>
      </c>
      <c r="M43" s="12">
        <v>2826646.0149448412</v>
      </c>
      <c r="N43" s="12">
        <v>7346710.4469744274</v>
      </c>
      <c r="O43" s="12">
        <v>1616407.0454905739</v>
      </c>
      <c r="P43" s="12">
        <v>1669786.8477627563</v>
      </c>
      <c r="Q43" s="12">
        <v>3269026.1093205991</v>
      </c>
      <c r="R43" s="12">
        <v>578466.2226912519</v>
      </c>
      <c r="S43" s="12">
        <v>3.0649111933693102E-2</v>
      </c>
      <c r="T43" s="12">
        <v>7.6612941416011475</v>
      </c>
      <c r="U43" s="12">
        <v>693783.5968854978</v>
      </c>
      <c r="V43" s="12">
        <v>3358643.8542596367</v>
      </c>
      <c r="W43" s="12">
        <v>581306.08038912679</v>
      </c>
      <c r="X43" s="12">
        <v>811094.58159509848</v>
      </c>
      <c r="Y43" s="12">
        <v>1416871.8240563439</v>
      </c>
      <c r="Z43" s="12">
        <v>1371371.5222946047</v>
      </c>
      <c r="AA43" s="12">
        <v>7806.7630105634562</v>
      </c>
    </row>
    <row r="44" spans="1:27" x14ac:dyDescent="0.25">
      <c r="A44" s="11" t="s">
        <v>27</v>
      </c>
      <c r="B44" s="11" t="s">
        <v>9</v>
      </c>
      <c r="C44" s="12">
        <v>13.563425569875344</v>
      </c>
      <c r="D44" s="12">
        <v>4.660002868676016</v>
      </c>
      <c r="E44" s="12">
        <v>62054.506846816141</v>
      </c>
      <c r="F44" s="12">
        <v>282.02615265460156</v>
      </c>
      <c r="G44" s="12">
        <v>307436.85186270019</v>
      </c>
      <c r="H44" s="12">
        <v>1180096.0086355866</v>
      </c>
      <c r="I44" s="12">
        <v>481301.94801020023</v>
      </c>
      <c r="J44" s="12">
        <v>470678.20796896709</v>
      </c>
      <c r="K44" s="12">
        <v>1050791.3832225602</v>
      </c>
      <c r="L44" s="12">
        <v>862277.2105213512</v>
      </c>
      <c r="M44" s="12">
        <v>1689576.7625995432</v>
      </c>
      <c r="N44" s="12">
        <v>2801335.0446254849</v>
      </c>
      <c r="O44" s="12">
        <v>132562.63507011169</v>
      </c>
      <c r="P44" s="12">
        <v>374013.39862278051</v>
      </c>
      <c r="Q44" s="12">
        <v>731086.08853939862</v>
      </c>
      <c r="R44" s="12">
        <v>2.8395184664287487E-2</v>
      </c>
      <c r="S44" s="12">
        <v>1.4602728209094374E-2</v>
      </c>
      <c r="T44" s="12">
        <v>702606.75273188867</v>
      </c>
      <c r="U44" s="12">
        <v>540726.40434140747</v>
      </c>
      <c r="V44" s="12">
        <v>1706853.3023726959</v>
      </c>
      <c r="W44" s="12">
        <v>484857.80291264085</v>
      </c>
      <c r="X44" s="12">
        <v>510147.04276338272</v>
      </c>
      <c r="Y44" s="12">
        <v>360160.51054869592</v>
      </c>
      <c r="Z44" s="12">
        <v>315895.63465276838</v>
      </c>
      <c r="AA44" s="12">
        <v>5.3602928738902154E-3</v>
      </c>
    </row>
    <row r="45" spans="1:27" x14ac:dyDescent="0.25">
      <c r="A45" s="11" t="s">
        <v>27</v>
      </c>
      <c r="B45" s="11" t="s">
        <v>102</v>
      </c>
      <c r="C45" s="12">
        <v>18.451392571982748</v>
      </c>
      <c r="D45" s="12">
        <v>5.7967872666508802</v>
      </c>
      <c r="E45" s="12">
        <v>347764.56858193263</v>
      </c>
      <c r="F45" s="12">
        <v>55.425000873367601</v>
      </c>
      <c r="G45" s="12">
        <v>30.553618832071848</v>
      </c>
      <c r="H45" s="12">
        <v>1451921.232464652</v>
      </c>
      <c r="I45" s="12">
        <v>0.26301049071787996</v>
      </c>
      <c r="J45" s="12">
        <v>377854.24643993622</v>
      </c>
      <c r="K45" s="12">
        <v>624841.32163747761</v>
      </c>
      <c r="L45" s="12">
        <v>922859.7252200034</v>
      </c>
      <c r="M45" s="12">
        <v>1259574.4275104471</v>
      </c>
      <c r="N45" s="12">
        <v>1252246.6368254239</v>
      </c>
      <c r="O45" s="12">
        <v>290537.89407132182</v>
      </c>
      <c r="P45" s="12">
        <v>0.16270444837010131</v>
      </c>
      <c r="Q45" s="12">
        <v>9.6609058921758806E-2</v>
      </c>
      <c r="R45" s="12">
        <v>44082.661374623531</v>
      </c>
      <c r="S45" s="12">
        <v>33213.753401049595</v>
      </c>
      <c r="T45" s="12">
        <v>443697.40400025615</v>
      </c>
      <c r="U45" s="12">
        <v>96418.470355082318</v>
      </c>
      <c r="V45" s="12">
        <v>883126.58164238057</v>
      </c>
      <c r="W45" s="12">
        <v>213803.677721268</v>
      </c>
      <c r="X45" s="12">
        <v>261175.22761036863</v>
      </c>
      <c r="Y45" s="12">
        <v>9.4974981978372401</v>
      </c>
      <c r="Z45" s="12">
        <v>17908.176941840764</v>
      </c>
      <c r="AA45" s="12">
        <v>1.408042729204712E-2</v>
      </c>
    </row>
    <row r="46" spans="1:27" x14ac:dyDescent="0.25">
      <c r="A46" s="11" t="s">
        <v>27</v>
      </c>
      <c r="B46" s="11" t="s">
        <v>15</v>
      </c>
      <c r="C46" s="12">
        <v>0</v>
      </c>
      <c r="D46" s="12">
        <v>0</v>
      </c>
      <c r="E46" s="12">
        <v>796333.31049131928</v>
      </c>
      <c r="F46" s="12">
        <v>867200.8015726395</v>
      </c>
      <c r="G46" s="12">
        <v>0.19922100422160371</v>
      </c>
      <c r="H46" s="12">
        <v>7.5810686703431367</v>
      </c>
      <c r="I46" s="12">
        <v>0.2368458521985416</v>
      </c>
      <c r="J46" s="12">
        <v>0.13433530806556551</v>
      </c>
      <c r="K46" s="12">
        <v>7.7576476562185803E-2</v>
      </c>
      <c r="L46" s="12">
        <v>0.26919275064689296</v>
      </c>
      <c r="M46" s="12">
        <v>0.80275264939432689</v>
      </c>
      <c r="N46" s="12">
        <v>1.2363854456990488</v>
      </c>
      <c r="O46" s="12">
        <v>0.22510650781846503</v>
      </c>
      <c r="P46" s="12">
        <v>7.9545683860921285E-2</v>
      </c>
      <c r="Q46" s="12">
        <v>0.2307313430904667</v>
      </c>
      <c r="R46" s="12">
        <v>5.9003655479501302E-2</v>
      </c>
      <c r="S46" s="12">
        <v>5.1720639708205604E-2</v>
      </c>
      <c r="T46" s="12">
        <v>0.30693952998979201</v>
      </c>
      <c r="U46" s="12">
        <v>0.10403641295976</v>
      </c>
      <c r="V46" s="12">
        <v>0.32947884910651404</v>
      </c>
      <c r="W46" s="12">
        <v>0.12359149159624649</v>
      </c>
      <c r="X46" s="12">
        <v>9.9896015480802985E-2</v>
      </c>
      <c r="Y46" s="12">
        <v>2.0253742576529479E-2</v>
      </c>
      <c r="Z46" s="12">
        <v>0.11611283781125295</v>
      </c>
      <c r="AA46" s="12">
        <v>5.6731956416843099E-4</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6568457.3480812209</v>
      </c>
      <c r="D48" s="29">
        <v>184756.76485759794</v>
      </c>
      <c r="E48" s="29">
        <v>4760151.6050849268</v>
      </c>
      <c r="F48" s="29">
        <v>2145370.7290962124</v>
      </c>
      <c r="G48" s="29">
        <v>3149588.1727186036</v>
      </c>
      <c r="H48" s="29">
        <v>2031936.6274012031</v>
      </c>
      <c r="I48" s="29">
        <v>4893169.6131603913</v>
      </c>
      <c r="J48" s="29">
        <v>1389422.4448600551</v>
      </c>
      <c r="K48" s="29">
        <v>1945615.6725161071</v>
      </c>
      <c r="L48" s="29">
        <v>1085270.1315811912</v>
      </c>
      <c r="M48" s="29">
        <v>4516222.8160368074</v>
      </c>
      <c r="N48" s="29">
        <v>10148045.550905958</v>
      </c>
      <c r="O48" s="29">
        <v>1748969.7277395432</v>
      </c>
      <c r="P48" s="29">
        <v>2043800.3264447437</v>
      </c>
      <c r="Q48" s="29">
        <v>4000112.6747702407</v>
      </c>
      <c r="R48" s="29">
        <v>578466.27744853741</v>
      </c>
      <c r="S48" s="29">
        <v>8.1868284226188567E-2</v>
      </c>
      <c r="T48" s="29">
        <v>702615.36153028824</v>
      </c>
      <c r="U48" s="29">
        <v>1234510.0394364744</v>
      </c>
      <c r="V48" s="29">
        <v>5065497.2905789046</v>
      </c>
      <c r="W48" s="29">
        <v>1066164.0573325714</v>
      </c>
      <c r="X48" s="29">
        <v>1321241.667098121</v>
      </c>
      <c r="Y48" s="29">
        <v>1777032.4158978704</v>
      </c>
      <c r="Z48" s="29">
        <v>1687268.1576011572</v>
      </c>
      <c r="AA48" s="29">
        <v>7806.772667585873</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0</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row>
    <row r="53" spans="1:27" x14ac:dyDescent="0.25">
      <c r="A53" s="11" t="s">
        <v>28</v>
      </c>
      <c r="B53" s="11" t="s">
        <v>8</v>
      </c>
      <c r="C53" s="12">
        <v>0</v>
      </c>
      <c r="D53" s="12">
        <v>3.356381507654</v>
      </c>
      <c r="E53" s="12">
        <v>2.0083352954995002</v>
      </c>
      <c r="F53" s="12">
        <v>9.1690147096536005E-4</v>
      </c>
      <c r="G53" s="12">
        <v>4.2147542157374199E-4</v>
      </c>
      <c r="H53" s="12">
        <v>2.0790492797091202E-4</v>
      </c>
      <c r="I53" s="12">
        <v>0</v>
      </c>
      <c r="J53" s="12">
        <v>0</v>
      </c>
      <c r="K53" s="12">
        <v>0</v>
      </c>
      <c r="L53" s="12">
        <v>0</v>
      </c>
      <c r="M53" s="12">
        <v>0</v>
      </c>
      <c r="N53" s="12">
        <v>8.449775655721919E-5</v>
      </c>
      <c r="O53" s="12">
        <v>8.7009870551574994E-5</v>
      </c>
      <c r="P53" s="12">
        <v>1.1322414005763E-4</v>
      </c>
      <c r="Q53" s="12">
        <v>2.0030599546843201E-4</v>
      </c>
      <c r="R53" s="12">
        <v>2.0715951387271001E-4</v>
      </c>
      <c r="S53" s="12">
        <v>6.2091729870659995E-4</v>
      </c>
      <c r="T53" s="12">
        <v>0.54264355099681993</v>
      </c>
      <c r="U53" s="12">
        <v>3.8420374490687102E-2</v>
      </c>
      <c r="V53" s="12">
        <v>1.93814487926556E-3</v>
      </c>
      <c r="W53" s="12">
        <v>0.138790065723218</v>
      </c>
      <c r="X53" s="12">
        <v>2.0623644103280999E-4</v>
      </c>
      <c r="Y53" s="12">
        <v>1.0106165526414E-4</v>
      </c>
      <c r="Z53" s="12">
        <v>0.24200361635093298</v>
      </c>
      <c r="AA53" s="12">
        <v>4.7166231085505996E-3</v>
      </c>
    </row>
    <row r="54" spans="1:27" x14ac:dyDescent="0.25">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x14ac:dyDescent="0.25">
      <c r="A55" s="11" t="s">
        <v>28</v>
      </c>
      <c r="B55" s="11" t="s">
        <v>5</v>
      </c>
      <c r="C55" s="12">
        <v>13.863697633671949</v>
      </c>
      <c r="D55" s="12">
        <v>1.5481206654049735</v>
      </c>
      <c r="E55" s="12">
        <v>0.23492880301555988</v>
      </c>
      <c r="F55" s="12">
        <v>0.19152433944133201</v>
      </c>
      <c r="G55" s="12">
        <v>4.8505889616848895E-2</v>
      </c>
      <c r="H55" s="12">
        <v>4.7703174364859803E-2</v>
      </c>
      <c r="I55" s="12">
        <v>1.4492973677639999E-2</v>
      </c>
      <c r="J55" s="12">
        <v>1.0444677894007999E-2</v>
      </c>
      <c r="K55" s="12">
        <v>1.4171078765219239E-2</v>
      </c>
      <c r="L55" s="12">
        <v>1.7233799326471101E-2</v>
      </c>
      <c r="M55" s="12">
        <v>1.4775588628009101E-2</v>
      </c>
      <c r="N55" s="12">
        <v>1.5560630303333621E-2</v>
      </c>
      <c r="O55" s="12">
        <v>1.6906443043102522E-2</v>
      </c>
      <c r="P55" s="12">
        <v>1.8567006144493699E-2</v>
      </c>
      <c r="Q55" s="12">
        <v>1.9958787106723299E-2</v>
      </c>
      <c r="R55" s="12">
        <v>2.2610340428214578E-2</v>
      </c>
      <c r="S55" s="12">
        <v>2.8025911283745899E-2</v>
      </c>
      <c r="T55" s="12">
        <v>3.0592488030375002E-2</v>
      </c>
      <c r="U55" s="12">
        <v>5.9268703746879793E-2</v>
      </c>
      <c r="V55" s="12">
        <v>1.7340782995511197E-2</v>
      </c>
      <c r="W55" s="12">
        <v>9.3509539851695592E-2</v>
      </c>
      <c r="X55" s="12">
        <v>0.71931584176860797</v>
      </c>
      <c r="Y55" s="12">
        <v>6.2301073870122698E-3</v>
      </c>
      <c r="Z55" s="12">
        <v>5.0647497759017295E-3</v>
      </c>
      <c r="AA55" s="12">
        <v>3.2183204798764196E-3</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1.3408289474541499E-4</v>
      </c>
      <c r="K57" s="12">
        <v>1.36245256395434E-4</v>
      </c>
      <c r="L57" s="12">
        <v>1.17981329534989E-4</v>
      </c>
      <c r="M57" s="12">
        <v>1.4540996576221498E-4</v>
      </c>
      <c r="N57" s="12">
        <v>2.4625467094160301E-4</v>
      </c>
      <c r="O57" s="12">
        <v>3.0712144015461997</v>
      </c>
      <c r="P57" s="12">
        <v>0.35505188037838098</v>
      </c>
      <c r="Q57" s="12">
        <v>42137.545562829597</v>
      </c>
      <c r="R57" s="12">
        <v>0.27999490631767499</v>
      </c>
      <c r="S57" s="12">
        <v>26939.8486025446</v>
      </c>
      <c r="T57" s="12">
        <v>0.11019617243160999</v>
      </c>
      <c r="U57" s="12">
        <v>3.8745018775878798E-2</v>
      </c>
      <c r="V57" s="12">
        <v>9.7264333191928003E-3</v>
      </c>
      <c r="W57" s="12">
        <v>127491.27458462401</v>
      </c>
      <c r="X57" s="12">
        <v>22363.577658080001</v>
      </c>
      <c r="Y57" s="12">
        <v>1.5156436912934399E-2</v>
      </c>
      <c r="Z57" s="12">
        <v>6812.6535778636398</v>
      </c>
      <c r="AA57" s="12">
        <v>2.3368615130731102E-2</v>
      </c>
    </row>
    <row r="58" spans="1:27" x14ac:dyDescent="0.25">
      <c r="A58" s="11" t="s">
        <v>28</v>
      </c>
      <c r="B58" s="11" t="s">
        <v>10</v>
      </c>
      <c r="C58" s="12">
        <v>1044711.4440155295</v>
      </c>
      <c r="D58" s="12">
        <v>1660226.8106559052</v>
      </c>
      <c r="E58" s="12">
        <v>4659896.6012325585</v>
      </c>
      <c r="F58" s="12">
        <v>748226.09743250394</v>
      </c>
      <c r="G58" s="12">
        <v>1407365.3906854987</v>
      </c>
      <c r="H58" s="12">
        <v>1243792.8127216788</v>
      </c>
      <c r="I58" s="12">
        <v>92956.381076853009</v>
      </c>
      <c r="J58" s="12">
        <v>210648.05969009126</v>
      </c>
      <c r="K58" s="12">
        <v>0.2305087212490057</v>
      </c>
      <c r="L58" s="12">
        <v>0.10649610943595775</v>
      </c>
      <c r="M58" s="12">
        <v>1262547.9710789167</v>
      </c>
      <c r="N58" s="12">
        <v>4099.8026642403365</v>
      </c>
      <c r="O58" s="12">
        <v>7.0717043554093251E-2</v>
      </c>
      <c r="P58" s="12">
        <v>255892.28950897823</v>
      </c>
      <c r="Q58" s="12">
        <v>605817.78373046045</v>
      </c>
      <c r="R58" s="12">
        <v>1268571.0821648319</v>
      </c>
      <c r="S58" s="12">
        <v>77990.937879981546</v>
      </c>
      <c r="T58" s="12">
        <v>320352.2575731721</v>
      </c>
      <c r="U58" s="12">
        <v>20831.245760328497</v>
      </c>
      <c r="V58" s="12">
        <v>449838.61299666297</v>
      </c>
      <c r="W58" s="12">
        <v>538943.3033301417</v>
      </c>
      <c r="X58" s="12">
        <v>1.8932284479657894E-2</v>
      </c>
      <c r="Y58" s="12">
        <v>33127.904666428061</v>
      </c>
      <c r="Z58" s="12">
        <v>191119.89147813182</v>
      </c>
      <c r="AA58" s="12">
        <v>150928.42752079168</v>
      </c>
    </row>
    <row r="59" spans="1:27" x14ac:dyDescent="0.25">
      <c r="A59" s="11" t="s">
        <v>28</v>
      </c>
      <c r="B59" s="11" t="s">
        <v>9</v>
      </c>
      <c r="C59" s="12">
        <v>13.722578174634458</v>
      </c>
      <c r="D59" s="12">
        <v>11.690925906070259</v>
      </c>
      <c r="E59" s="12">
        <v>296204.94641409977</v>
      </c>
      <c r="F59" s="12">
        <v>666364.03291857173</v>
      </c>
      <c r="G59" s="12">
        <v>18100.321873814599</v>
      </c>
      <c r="H59" s="12">
        <v>5173.9352849434745</v>
      </c>
      <c r="I59" s="12">
        <v>1.2826332957772846</v>
      </c>
      <c r="J59" s="12">
        <v>720813.99968266604</v>
      </c>
      <c r="K59" s="12">
        <v>1.0046908682026751E-2</v>
      </c>
      <c r="L59" s="12">
        <v>99525.917360536361</v>
      </c>
      <c r="M59" s="12">
        <v>0.56032143830003356</v>
      </c>
      <c r="N59" s="12">
        <v>280234.92159392929</v>
      </c>
      <c r="O59" s="12">
        <v>1.7898546465956262</v>
      </c>
      <c r="P59" s="12">
        <v>210371.87465435514</v>
      </c>
      <c r="Q59" s="12">
        <v>90297.069211929585</v>
      </c>
      <c r="R59" s="12">
        <v>1.0868974565588423</v>
      </c>
      <c r="S59" s="12">
        <v>204801.68265212557</v>
      </c>
      <c r="T59" s="12">
        <v>53224.388865500099</v>
      </c>
      <c r="U59" s="12">
        <v>489230.05427092087</v>
      </c>
      <c r="V59" s="12">
        <v>0.18089457467807393</v>
      </c>
      <c r="W59" s="12">
        <v>179703.50590493073</v>
      </c>
      <c r="X59" s="12">
        <v>8.944865519382228E-3</v>
      </c>
      <c r="Y59" s="12">
        <v>0.3288104519393073</v>
      </c>
      <c r="Z59" s="12">
        <v>13007.884743317833</v>
      </c>
      <c r="AA59" s="12">
        <v>27349.00256455331</v>
      </c>
    </row>
    <row r="60" spans="1:27" x14ac:dyDescent="0.25">
      <c r="A60" s="11" t="s">
        <v>28</v>
      </c>
      <c r="B60" s="11" t="s">
        <v>102</v>
      </c>
      <c r="C60" s="12">
        <v>25.6918066415266</v>
      </c>
      <c r="D60" s="12">
        <v>97930.259156963482</v>
      </c>
      <c r="E60" s="12">
        <v>64284.9766992117</v>
      </c>
      <c r="F60" s="12">
        <v>1280265.7149836791</v>
      </c>
      <c r="G60" s="12">
        <v>210890.49368890081</v>
      </c>
      <c r="H60" s="12">
        <v>0.99630486109069794</v>
      </c>
      <c r="I60" s="12">
        <v>331274.47642529075</v>
      </c>
      <c r="J60" s="12">
        <v>0.59793828903118407</v>
      </c>
      <c r="K60" s="12">
        <v>0.26646327092823696</v>
      </c>
      <c r="L60" s="12">
        <v>2.0251022888232399</v>
      </c>
      <c r="M60" s="12">
        <v>17.171148610974981</v>
      </c>
      <c r="N60" s="12">
        <v>0.679852826416943</v>
      </c>
      <c r="O60" s="12">
        <v>111613.55002886718</v>
      </c>
      <c r="P60" s="12">
        <v>276115.87402196269</v>
      </c>
      <c r="Q60" s="12">
        <v>39958.696023230274</v>
      </c>
      <c r="R60" s="12">
        <v>78385.18678288431</v>
      </c>
      <c r="S60" s="12">
        <v>83441.868552545449</v>
      </c>
      <c r="T60" s="12">
        <v>3.6381771285098778E-2</v>
      </c>
      <c r="U60" s="12">
        <v>207966.05914122748</v>
      </c>
      <c r="V60" s="12">
        <v>28398.865903697289</v>
      </c>
      <c r="W60" s="12">
        <v>62944.604782230723</v>
      </c>
      <c r="X60" s="12">
        <v>20799.400786693837</v>
      </c>
      <c r="Y60" s="12">
        <v>0.23533664262627219</v>
      </c>
      <c r="Z60" s="12">
        <v>56098.874168779825</v>
      </c>
      <c r="AA60" s="12">
        <v>1.7547941034246402</v>
      </c>
    </row>
    <row r="61" spans="1:27" x14ac:dyDescent="0.25">
      <c r="A61" s="11" t="s">
        <v>28</v>
      </c>
      <c r="B61" s="11" t="s">
        <v>15</v>
      </c>
      <c r="C61" s="12">
        <v>0</v>
      </c>
      <c r="D61" s="12">
        <v>0</v>
      </c>
      <c r="E61" s="12">
        <v>191929.70319011901</v>
      </c>
      <c r="F61" s="12">
        <v>185961.19412422908</v>
      </c>
      <c r="G61" s="12">
        <v>0.641532636462948</v>
      </c>
      <c r="H61" s="12">
        <v>0.1299759270352111</v>
      </c>
      <c r="I61" s="12">
        <v>3.2330167213414002E-2</v>
      </c>
      <c r="J61" s="12">
        <v>5.09579734687724E-2</v>
      </c>
      <c r="K61" s="12">
        <v>4.0106166622090135E-2</v>
      </c>
      <c r="L61" s="12">
        <v>6.2395630588462793E-2</v>
      </c>
      <c r="M61" s="12">
        <v>8.7257185269901394E-2</v>
      </c>
      <c r="N61" s="12">
        <v>0.11261803675294289</v>
      </c>
      <c r="O61" s="12">
        <v>0.10227851301508199</v>
      </c>
      <c r="P61" s="12">
        <v>0.1061873169303298</v>
      </c>
      <c r="Q61" s="12">
        <v>0.13586896943429339</v>
      </c>
      <c r="R61" s="12">
        <v>0.10127635307508581</v>
      </c>
      <c r="S61" s="12">
        <v>0.116185330949911</v>
      </c>
      <c r="T61" s="12">
        <v>8.5103863615498099E-2</v>
      </c>
      <c r="U61" s="12">
        <v>0.112139576527305</v>
      </c>
      <c r="V61" s="12">
        <v>0.10085206432490761</v>
      </c>
      <c r="W61" s="12">
        <v>7.6722936436280809E-2</v>
      </c>
      <c r="X61" s="12">
        <v>3.7566387926613799E-2</v>
      </c>
      <c r="Y61" s="12">
        <v>2.7815066895634299E-2</v>
      </c>
      <c r="Z61" s="12">
        <v>4.8866449562104904E-2</v>
      </c>
      <c r="AA61" s="12">
        <v>1.489361895697121E-2</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1044739.0302913379</v>
      </c>
      <c r="D63" s="29">
        <v>1660243.4060839843</v>
      </c>
      <c r="E63" s="29">
        <v>4956103.7909107571</v>
      </c>
      <c r="F63" s="29">
        <v>1414590.3227923166</v>
      </c>
      <c r="G63" s="29">
        <v>1425465.7614866784</v>
      </c>
      <c r="H63" s="29">
        <v>1248966.7959177017</v>
      </c>
      <c r="I63" s="29">
        <v>92957.678203122457</v>
      </c>
      <c r="J63" s="29">
        <v>931462.06995151809</v>
      </c>
      <c r="K63" s="29">
        <v>0.25486295395264713</v>
      </c>
      <c r="L63" s="29">
        <v>99526.041208426454</v>
      </c>
      <c r="M63" s="29">
        <v>1262548.5463213536</v>
      </c>
      <c r="N63" s="29">
        <v>284334.74014955235</v>
      </c>
      <c r="O63" s="29">
        <v>4.9487795446095735</v>
      </c>
      <c r="P63" s="29">
        <v>466264.53789544402</v>
      </c>
      <c r="Q63" s="29">
        <v>738252.41866431269</v>
      </c>
      <c r="R63" s="29">
        <v>1268572.4718746948</v>
      </c>
      <c r="S63" s="29">
        <v>309732.49778148031</v>
      </c>
      <c r="T63" s="29">
        <v>373577.32987088367</v>
      </c>
      <c r="U63" s="29">
        <v>510061.43646534637</v>
      </c>
      <c r="V63" s="29">
        <v>449838.82289659884</v>
      </c>
      <c r="W63" s="29">
        <v>846138.31611930206</v>
      </c>
      <c r="X63" s="29">
        <v>22364.325057308208</v>
      </c>
      <c r="Y63" s="29">
        <v>33128.254964485954</v>
      </c>
      <c r="Z63" s="29">
        <v>210940.67686767943</v>
      </c>
      <c r="AA63" s="29">
        <v>178277.46138890373</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0</v>
      </c>
      <c r="D68" s="12">
        <v>2.9798285411699998</v>
      </c>
      <c r="E68" s="12">
        <v>0.38378198070456998</v>
      </c>
      <c r="F68" s="12">
        <v>1.3669116697913699E-3</v>
      </c>
      <c r="G68" s="12">
        <v>1.7817863110025001E-3</v>
      </c>
      <c r="H68" s="12">
        <v>0.101444799347921</v>
      </c>
      <c r="I68" s="12">
        <v>2.923884299568E-3</v>
      </c>
      <c r="J68" s="12">
        <v>3.2913576509314398E-3</v>
      </c>
      <c r="K68" s="12">
        <v>1.0281733015068898E-3</v>
      </c>
      <c r="L68" s="12">
        <v>1.12348451189072E-3</v>
      </c>
      <c r="M68" s="12">
        <v>9.3214976145163997E-2</v>
      </c>
      <c r="N68" s="12">
        <v>9.7850404833795604E-3</v>
      </c>
      <c r="O68" s="12">
        <v>1.6481501566953001E-3</v>
      </c>
      <c r="P68" s="12">
        <v>1.5166480586529901E-2</v>
      </c>
      <c r="Q68" s="12">
        <v>9.4307211505270008E-2</v>
      </c>
      <c r="R68" s="12">
        <v>1.88010684166986E-3</v>
      </c>
      <c r="S68" s="12">
        <v>4.0581220750869597E-2</v>
      </c>
      <c r="T68" s="12">
        <v>0.42690481328039998</v>
      </c>
      <c r="U68" s="12">
        <v>7.8641646994600287E-2</v>
      </c>
      <c r="V68" s="12">
        <v>6.2201019166124999E-2</v>
      </c>
      <c r="W68" s="12">
        <v>8.147099310721001E-2</v>
      </c>
      <c r="X68" s="12">
        <v>7.9092293407292001E-5</v>
      </c>
      <c r="Y68" s="12">
        <v>1.04461285247043E-4</v>
      </c>
      <c r="Z68" s="12">
        <v>8.5275124504464991E-2</v>
      </c>
      <c r="AA68" s="12">
        <v>6.6444691775731899E-4</v>
      </c>
    </row>
    <row r="69" spans="1:27" x14ac:dyDescent="0.25">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5.4243503620939197</v>
      </c>
      <c r="D70" s="12">
        <v>5.9508149751478799E-2</v>
      </c>
      <c r="E70" s="12">
        <v>0.51205055861292503</v>
      </c>
      <c r="F70" s="12">
        <v>8.9679975235264206E-2</v>
      </c>
      <c r="G70" s="12">
        <v>0.13845843729187379</v>
      </c>
      <c r="H70" s="12">
        <v>0.22871623728401999</v>
      </c>
      <c r="I70" s="12">
        <v>0.18949606270411451</v>
      </c>
      <c r="J70" s="12">
        <v>0.22112703835018499</v>
      </c>
      <c r="K70" s="12">
        <v>0.17927718249810051</v>
      </c>
      <c r="L70" s="12">
        <v>0.10322989914300729</v>
      </c>
      <c r="M70" s="12">
        <v>0.20372267269571398</v>
      </c>
      <c r="N70" s="12">
        <v>0.17359882268978732</v>
      </c>
      <c r="O70" s="12">
        <v>0.13758457988614212</v>
      </c>
      <c r="P70" s="12">
        <v>0.18350264838406297</v>
      </c>
      <c r="Q70" s="12">
        <v>0.18851166564111499</v>
      </c>
      <c r="R70" s="12">
        <v>9.2328997877537206E-2</v>
      </c>
      <c r="S70" s="12">
        <v>0.14623690218994659</v>
      </c>
      <c r="T70" s="12">
        <v>0.24472455434158899</v>
      </c>
      <c r="U70" s="12">
        <v>7.9746692087672197E-2</v>
      </c>
      <c r="V70" s="12">
        <v>0.11084261811129499</v>
      </c>
      <c r="W70" s="12">
        <v>0.20280419714004488</v>
      </c>
      <c r="X70" s="12">
        <v>1.34701515881002E-2</v>
      </c>
      <c r="Y70" s="12">
        <v>1.990684039289364E-2</v>
      </c>
      <c r="Z70" s="12">
        <v>5.8247101835602499E-2</v>
      </c>
      <c r="AA70" s="12">
        <v>1.4727933050794012E-2</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2.53657731879807</v>
      </c>
      <c r="K72" s="12">
        <v>0.14462391387839901</v>
      </c>
      <c r="L72" s="12">
        <v>5.8854059048999999E-2</v>
      </c>
      <c r="M72" s="12">
        <v>0.21597833203803901</v>
      </c>
      <c r="N72" s="12">
        <v>0.34058636877165599</v>
      </c>
      <c r="O72" s="12">
        <v>2.3487113260524498E-2</v>
      </c>
      <c r="P72" s="12">
        <v>9.5038058122663596E-2</v>
      </c>
      <c r="Q72" s="12">
        <v>0.63487100375609595</v>
      </c>
      <c r="R72" s="12">
        <v>3.66989069885683E-2</v>
      </c>
      <c r="S72" s="12">
        <v>0.17404105636175299</v>
      </c>
      <c r="T72" s="12">
        <v>9.7514585739066611E-3</v>
      </c>
      <c r="U72" s="12">
        <v>1.52785919830403E-2</v>
      </c>
      <c r="V72" s="12">
        <v>0.21430420322556001</v>
      </c>
      <c r="W72" s="12">
        <v>0.73473901210075998</v>
      </c>
      <c r="X72" s="12">
        <v>2.3556380264729E-3</v>
      </c>
      <c r="Y72" s="12">
        <v>1.89581068535948E-3</v>
      </c>
      <c r="Z72" s="12">
        <v>4.6526403784945998E-3</v>
      </c>
      <c r="AA72" s="12">
        <v>9.0926779501821994E-4</v>
      </c>
    </row>
    <row r="73" spans="1:27" x14ac:dyDescent="0.25">
      <c r="A73" s="11" t="s">
        <v>29</v>
      </c>
      <c r="B73" s="11" t="s">
        <v>10</v>
      </c>
      <c r="C73" s="12">
        <v>1857226.8601195442</v>
      </c>
      <c r="D73" s="12">
        <v>69854.524404402895</v>
      </c>
      <c r="E73" s="12">
        <v>471538.25249863556</v>
      </c>
      <c r="F73" s="12">
        <v>1765675.0392638638</v>
      </c>
      <c r="G73" s="12">
        <v>166544.65628394514</v>
      </c>
      <c r="H73" s="12">
        <v>4532352.1590145146</v>
      </c>
      <c r="I73" s="12">
        <v>994554.79649758863</v>
      </c>
      <c r="J73" s="12">
        <v>771121.69864342769</v>
      </c>
      <c r="K73" s="12">
        <v>0.14589227571354021</v>
      </c>
      <c r="L73" s="12">
        <v>9.7210758562380234E-2</v>
      </c>
      <c r="M73" s="12">
        <v>1441165.1337446568</v>
      </c>
      <c r="N73" s="12">
        <v>8.342113946066243E-2</v>
      </c>
      <c r="O73" s="12">
        <v>1304662.1008342225</v>
      </c>
      <c r="P73" s="12">
        <v>1328450.289090289</v>
      </c>
      <c r="Q73" s="12">
        <v>2717937.5207574223</v>
      </c>
      <c r="R73" s="12">
        <v>798865.10625170136</v>
      </c>
      <c r="S73" s="12">
        <v>4.0476175507547039</v>
      </c>
      <c r="T73" s="12">
        <v>659845.6491782316</v>
      </c>
      <c r="U73" s="12">
        <v>1660335.1678920027</v>
      </c>
      <c r="V73" s="12">
        <v>696368.91076643276</v>
      </c>
      <c r="W73" s="12">
        <v>489315.44313985383</v>
      </c>
      <c r="X73" s="12">
        <v>2.0224330137751011E-2</v>
      </c>
      <c r="Y73" s="12">
        <v>1.7059101006376393E-2</v>
      </c>
      <c r="Z73" s="12">
        <v>415305.93323165714</v>
      </c>
      <c r="AA73" s="12">
        <v>210905.01294654579</v>
      </c>
    </row>
    <row r="74" spans="1:27" x14ac:dyDescent="0.25">
      <c r="A74" s="11" t="s">
        <v>29</v>
      </c>
      <c r="B74" s="11" t="s">
        <v>9</v>
      </c>
      <c r="C74" s="12">
        <v>21.213838774034745</v>
      </c>
      <c r="D74" s="12">
        <v>5.4805270421120742</v>
      </c>
      <c r="E74" s="12">
        <v>60288.905989035338</v>
      </c>
      <c r="F74" s="12">
        <v>127280.09302606761</v>
      </c>
      <c r="G74" s="12">
        <v>217617.7413691137</v>
      </c>
      <c r="H74" s="12">
        <v>739409.58960710419</v>
      </c>
      <c r="I74" s="12">
        <v>31014.865690212067</v>
      </c>
      <c r="J74" s="12">
        <v>794352.96993680659</v>
      </c>
      <c r="K74" s="12">
        <v>3330.9821172626603</v>
      </c>
      <c r="L74" s="12">
        <v>662607.92976144794</v>
      </c>
      <c r="M74" s="12">
        <v>1324750.6809876948</v>
      </c>
      <c r="N74" s="12">
        <v>861871.7957327948</v>
      </c>
      <c r="O74" s="12">
        <v>11210.59540195356</v>
      </c>
      <c r="P74" s="12">
        <v>732378.21501688205</v>
      </c>
      <c r="Q74" s="12">
        <v>456854.59825420665</v>
      </c>
      <c r="R74" s="12">
        <v>0.32466204814483618</v>
      </c>
      <c r="S74" s="12">
        <v>168049.93420053899</v>
      </c>
      <c r="T74" s="12">
        <v>0.31834371512028059</v>
      </c>
      <c r="U74" s="12">
        <v>1995244.0160105699</v>
      </c>
      <c r="V74" s="12">
        <v>7563.0069807275531</v>
      </c>
      <c r="W74" s="12">
        <v>825033.42004102981</v>
      </c>
      <c r="X74" s="12">
        <v>3.8990937833792249E-3</v>
      </c>
      <c r="Y74" s="12">
        <v>4.3780610350932512E-3</v>
      </c>
      <c r="Z74" s="12">
        <v>80437.497542468511</v>
      </c>
      <c r="AA74" s="12">
        <v>20503.667354377212</v>
      </c>
    </row>
    <row r="75" spans="1:27" x14ac:dyDescent="0.25">
      <c r="A75" s="11" t="s">
        <v>29</v>
      </c>
      <c r="B75" s="11" t="s">
        <v>102</v>
      </c>
      <c r="C75" s="12">
        <v>17.601819159298181</v>
      </c>
      <c r="D75" s="12">
        <v>5.6480158360341903</v>
      </c>
      <c r="E75" s="12">
        <v>7.6680923765723197</v>
      </c>
      <c r="F75" s="12">
        <v>6.5392003624211501</v>
      </c>
      <c r="G75" s="12">
        <v>13.531686628709529</v>
      </c>
      <c r="H75" s="12">
        <v>2.5824039668911E-2</v>
      </c>
      <c r="I75" s="12">
        <v>16.148180443499701</v>
      </c>
      <c r="J75" s="12">
        <v>247947.2873194445</v>
      </c>
      <c r="K75" s="12">
        <v>500041.71393447428</v>
      </c>
      <c r="L75" s="12">
        <v>865984.66582934035</v>
      </c>
      <c r="M75" s="12">
        <v>715154.32114300074</v>
      </c>
      <c r="N75" s="12">
        <v>591370.06360043259</v>
      </c>
      <c r="O75" s="12">
        <v>122979.42239664568</v>
      </c>
      <c r="P75" s="12">
        <v>379249.4502879451</v>
      </c>
      <c r="Q75" s="12">
        <v>0.13138152915547091</v>
      </c>
      <c r="R75" s="12">
        <v>0.28917620460772697</v>
      </c>
      <c r="S75" s="12">
        <v>105856.51906975682</v>
      </c>
      <c r="T75" s="12">
        <v>0.14459862265184109</v>
      </c>
      <c r="U75" s="12">
        <v>1092239.6402350017</v>
      </c>
      <c r="V75" s="12">
        <v>6.7343810995646E-2</v>
      </c>
      <c r="W75" s="12">
        <v>461776.69461290474</v>
      </c>
      <c r="X75" s="12">
        <v>2.3546928986205098E-2</v>
      </c>
      <c r="Y75" s="12">
        <v>1.9388282567152082E-2</v>
      </c>
      <c r="Z75" s="12">
        <v>1.5311656194650098E-2</v>
      </c>
      <c r="AA75" s="12">
        <v>4.9901492294397734E-2</v>
      </c>
    </row>
    <row r="76" spans="1:27" x14ac:dyDescent="0.25">
      <c r="A76" s="11" t="s">
        <v>29</v>
      </c>
      <c r="B76" s="11" t="s">
        <v>15</v>
      </c>
      <c r="C76" s="12">
        <v>0</v>
      </c>
      <c r="D76" s="12">
        <v>0</v>
      </c>
      <c r="E76" s="12">
        <v>51.370178244035998</v>
      </c>
      <c r="F76" s="12">
        <v>5.60252147826911</v>
      </c>
      <c r="G76" s="12">
        <v>10.53034836998569</v>
      </c>
      <c r="H76" s="12">
        <v>7.8777771044199287</v>
      </c>
      <c r="I76" s="12">
        <v>4.9338235016936505</v>
      </c>
      <c r="J76" s="12">
        <v>0.77113243600233605</v>
      </c>
      <c r="K76" s="12">
        <v>4.3302839958252501E-2</v>
      </c>
      <c r="L76" s="12">
        <v>0.41357949162484997</v>
      </c>
      <c r="M76" s="12">
        <v>1.6038955427969881</v>
      </c>
      <c r="N76" s="12">
        <v>2.1267526956194303</v>
      </c>
      <c r="O76" s="12">
        <v>0.69351711117576098</v>
      </c>
      <c r="P76" s="12">
        <v>2.0477344542761129</v>
      </c>
      <c r="Q76" s="12">
        <v>0.54944336329428756</v>
      </c>
      <c r="R76" s="12">
        <v>0.1648365970438764</v>
      </c>
      <c r="S76" s="12">
        <v>1.793625681090568</v>
      </c>
      <c r="T76" s="12">
        <v>0.41487600953672482</v>
      </c>
      <c r="U76" s="12">
        <v>1.2050232774648901</v>
      </c>
      <c r="V76" s="12">
        <v>0.79209266158363612</v>
      </c>
      <c r="W76" s="12">
        <v>1.8166349462275688</v>
      </c>
      <c r="X76" s="12">
        <v>1.536500031514991E-3</v>
      </c>
      <c r="Y76" s="12">
        <v>2.0199176233536677E-3</v>
      </c>
      <c r="Z76" s="12">
        <v>3.032045461073208E-3</v>
      </c>
      <c r="AA76" s="12">
        <v>4.9441026430443796E-3</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1857253.4983086803</v>
      </c>
      <c r="D78" s="29">
        <v>69863.044268135927</v>
      </c>
      <c r="E78" s="29">
        <v>531828.05432021024</v>
      </c>
      <c r="F78" s="29">
        <v>1892955.2233368184</v>
      </c>
      <c r="G78" s="29">
        <v>384162.53789328248</v>
      </c>
      <c r="H78" s="29">
        <v>5271762.0787826553</v>
      </c>
      <c r="I78" s="29">
        <v>1025569.8546077478</v>
      </c>
      <c r="J78" s="29">
        <v>1565477.429575949</v>
      </c>
      <c r="K78" s="29">
        <v>3331.4529388080518</v>
      </c>
      <c r="L78" s="29">
        <v>662608.19017964916</v>
      </c>
      <c r="M78" s="29">
        <v>2765916.3276483323</v>
      </c>
      <c r="N78" s="29">
        <v>861872.40312416619</v>
      </c>
      <c r="O78" s="29">
        <v>1315872.8589560194</v>
      </c>
      <c r="P78" s="29">
        <v>2060828.797814358</v>
      </c>
      <c r="Q78" s="29">
        <v>3174793.0367015097</v>
      </c>
      <c r="R78" s="29">
        <v>798865.56182176119</v>
      </c>
      <c r="S78" s="29">
        <v>168054.34267726904</v>
      </c>
      <c r="T78" s="29">
        <v>659846.64890277293</v>
      </c>
      <c r="U78" s="29">
        <v>3655579.3575695036</v>
      </c>
      <c r="V78" s="29">
        <v>703932.30509500077</v>
      </c>
      <c r="W78" s="29">
        <v>1314349.882195086</v>
      </c>
      <c r="X78" s="29">
        <v>4.0028305829110621E-2</v>
      </c>
      <c r="Y78" s="29">
        <v>4.3344274404969803E-2</v>
      </c>
      <c r="Z78" s="29">
        <v>495743.57894899242</v>
      </c>
      <c r="AA78" s="29">
        <v>231408.69660257077</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1.704257417709</v>
      </c>
      <c r="E83" s="12">
        <v>0.12572153848241599</v>
      </c>
      <c r="F83" s="12">
        <v>7.1390568983637201E-2</v>
      </c>
      <c r="G83" s="12">
        <v>0.110422004115279</v>
      </c>
      <c r="H83" s="12">
        <v>0.244228209567698</v>
      </c>
      <c r="I83" s="12">
        <v>0.15844650799661</v>
      </c>
      <c r="J83" s="12">
        <v>2.2480768081425E-2</v>
      </c>
      <c r="K83" s="12">
        <v>2.0244879309487502E-2</v>
      </c>
      <c r="L83" s="12">
        <v>1.69561936852776E-2</v>
      </c>
      <c r="M83" s="12">
        <v>9.1302810186323996E-2</v>
      </c>
      <c r="N83" s="12">
        <v>2.6479490547567701E-2</v>
      </c>
      <c r="O83" s="12">
        <v>5.0778342540187399E-3</v>
      </c>
      <c r="P83" s="12">
        <v>2.4622842928479202E-2</v>
      </c>
      <c r="Q83" s="12">
        <v>0.10511817268045501</v>
      </c>
      <c r="R83" s="12">
        <v>2.6718265354017601E-2</v>
      </c>
      <c r="S83" s="12">
        <v>3.74211015709296E-2</v>
      </c>
      <c r="T83" s="12">
        <v>0.33547311628215998</v>
      </c>
      <c r="U83" s="12">
        <v>4.4885651201072496E-3</v>
      </c>
      <c r="V83" s="12">
        <v>2.7727411972718802E-2</v>
      </c>
      <c r="W83" s="12">
        <v>3.9494426548636802E-2</v>
      </c>
      <c r="X83" s="12">
        <v>2.5985190125814398E-4</v>
      </c>
      <c r="Y83" s="12">
        <v>3.3864849370103398E-4</v>
      </c>
      <c r="Z83" s="12">
        <v>0.11553236104659299</v>
      </c>
      <c r="AA83" s="12">
        <v>1.21374036860854E-3</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4.6787604893840511</v>
      </c>
      <c r="D85" s="12">
        <v>0.25667413787342702</v>
      </c>
      <c r="E85" s="12">
        <v>0.24235832252249997</v>
      </c>
      <c r="F85" s="12">
        <v>0.28996948435775999</v>
      </c>
      <c r="G85" s="12">
        <v>0.35006501208175406</v>
      </c>
      <c r="H85" s="12">
        <v>0.205934210756476</v>
      </c>
      <c r="I85" s="12">
        <v>0.15677207051470798</v>
      </c>
      <c r="J85" s="12">
        <v>0.16138319159751091</v>
      </c>
      <c r="K85" s="12">
        <v>0.227268577002428</v>
      </c>
      <c r="L85" s="12">
        <v>0.33690467006206498</v>
      </c>
      <c r="M85" s="12">
        <v>7.5237582924054094E-2</v>
      </c>
      <c r="N85" s="12">
        <v>0.1396471599389956</v>
      </c>
      <c r="O85" s="12">
        <v>0.1443683732135313</v>
      </c>
      <c r="P85" s="12">
        <v>0.20309535599654899</v>
      </c>
      <c r="Q85" s="12">
        <v>0.16722231832309922</v>
      </c>
      <c r="R85" s="12">
        <v>0.11497642556600769</v>
      </c>
      <c r="S85" s="12">
        <v>0.1414146475740265</v>
      </c>
      <c r="T85" s="12">
        <v>0.25861568060732204</v>
      </c>
      <c r="U85" s="12">
        <v>0.10684230393383259</v>
      </c>
      <c r="V85" s="12">
        <v>6.5983687822949999E-2</v>
      </c>
      <c r="W85" s="12">
        <v>0.1010772941612849</v>
      </c>
      <c r="X85" s="12">
        <v>3.4023111207981398E-2</v>
      </c>
      <c r="Y85" s="12">
        <v>4.7090166937870701E-2</v>
      </c>
      <c r="Z85" s="12">
        <v>7.4414044225676088E-2</v>
      </c>
      <c r="AA85" s="12">
        <v>1.0021125307926161E-2</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2.11504760986048</v>
      </c>
      <c r="K87" s="12">
        <v>0.197769874263585</v>
      </c>
      <c r="L87" s="12">
        <v>0.26812389324187597</v>
      </c>
      <c r="M87" s="12">
        <v>5.3131836617642002E-2</v>
      </c>
      <c r="N87" s="12">
        <v>0.25073342101593898</v>
      </c>
      <c r="O87" s="12">
        <v>3.2484752262586396E-2</v>
      </c>
      <c r="P87" s="12">
        <v>0.191400039338535</v>
      </c>
      <c r="Q87" s="12">
        <v>1.1807294739823999</v>
      </c>
      <c r="R87" s="12">
        <v>4.4885129200398305E-2</v>
      </c>
      <c r="S87" s="12">
        <v>0.81804370356586498</v>
      </c>
      <c r="T87" s="12">
        <v>1.32253742341512E-2</v>
      </c>
      <c r="U87" s="12">
        <v>1.0033825698754001E-2</v>
      </c>
      <c r="V87" s="12">
        <v>0.20399744304965101</v>
      </c>
      <c r="W87" s="12">
        <v>0.39656209805903897</v>
      </c>
      <c r="X87" s="12">
        <v>4.3853491853683094E-3</v>
      </c>
      <c r="Y87" s="12">
        <v>3.5296186269297598E-3</v>
      </c>
      <c r="Z87" s="12">
        <v>3.86214205341154</v>
      </c>
      <c r="AA87" s="12">
        <v>1.7263274029616E-3</v>
      </c>
    </row>
    <row r="88" spans="1:27" x14ac:dyDescent="0.25">
      <c r="A88" s="11" t="s">
        <v>30</v>
      </c>
      <c r="B88" s="11" t="s">
        <v>10</v>
      </c>
      <c r="C88" s="12">
        <v>2404211.6844525859</v>
      </c>
      <c r="D88" s="12">
        <v>30.934946300260311</v>
      </c>
      <c r="E88" s="12">
        <v>1184486.146310729</v>
      </c>
      <c r="F88" s="12">
        <v>249188.38356121207</v>
      </c>
      <c r="G88" s="12">
        <v>3102868.6153221368</v>
      </c>
      <c r="H88" s="12">
        <v>816400.21151494421</v>
      </c>
      <c r="I88" s="12">
        <v>2687003.6506836144</v>
      </c>
      <c r="J88" s="12">
        <v>10462.131173467289</v>
      </c>
      <c r="K88" s="12">
        <v>1877547.9106995403</v>
      </c>
      <c r="L88" s="12">
        <v>567833.2795760904</v>
      </c>
      <c r="M88" s="12">
        <v>961271.40984024818</v>
      </c>
      <c r="N88" s="12">
        <v>2351668.6240854547</v>
      </c>
      <c r="O88" s="12">
        <v>118095.83514662806</v>
      </c>
      <c r="P88" s="12">
        <v>1385342.7073114843</v>
      </c>
      <c r="Q88" s="12">
        <v>2242465.4345810958</v>
      </c>
      <c r="R88" s="12">
        <v>33956.243496529896</v>
      </c>
      <c r="S88" s="12">
        <v>0.55909967466153943</v>
      </c>
      <c r="T88" s="12">
        <v>639057.11366788181</v>
      </c>
      <c r="U88" s="12">
        <v>402136.21765692136</v>
      </c>
      <c r="V88" s="12">
        <v>0.34671845241379773</v>
      </c>
      <c r="W88" s="12">
        <v>323124.35411795659</v>
      </c>
      <c r="X88" s="12">
        <v>1.3136617257705067E-2</v>
      </c>
      <c r="Y88" s="12">
        <v>4.6268651625236516E-2</v>
      </c>
      <c r="Z88" s="12">
        <v>412988.90940735221</v>
      </c>
      <c r="AA88" s="12">
        <v>102137.7321573379</v>
      </c>
    </row>
    <row r="89" spans="1:27" x14ac:dyDescent="0.25">
      <c r="A89" s="11" t="s">
        <v>30</v>
      </c>
      <c r="B89" s="11" t="s">
        <v>9</v>
      </c>
      <c r="C89" s="12">
        <v>4.7163260545077925</v>
      </c>
      <c r="D89" s="12">
        <v>2.7509385042893042</v>
      </c>
      <c r="E89" s="12">
        <v>2.3806684669070308</v>
      </c>
      <c r="F89" s="12">
        <v>8.0346481935157819</v>
      </c>
      <c r="G89" s="12">
        <v>8023.3138878013579</v>
      </c>
      <c r="H89" s="12">
        <v>143710.3021581085</v>
      </c>
      <c r="I89" s="12">
        <v>242517.90481344325</v>
      </c>
      <c r="J89" s="12">
        <v>64860.261779632485</v>
      </c>
      <c r="K89" s="12">
        <v>1.9783419238155357E-2</v>
      </c>
      <c r="L89" s="12">
        <v>0.55927042815099881</v>
      </c>
      <c r="M89" s="12">
        <v>1065021.6016147921</v>
      </c>
      <c r="N89" s="12">
        <v>1107187.6097988912</v>
      </c>
      <c r="O89" s="12">
        <v>305264.84933037602</v>
      </c>
      <c r="P89" s="12">
        <v>243871.535795865</v>
      </c>
      <c r="Q89" s="12">
        <v>333960.06873461942</v>
      </c>
      <c r="R89" s="12">
        <v>241811.81112667409</v>
      </c>
      <c r="S89" s="12">
        <v>207134.14091393061</v>
      </c>
      <c r="T89" s="12">
        <v>46714.128610486841</v>
      </c>
      <c r="U89" s="12">
        <v>0.33617962462488876</v>
      </c>
      <c r="V89" s="12">
        <v>318595.82501165342</v>
      </c>
      <c r="W89" s="12">
        <v>85703.946778758123</v>
      </c>
      <c r="X89" s="12">
        <v>5.843512084871107E-3</v>
      </c>
      <c r="Y89" s="12">
        <v>6.6489935948663894E-3</v>
      </c>
      <c r="Z89" s="12">
        <v>204087.86855306051</v>
      </c>
      <c r="AA89" s="12">
        <v>49705.804518515572</v>
      </c>
    </row>
    <row r="90" spans="1:27" x14ac:dyDescent="0.25">
      <c r="A90" s="11" t="s">
        <v>30</v>
      </c>
      <c r="B90" s="11" t="s">
        <v>102</v>
      </c>
      <c r="C90" s="12">
        <v>12.962882242598491</v>
      </c>
      <c r="D90" s="12">
        <v>2.3614479112735198</v>
      </c>
      <c r="E90" s="12">
        <v>2.75296060975908</v>
      </c>
      <c r="F90" s="12">
        <v>2.2375688026183997</v>
      </c>
      <c r="G90" s="12">
        <v>4.0585725992319999</v>
      </c>
      <c r="H90" s="12">
        <v>5.3667596404328E-2</v>
      </c>
      <c r="I90" s="12">
        <v>2.90988664073102</v>
      </c>
      <c r="J90" s="12">
        <v>4.7993899132616606</v>
      </c>
      <c r="K90" s="12">
        <v>10.641710721503962</v>
      </c>
      <c r="L90" s="12">
        <v>9.7443558592839903</v>
      </c>
      <c r="M90" s="12">
        <v>7.5813461069990895</v>
      </c>
      <c r="N90" s="12">
        <v>1.5338982340804099</v>
      </c>
      <c r="O90" s="12">
        <v>5.3139396528265035</v>
      </c>
      <c r="P90" s="12">
        <v>9.8077535147764188</v>
      </c>
      <c r="Q90" s="12">
        <v>34.929801746022001</v>
      </c>
      <c r="R90" s="12">
        <v>45790.644083246836</v>
      </c>
      <c r="S90" s="12">
        <v>20.839266296628438</v>
      </c>
      <c r="T90" s="12">
        <v>0.1407419820906757</v>
      </c>
      <c r="U90" s="12">
        <v>67578.211695707723</v>
      </c>
      <c r="V90" s="12">
        <v>130476.99013371923</v>
      </c>
      <c r="W90" s="12">
        <v>11.488791190321159</v>
      </c>
      <c r="X90" s="12">
        <v>0.17882158443813001</v>
      </c>
      <c r="Y90" s="12">
        <v>2.7036579388534401E-2</v>
      </c>
      <c r="Z90" s="12">
        <v>91212.66055962845</v>
      </c>
      <c r="AA90" s="12">
        <v>45983.376222406499</v>
      </c>
    </row>
    <row r="91" spans="1:27" x14ac:dyDescent="0.25">
      <c r="A91" s="11" t="s">
        <v>30</v>
      </c>
      <c r="B91" s="11" t="s">
        <v>15</v>
      </c>
      <c r="C91" s="12">
        <v>0</v>
      </c>
      <c r="D91" s="12">
        <v>0</v>
      </c>
      <c r="E91" s="12">
        <v>47.742089759715896</v>
      </c>
      <c r="F91" s="12">
        <v>9.6156360199950708</v>
      </c>
      <c r="G91" s="12">
        <v>15.014397980574989</v>
      </c>
      <c r="H91" s="12">
        <v>84384.338496459051</v>
      </c>
      <c r="I91" s="12">
        <v>438742.77544536657</v>
      </c>
      <c r="J91" s="12">
        <v>1.594138720255273</v>
      </c>
      <c r="K91" s="12">
        <v>178721.31460846058</v>
      </c>
      <c r="L91" s="12">
        <v>137511.37120779383</v>
      </c>
      <c r="M91" s="12">
        <v>178380.18399690156</v>
      </c>
      <c r="N91" s="12">
        <v>482971.55488985142</v>
      </c>
      <c r="O91" s="12">
        <v>349531.11963583296</v>
      </c>
      <c r="P91" s="12">
        <v>27.613330217875816</v>
      </c>
      <c r="Q91" s="12">
        <v>47.03919085439064</v>
      </c>
      <c r="R91" s="12">
        <v>13.416800268643936</v>
      </c>
      <c r="S91" s="12">
        <v>7.8074169324252873E-2</v>
      </c>
      <c r="T91" s="12">
        <v>6.4430739809679047E-2</v>
      </c>
      <c r="U91" s="12">
        <v>0.7608745368083758</v>
      </c>
      <c r="V91" s="12">
        <v>0.4060077098456441</v>
      </c>
      <c r="W91" s="12">
        <v>7.5111391406799427E-2</v>
      </c>
      <c r="X91" s="12">
        <v>2.1816204862323597E-2</v>
      </c>
      <c r="Y91" s="12">
        <v>1.1626750265406887E-3</v>
      </c>
      <c r="Z91" s="12">
        <v>0.19397831105201394</v>
      </c>
      <c r="AA91" s="12">
        <v>7.1544145308246515E-2</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2404221.07953913</v>
      </c>
      <c r="D93" s="29">
        <v>35.646816360132043</v>
      </c>
      <c r="E93" s="29">
        <v>1184488.8950590568</v>
      </c>
      <c r="F93" s="29">
        <v>249196.77956945891</v>
      </c>
      <c r="G93" s="29">
        <v>3110892.3896969543</v>
      </c>
      <c r="H93" s="29">
        <v>960110.96383547294</v>
      </c>
      <c r="I93" s="29">
        <v>2929521.8707156363</v>
      </c>
      <c r="J93" s="29">
        <v>75324.691864669308</v>
      </c>
      <c r="K93" s="29">
        <v>1877548.3757662901</v>
      </c>
      <c r="L93" s="29">
        <v>567834.46083127556</v>
      </c>
      <c r="M93" s="29">
        <v>2026293.23112727</v>
      </c>
      <c r="N93" s="29">
        <v>3458856.6507444177</v>
      </c>
      <c r="O93" s="29">
        <v>423360.8664079638</v>
      </c>
      <c r="P93" s="29">
        <v>1629214.6622255873</v>
      </c>
      <c r="Q93" s="29">
        <v>2576426.95638568</v>
      </c>
      <c r="R93" s="29">
        <v>275768.24120302411</v>
      </c>
      <c r="S93" s="29">
        <v>207135.69689305799</v>
      </c>
      <c r="T93" s="29">
        <v>685771.84959253983</v>
      </c>
      <c r="U93" s="29">
        <v>402136.67520124069</v>
      </c>
      <c r="V93" s="29">
        <v>318596.46943864867</v>
      </c>
      <c r="W93" s="29">
        <v>408828.83803053352</v>
      </c>
      <c r="X93" s="29">
        <v>5.7648441637184022E-2</v>
      </c>
      <c r="Y93" s="29">
        <v>0.10387607927860439</v>
      </c>
      <c r="Z93" s="29">
        <v>617080.83004887146</v>
      </c>
      <c r="AA93" s="29">
        <v>151843.54963704656</v>
      </c>
    </row>
  </sheetData>
  <sheetProtection algorithmName="SHA-512" hashValue="HwkJ2RLpLRT9NojmqFzTzF4np2x2q8zRdy5DxDEJlUsb590cEcZBcMYtxwgwPMYbhlPyvrA99l/eMry9S94WQg==" saltValue="5VR4kF0JAFxeZbJSAad3Gg=="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0">
    <tabColor theme="7" tint="0.39997558519241921"/>
  </sheetPr>
  <dimension ref="A1:AA95"/>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139</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21</v>
      </c>
      <c r="B2" s="7" t="s">
        <v>115</v>
      </c>
    </row>
    <row r="3" spans="1:27" x14ac:dyDescent="0.25">
      <c r="B3" s="7"/>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0</v>
      </c>
      <c r="D6" s="12">
        <v>0</v>
      </c>
      <c r="E6" s="12">
        <v>183927.14667966854</v>
      </c>
      <c r="F6" s="12">
        <v>35111.046541669668</v>
      </c>
      <c r="G6" s="12">
        <v>142715.53209581738</v>
      </c>
      <c r="H6" s="12">
        <v>21443.183423588383</v>
      </c>
      <c r="I6" s="12">
        <v>123930.54304292738</v>
      </c>
      <c r="J6" s="12">
        <v>60780.865055735601</v>
      </c>
      <c r="K6" s="12">
        <v>48532.203014423198</v>
      </c>
      <c r="L6" s="12">
        <v>7927.8833304246646</v>
      </c>
      <c r="M6" s="12">
        <v>3.2409438838043217E-2</v>
      </c>
      <c r="N6" s="12">
        <v>6.8006113808768117E-3</v>
      </c>
      <c r="O6" s="12">
        <v>1.1391946032564318E-2</v>
      </c>
      <c r="P6" s="12">
        <v>4.5034043406409633E-3</v>
      </c>
      <c r="Q6" s="12">
        <v>2.5165056003018316E-4</v>
      </c>
      <c r="R6" s="12">
        <v>1.5987573340112169E-2</v>
      </c>
      <c r="S6" s="12">
        <v>6.0837574959692574E-3</v>
      </c>
      <c r="T6" s="12">
        <v>9.2902193276445957E-4</v>
      </c>
      <c r="U6" s="12">
        <v>2.0404115473969275E-3</v>
      </c>
      <c r="V6" s="12">
        <v>5.3680787266352915E-4</v>
      </c>
      <c r="W6" s="12">
        <v>3.6155441255769318E-4</v>
      </c>
      <c r="X6" s="12">
        <v>2.4279300723280658E-4</v>
      </c>
      <c r="Y6" s="12">
        <v>1.2425899706860832E-4</v>
      </c>
      <c r="Z6" s="12">
        <v>2.5394321437208998E-5</v>
      </c>
      <c r="AA6" s="12">
        <v>3.6346817177211187E-4</v>
      </c>
    </row>
    <row r="7" spans="1:27" x14ac:dyDescent="0.25">
      <c r="A7" s="11" t="s">
        <v>18</v>
      </c>
      <c r="B7" s="11" t="s">
        <v>11</v>
      </c>
      <c r="C7" s="12">
        <v>0</v>
      </c>
      <c r="D7" s="12">
        <v>0</v>
      </c>
      <c r="E7" s="12">
        <v>185038.90422749144</v>
      </c>
      <c r="F7" s="12">
        <v>26465.392772980962</v>
      </c>
      <c r="G7" s="12">
        <v>2.8780847301700364E-3</v>
      </c>
      <c r="H7" s="12">
        <v>3677.3729581608013</v>
      </c>
      <c r="I7" s="12">
        <v>66350.527592159764</v>
      </c>
      <c r="J7" s="12">
        <v>16628.262249845586</v>
      </c>
      <c r="K7" s="12">
        <v>5.6787954586878173E-2</v>
      </c>
      <c r="L7" s="12">
        <v>2.2703010193335649E-3</v>
      </c>
      <c r="M7" s="12">
        <v>4.7755280691493056E-4</v>
      </c>
      <c r="N7" s="12">
        <v>2.3482072132557659E-4</v>
      </c>
      <c r="O7" s="12">
        <v>2.7482088742002042E-3</v>
      </c>
      <c r="P7" s="12">
        <v>4.4908440634724625E-4</v>
      </c>
      <c r="Q7" s="12">
        <v>5.2904377120305253E-5</v>
      </c>
      <c r="R7" s="12">
        <v>1.077883671843904E-3</v>
      </c>
      <c r="S7" s="12">
        <v>6.5426705212423401E-4</v>
      </c>
      <c r="T7" s="12">
        <v>9.9911963757220328E-4</v>
      </c>
      <c r="U7" s="12">
        <v>2.245060514055628E-4</v>
      </c>
      <c r="V7" s="12">
        <v>3.3818944152233944E-4</v>
      </c>
      <c r="W7" s="12">
        <v>2.293348986600161E-5</v>
      </c>
      <c r="X7" s="12">
        <v>3.297363050331749E-4</v>
      </c>
      <c r="Y7" s="12">
        <v>4.5510218605721859E-5</v>
      </c>
      <c r="Z7" s="12">
        <v>1.265250538614582E-6</v>
      </c>
      <c r="AA7" s="12">
        <v>0</v>
      </c>
    </row>
    <row r="8" spans="1:27" x14ac:dyDescent="0.25">
      <c r="A8" s="11" t="s">
        <v>18</v>
      </c>
      <c r="B8" s="11" t="s">
        <v>8</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row>
    <row r="9" spans="1:27" x14ac:dyDescent="0.25">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x14ac:dyDescent="0.25">
      <c r="A10" s="11" t="s">
        <v>18</v>
      </c>
      <c r="B10" s="11" t="s">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row>
    <row r="11" spans="1:27"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x14ac:dyDescent="0.25">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x14ac:dyDescent="0.25">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x14ac:dyDescent="0.25">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x14ac:dyDescent="0.25">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x14ac:dyDescent="0.25">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x14ac:dyDescent="0.25">
      <c r="A18" s="37" t="s">
        <v>98</v>
      </c>
      <c r="B18" s="37"/>
      <c r="C18" s="29">
        <v>0</v>
      </c>
      <c r="D18" s="29">
        <v>0</v>
      </c>
      <c r="E18" s="29">
        <v>368966.05090715998</v>
      </c>
      <c r="F18" s="29">
        <v>61576.439314650634</v>
      </c>
      <c r="G18" s="29">
        <v>142715.5349739021</v>
      </c>
      <c r="H18" s="29">
        <v>25120.556381749186</v>
      </c>
      <c r="I18" s="29">
        <v>190281.07063508715</v>
      </c>
      <c r="J18" s="29">
        <v>77409.127305581191</v>
      </c>
      <c r="K18" s="29">
        <v>48532.259802377783</v>
      </c>
      <c r="L18" s="29">
        <v>7927.8856007256836</v>
      </c>
      <c r="M18" s="29">
        <v>3.2886991644958147E-2</v>
      </c>
      <c r="N18" s="29">
        <v>7.0354321022023884E-3</v>
      </c>
      <c r="O18" s="29">
        <v>1.4140154906764521E-2</v>
      </c>
      <c r="P18" s="29">
        <v>4.9524887469882097E-3</v>
      </c>
      <c r="Q18" s="29">
        <v>3.0455493715048841E-4</v>
      </c>
      <c r="R18" s="29">
        <v>1.7065457011956074E-2</v>
      </c>
      <c r="S18" s="29">
        <v>6.7380245480934912E-3</v>
      </c>
      <c r="T18" s="29">
        <v>1.9281415703366628E-3</v>
      </c>
      <c r="U18" s="29">
        <v>2.2649175988024902E-3</v>
      </c>
      <c r="V18" s="29">
        <v>8.7499731418586859E-4</v>
      </c>
      <c r="W18" s="29">
        <v>3.8448790242369478E-4</v>
      </c>
      <c r="X18" s="29">
        <v>5.7252931226598153E-4</v>
      </c>
      <c r="Y18" s="29">
        <v>1.6976921567433018E-4</v>
      </c>
      <c r="Z18" s="29">
        <v>2.665957197582358E-5</v>
      </c>
      <c r="AA18" s="29">
        <v>3.6346817177211187E-4</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0</v>
      </c>
      <c r="D21" s="12">
        <v>0</v>
      </c>
      <c r="E21" s="12">
        <v>1499.0581704417366</v>
      </c>
      <c r="F21" s="12">
        <v>22235.495067915275</v>
      </c>
      <c r="G21" s="12">
        <v>79132.368580018461</v>
      </c>
      <c r="H21" s="12">
        <v>5.4016449950093888E-3</v>
      </c>
      <c r="I21" s="12">
        <v>16515.940734871514</v>
      </c>
      <c r="J21" s="12">
        <v>18031.923975782851</v>
      </c>
      <c r="K21" s="12">
        <v>11084.768532773012</v>
      </c>
      <c r="L21" s="12">
        <v>7927.5932727414283</v>
      </c>
      <c r="M21" s="12">
        <v>2.4210285176205566E-3</v>
      </c>
      <c r="N21" s="12">
        <v>9.2599724746034005E-5</v>
      </c>
      <c r="O21" s="12">
        <v>1.260539056292697E-3</v>
      </c>
      <c r="P21" s="12">
        <v>1.2008179994283701E-4</v>
      </c>
      <c r="Q21" s="12">
        <v>1.120524524598611E-5</v>
      </c>
      <c r="R21" s="12">
        <v>1.1430903608798129E-2</v>
      </c>
      <c r="S21" s="12">
        <v>3.3975092195663803E-4</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row>
    <row r="26" spans="1:27"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x14ac:dyDescent="0.25">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x14ac:dyDescent="0.25">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x14ac:dyDescent="0.25">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x14ac:dyDescent="0.25">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x14ac:dyDescent="0.25">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0</v>
      </c>
      <c r="D33" s="29">
        <v>0</v>
      </c>
      <c r="E33" s="29">
        <v>1499.0581704417366</v>
      </c>
      <c r="F33" s="29">
        <v>22235.495067915275</v>
      </c>
      <c r="G33" s="29">
        <v>79132.368580018461</v>
      </c>
      <c r="H33" s="29">
        <v>5.4016449950093888E-3</v>
      </c>
      <c r="I33" s="29">
        <v>16515.940734871514</v>
      </c>
      <c r="J33" s="29">
        <v>18031.923975782851</v>
      </c>
      <c r="K33" s="29">
        <v>11084.768532773012</v>
      </c>
      <c r="L33" s="29">
        <v>7927.5932727414283</v>
      </c>
      <c r="M33" s="29">
        <v>2.4210285176205566E-3</v>
      </c>
      <c r="N33" s="29">
        <v>9.2599724746034005E-5</v>
      </c>
      <c r="O33" s="29">
        <v>1.260539056292697E-3</v>
      </c>
      <c r="P33" s="29">
        <v>1.2008179994283701E-4</v>
      </c>
      <c r="Q33" s="29">
        <v>1.120524524598611E-5</v>
      </c>
      <c r="R33" s="29">
        <v>1.1430903608798129E-2</v>
      </c>
      <c r="S33" s="29">
        <v>3.3975092195663803E-4</v>
      </c>
      <c r="T33" s="29">
        <v>0</v>
      </c>
      <c r="U33" s="29">
        <v>0</v>
      </c>
      <c r="V33" s="29">
        <v>0</v>
      </c>
      <c r="W33" s="29">
        <v>0</v>
      </c>
      <c r="X33" s="29">
        <v>0</v>
      </c>
      <c r="Y33" s="29">
        <v>0</v>
      </c>
      <c r="Z33" s="29">
        <v>0</v>
      </c>
      <c r="AA33" s="29">
        <v>0</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0</v>
      </c>
      <c r="D36" s="12">
        <v>0</v>
      </c>
      <c r="E36" s="12">
        <v>182428.0885092268</v>
      </c>
      <c r="F36" s="12">
        <v>12875.551473754393</v>
      </c>
      <c r="G36" s="12">
        <v>63583.163515798922</v>
      </c>
      <c r="H36" s="12">
        <v>21443.178021943389</v>
      </c>
      <c r="I36" s="12">
        <v>107414.60230805587</v>
      </c>
      <c r="J36" s="12">
        <v>42748.941079952754</v>
      </c>
      <c r="K36" s="12">
        <v>37447.434481650183</v>
      </c>
      <c r="L36" s="12">
        <v>0.29005768323636466</v>
      </c>
      <c r="M36" s="12">
        <v>2.9988410320422657E-2</v>
      </c>
      <c r="N36" s="12">
        <v>6.708011656130778E-3</v>
      </c>
      <c r="O36" s="12">
        <v>1.013140697627162E-2</v>
      </c>
      <c r="P36" s="12">
        <v>4.3833225406981263E-3</v>
      </c>
      <c r="Q36" s="12">
        <v>2.4044531478419705E-4</v>
      </c>
      <c r="R36" s="12">
        <v>4.556669731314039E-3</v>
      </c>
      <c r="S36" s="12">
        <v>5.744006574012619E-3</v>
      </c>
      <c r="T36" s="12">
        <v>9.2902193276445957E-4</v>
      </c>
      <c r="U36" s="12">
        <v>2.0404115473969275E-3</v>
      </c>
      <c r="V36" s="12">
        <v>5.3680787266352915E-4</v>
      </c>
      <c r="W36" s="12">
        <v>3.6155441255769318E-4</v>
      </c>
      <c r="X36" s="12">
        <v>2.4279300723280658E-4</v>
      </c>
      <c r="Y36" s="12">
        <v>1.2425899706860832E-4</v>
      </c>
      <c r="Z36" s="12">
        <v>2.5394321437208998E-5</v>
      </c>
      <c r="AA36" s="12">
        <v>3.6346817177211187E-4</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0</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x14ac:dyDescent="0.25">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x14ac:dyDescent="0.25">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x14ac:dyDescent="0.25">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x14ac:dyDescent="0.25">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0</v>
      </c>
      <c r="D48" s="29">
        <v>0</v>
      </c>
      <c r="E48" s="29">
        <v>182428.0885092268</v>
      </c>
      <c r="F48" s="29">
        <v>12875.551473754393</v>
      </c>
      <c r="G48" s="29">
        <v>63583.163515798922</v>
      </c>
      <c r="H48" s="29">
        <v>21443.178021943389</v>
      </c>
      <c r="I48" s="29">
        <v>107414.60230805587</v>
      </c>
      <c r="J48" s="29">
        <v>42748.941079952754</v>
      </c>
      <c r="K48" s="29">
        <v>37447.434481650183</v>
      </c>
      <c r="L48" s="29">
        <v>0.29005768323636466</v>
      </c>
      <c r="M48" s="29">
        <v>2.9988410320422657E-2</v>
      </c>
      <c r="N48" s="29">
        <v>6.708011656130778E-3</v>
      </c>
      <c r="O48" s="29">
        <v>1.013140697627162E-2</v>
      </c>
      <c r="P48" s="29">
        <v>4.3833225406981263E-3</v>
      </c>
      <c r="Q48" s="29">
        <v>2.4044531478419705E-4</v>
      </c>
      <c r="R48" s="29">
        <v>4.556669731314039E-3</v>
      </c>
      <c r="S48" s="29">
        <v>5.744006574012619E-3</v>
      </c>
      <c r="T48" s="29">
        <v>9.2902193276445957E-4</v>
      </c>
      <c r="U48" s="29">
        <v>2.0404115473969275E-3</v>
      </c>
      <c r="V48" s="29">
        <v>5.3680787266352915E-4</v>
      </c>
      <c r="W48" s="29">
        <v>3.6155441255769318E-4</v>
      </c>
      <c r="X48" s="29">
        <v>2.4279300723280658E-4</v>
      </c>
      <c r="Y48" s="29">
        <v>1.2425899706860832E-4</v>
      </c>
      <c r="Z48" s="29">
        <v>2.5394321437208998E-5</v>
      </c>
      <c r="AA48" s="29">
        <v>3.6346817177211187E-4</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0</v>
      </c>
      <c r="D52" s="12">
        <v>0</v>
      </c>
      <c r="E52" s="12">
        <v>185038.90422749144</v>
      </c>
      <c r="F52" s="12">
        <v>26465.392772980962</v>
      </c>
      <c r="G52" s="12">
        <v>2.8780847301700364E-3</v>
      </c>
      <c r="H52" s="12">
        <v>3677.3729581608013</v>
      </c>
      <c r="I52" s="12">
        <v>66350.527592159764</v>
      </c>
      <c r="J52" s="12">
        <v>16628.262249845586</v>
      </c>
      <c r="K52" s="12">
        <v>5.6787954586878173E-2</v>
      </c>
      <c r="L52" s="12">
        <v>2.2703010193335649E-3</v>
      </c>
      <c r="M52" s="12">
        <v>4.7755280691493056E-4</v>
      </c>
      <c r="N52" s="12">
        <v>2.3482072132557659E-4</v>
      </c>
      <c r="O52" s="12">
        <v>2.7482088742002042E-3</v>
      </c>
      <c r="P52" s="12">
        <v>4.4908440634724625E-4</v>
      </c>
      <c r="Q52" s="12">
        <v>5.2904377120305253E-5</v>
      </c>
      <c r="R52" s="12">
        <v>1.077883671843904E-3</v>
      </c>
      <c r="S52" s="12">
        <v>6.5426705212423401E-4</v>
      </c>
      <c r="T52" s="12">
        <v>9.9911963757220328E-4</v>
      </c>
      <c r="U52" s="12">
        <v>2.245060514055628E-4</v>
      </c>
      <c r="V52" s="12">
        <v>3.3818944152233944E-4</v>
      </c>
      <c r="W52" s="12">
        <v>2.293348986600161E-5</v>
      </c>
      <c r="X52" s="12">
        <v>3.297363050331749E-4</v>
      </c>
      <c r="Y52" s="12">
        <v>4.5510218605721859E-5</v>
      </c>
      <c r="Z52" s="12">
        <v>1.265250538614582E-6</v>
      </c>
      <c r="AA52" s="12">
        <v>0</v>
      </c>
    </row>
    <row r="53" spans="1:27" x14ac:dyDescent="0.25">
      <c r="A53" s="11" t="s">
        <v>28</v>
      </c>
      <c r="B53" s="11" t="s">
        <v>8</v>
      </c>
      <c r="C53" s="12">
        <v>0</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row>
    <row r="54" spans="1:27" x14ac:dyDescent="0.25">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x14ac:dyDescent="0.25">
      <c r="A55" s="11" t="s">
        <v>28</v>
      </c>
      <c r="B55" s="11" t="s">
        <v>5</v>
      </c>
      <c r="C55" s="12">
        <v>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x14ac:dyDescent="0.25">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x14ac:dyDescent="0.25">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x14ac:dyDescent="0.25">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x14ac:dyDescent="0.25">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0</v>
      </c>
      <c r="D63" s="29">
        <v>0</v>
      </c>
      <c r="E63" s="29">
        <v>185038.90422749144</v>
      </c>
      <c r="F63" s="29">
        <v>26465.392772980962</v>
      </c>
      <c r="G63" s="29">
        <v>2.8780847301700364E-3</v>
      </c>
      <c r="H63" s="29">
        <v>3677.3729581608013</v>
      </c>
      <c r="I63" s="29">
        <v>66350.527592159764</v>
      </c>
      <c r="J63" s="29">
        <v>16628.262249845586</v>
      </c>
      <c r="K63" s="29">
        <v>5.6787954586878173E-2</v>
      </c>
      <c r="L63" s="29">
        <v>2.2703010193335649E-3</v>
      </c>
      <c r="M63" s="29">
        <v>4.7755280691493056E-4</v>
      </c>
      <c r="N63" s="29">
        <v>2.3482072132557659E-4</v>
      </c>
      <c r="O63" s="29">
        <v>2.7482088742002042E-3</v>
      </c>
      <c r="P63" s="29">
        <v>4.4908440634724625E-4</v>
      </c>
      <c r="Q63" s="29">
        <v>5.2904377120305253E-5</v>
      </c>
      <c r="R63" s="29">
        <v>1.077883671843904E-3</v>
      </c>
      <c r="S63" s="29">
        <v>6.5426705212423401E-4</v>
      </c>
      <c r="T63" s="29">
        <v>9.9911963757220328E-4</v>
      </c>
      <c r="U63" s="29">
        <v>2.245060514055628E-4</v>
      </c>
      <c r="V63" s="29">
        <v>3.3818944152233944E-4</v>
      </c>
      <c r="W63" s="29">
        <v>2.293348986600161E-5</v>
      </c>
      <c r="X63" s="29">
        <v>3.297363050331749E-4</v>
      </c>
      <c r="Y63" s="29">
        <v>4.5510218605721859E-5</v>
      </c>
      <c r="Z63" s="29">
        <v>1.265250538614582E-6</v>
      </c>
      <c r="AA63" s="29">
        <v>0</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row>
    <row r="69" spans="1:27" x14ac:dyDescent="0.25">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x14ac:dyDescent="0.25">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x14ac:dyDescent="0.25">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x14ac:dyDescent="0.25">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x14ac:dyDescent="0.25">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0</v>
      </c>
      <c r="E83" s="12">
        <v>0</v>
      </c>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0</v>
      </c>
      <c r="D85" s="12">
        <v>0</v>
      </c>
      <c r="E85" s="12">
        <v>0</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x14ac:dyDescent="0.25">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x14ac:dyDescent="0.25">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x14ac:dyDescent="0.25">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x14ac:dyDescent="0.25">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row>
    <row r="95" spans="1:27" collapsed="1" x14ac:dyDescent="0.25"/>
  </sheetData>
  <sheetProtection algorithmName="SHA-512" hashValue="bOY9BF5xBchISwnVNupHVAVTW383BdbdIDeUeiEB4QQ6WsaZ74iUYqbeLeIWcarK2CVry9vcYwSsZCmdrLT7Og==" saltValue="nrFGD6qA1GckPEG5Qqu3xA=="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theme="7" tint="0.39997558519241921"/>
  </sheetPr>
  <dimension ref="A1:AA11"/>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140</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83</v>
      </c>
      <c r="B2" s="7" t="s">
        <v>117</v>
      </c>
    </row>
    <row r="3" spans="1:27" x14ac:dyDescent="0.25">
      <c r="B3" s="7"/>
    </row>
    <row r="4" spans="1:27" x14ac:dyDescent="0.25">
      <c r="A4" s="7" t="s">
        <v>52</v>
      </c>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26</v>
      </c>
      <c r="B6" s="11" t="s">
        <v>16</v>
      </c>
      <c r="C6" s="12">
        <v>1.210977506578192</v>
      </c>
      <c r="D6" s="12">
        <v>0.34916333434121205</v>
      </c>
      <c r="E6" s="12">
        <v>71419.731351066876</v>
      </c>
      <c r="F6" s="12">
        <v>66273.837204147232</v>
      </c>
      <c r="G6" s="12">
        <v>119240.55615858398</v>
      </c>
      <c r="H6" s="12">
        <v>3638.3728827902082</v>
      </c>
      <c r="I6" s="12">
        <v>133684.05095628434</v>
      </c>
      <c r="J6" s="12">
        <v>92086.87170390856</v>
      </c>
      <c r="K6" s="12">
        <v>0.26120636874204578</v>
      </c>
      <c r="L6" s="12">
        <v>11075.799059169824</v>
      </c>
      <c r="M6" s="12">
        <v>7493.5646814262946</v>
      </c>
      <c r="N6" s="12">
        <v>74528.366467353437</v>
      </c>
      <c r="O6" s="12">
        <v>12844.550818855201</v>
      </c>
      <c r="P6" s="12">
        <v>79331.547420959978</v>
      </c>
      <c r="Q6" s="12">
        <v>203115.75882343319</v>
      </c>
      <c r="R6" s="12">
        <v>55559.409899847909</v>
      </c>
      <c r="S6" s="12">
        <v>7.191497737092796E-2</v>
      </c>
      <c r="T6" s="12">
        <v>81195.914438707521</v>
      </c>
      <c r="U6" s="12">
        <v>51411.155430368322</v>
      </c>
      <c r="V6" s="12">
        <v>16101.383043746831</v>
      </c>
      <c r="W6" s="12">
        <v>27539.009076230737</v>
      </c>
      <c r="X6" s="12">
        <v>93.058924913657322</v>
      </c>
      <c r="Y6" s="12">
        <v>6604.7211184176149</v>
      </c>
      <c r="Z6" s="12">
        <v>36055.292158451943</v>
      </c>
      <c r="AA6" s="12">
        <v>877.61255019691998</v>
      </c>
    </row>
    <row r="7" spans="1:27" x14ac:dyDescent="0.25">
      <c r="A7" s="11" t="s">
        <v>27</v>
      </c>
      <c r="B7" s="11" t="s">
        <v>16</v>
      </c>
      <c r="C7" s="12">
        <v>31064.017599250368</v>
      </c>
      <c r="D7" s="12">
        <v>101.05098514304464</v>
      </c>
      <c r="E7" s="12">
        <v>613449.23311033391</v>
      </c>
      <c r="F7" s="12">
        <v>791325.72160147934</v>
      </c>
      <c r="G7" s="12">
        <v>1057620.2036541416</v>
      </c>
      <c r="H7" s="12">
        <v>538842.17609731376</v>
      </c>
      <c r="I7" s="12">
        <v>1384902.2996994429</v>
      </c>
      <c r="J7" s="12">
        <v>172995.51251140155</v>
      </c>
      <c r="K7" s="12">
        <v>456135.03787218715</v>
      </c>
      <c r="L7" s="12">
        <v>216028.55461366966</v>
      </c>
      <c r="M7" s="12">
        <v>501051.27705115243</v>
      </c>
      <c r="N7" s="12">
        <v>2552607.1901364671</v>
      </c>
      <c r="O7" s="12">
        <v>796221.14791950583</v>
      </c>
      <c r="P7" s="12">
        <v>632225.9537678269</v>
      </c>
      <c r="Q7" s="12">
        <v>802417.90246061806</v>
      </c>
      <c r="R7" s="12">
        <v>295808.79295013013</v>
      </c>
      <c r="S7" s="12">
        <v>12324.737045340309</v>
      </c>
      <c r="T7" s="12">
        <v>146644.79616186401</v>
      </c>
      <c r="U7" s="12">
        <v>179941.19882259809</v>
      </c>
      <c r="V7" s="12">
        <v>386891.64650933642</v>
      </c>
      <c r="W7" s="12">
        <v>70560.749753957105</v>
      </c>
      <c r="X7" s="12">
        <v>236917.23139642057</v>
      </c>
      <c r="Y7" s="12">
        <v>230311.90732574282</v>
      </c>
      <c r="Z7" s="12">
        <v>568892.84631946147</v>
      </c>
      <c r="AA7" s="12">
        <v>14789.205708277688</v>
      </c>
    </row>
    <row r="8" spans="1:27" x14ac:dyDescent="0.25">
      <c r="A8" s="11" t="s">
        <v>28</v>
      </c>
      <c r="B8" s="11" t="s">
        <v>16</v>
      </c>
      <c r="C8" s="12">
        <v>0.35923345829511222</v>
      </c>
      <c r="D8" s="12">
        <v>5265.7203999495541</v>
      </c>
      <c r="E8" s="12">
        <v>181296.13505206848</v>
      </c>
      <c r="F8" s="12">
        <v>0.37148964396475032</v>
      </c>
      <c r="G8" s="12">
        <v>10770.163881730778</v>
      </c>
      <c r="H8" s="12">
        <v>13200.647284675008</v>
      </c>
      <c r="I8" s="12">
        <v>9062.993904723271</v>
      </c>
      <c r="J8" s="12">
        <v>1630.9537851121963</v>
      </c>
      <c r="K8" s="12">
        <v>14182.348692005613</v>
      </c>
      <c r="L8" s="12">
        <v>1883.2045010750007</v>
      </c>
      <c r="M8" s="12">
        <v>55698.835915756492</v>
      </c>
      <c r="N8" s="12">
        <v>4.3810496168952495E-2</v>
      </c>
      <c r="O8" s="12">
        <v>5061.4535966091535</v>
      </c>
      <c r="P8" s="12">
        <v>8895.6433000683373</v>
      </c>
      <c r="Q8" s="12">
        <v>16641.096204678041</v>
      </c>
      <c r="R8" s="12">
        <v>54852.187056770323</v>
      </c>
      <c r="S8" s="12">
        <v>4.828457449902359E-2</v>
      </c>
      <c r="T8" s="12">
        <v>20862.282367988151</v>
      </c>
      <c r="U8" s="12">
        <v>4999.3703368291399</v>
      </c>
      <c r="V8" s="12">
        <v>19299.25908519674</v>
      </c>
      <c r="W8" s="12">
        <v>23765.12600184698</v>
      </c>
      <c r="X8" s="12">
        <v>2.9102242993905899E-2</v>
      </c>
      <c r="Y8" s="12">
        <v>151.55272126670494</v>
      </c>
      <c r="Z8" s="12">
        <v>2029.6206642699008</v>
      </c>
      <c r="AA8" s="12">
        <v>9927.6508314984876</v>
      </c>
    </row>
    <row r="9" spans="1:27" x14ac:dyDescent="0.25">
      <c r="A9" s="11" t="s">
        <v>29</v>
      </c>
      <c r="B9" s="11" t="s">
        <v>16</v>
      </c>
      <c r="C9" s="12">
        <v>349496.38521621173</v>
      </c>
      <c r="D9" s="12">
        <v>1987.1321840199062</v>
      </c>
      <c r="E9" s="12">
        <v>64075.761452080544</v>
      </c>
      <c r="F9" s="12">
        <v>116228.32083377746</v>
      </c>
      <c r="G9" s="12">
        <v>4293.3899570490621</v>
      </c>
      <c r="H9" s="12">
        <v>521348.50211190531</v>
      </c>
      <c r="I9" s="12">
        <v>74722.477980329</v>
      </c>
      <c r="J9" s="12">
        <v>62608.700913232366</v>
      </c>
      <c r="K9" s="12">
        <v>23633.302290461717</v>
      </c>
      <c r="L9" s="12">
        <v>9781.8362046435814</v>
      </c>
      <c r="M9" s="12">
        <v>312023.60825487034</v>
      </c>
      <c r="N9" s="12">
        <v>279186.70821711665</v>
      </c>
      <c r="O9" s="12">
        <v>109441.22316215177</v>
      </c>
      <c r="P9" s="12">
        <v>292948.59084653587</v>
      </c>
      <c r="Q9" s="12">
        <v>214014.5584883824</v>
      </c>
      <c r="R9" s="12">
        <v>99494.611471880184</v>
      </c>
      <c r="S9" s="12">
        <v>65538.248397681775</v>
      </c>
      <c r="T9" s="12">
        <v>87808.524401169154</v>
      </c>
      <c r="U9" s="12">
        <v>513928.99423892412</v>
      </c>
      <c r="V9" s="12">
        <v>45429.278864522443</v>
      </c>
      <c r="W9" s="12">
        <v>286422.39702648082</v>
      </c>
      <c r="X9" s="12">
        <v>96.88662355826412</v>
      </c>
      <c r="Y9" s="12">
        <v>4499.8600807853272</v>
      </c>
      <c r="Z9" s="12">
        <v>30387.855922897863</v>
      </c>
      <c r="AA9" s="12">
        <v>22172.950904227288</v>
      </c>
    </row>
    <row r="10" spans="1:27" x14ac:dyDescent="0.25">
      <c r="A10" s="11" t="s">
        <v>30</v>
      </c>
      <c r="B10" s="11" t="s">
        <v>16</v>
      </c>
      <c r="C10" s="12">
        <v>79687.021450995497</v>
      </c>
      <c r="D10" s="12">
        <v>183.35392027955959</v>
      </c>
      <c r="E10" s="12">
        <v>75541.02284082165</v>
      </c>
      <c r="F10" s="12">
        <v>16017.057884975931</v>
      </c>
      <c r="G10" s="12">
        <v>181041.89299933315</v>
      </c>
      <c r="H10" s="12">
        <v>19781.861529948812</v>
      </c>
      <c r="I10" s="12">
        <v>89303.944697821556</v>
      </c>
      <c r="J10" s="12">
        <v>783.35246116186113</v>
      </c>
      <c r="K10" s="12">
        <v>57235.489118693004</v>
      </c>
      <c r="L10" s="12">
        <v>34646.998659874</v>
      </c>
      <c r="M10" s="12">
        <v>105289.67357976167</v>
      </c>
      <c r="N10" s="12">
        <v>243987.70399710099</v>
      </c>
      <c r="O10" s="12">
        <v>36755.25399783071</v>
      </c>
      <c r="P10" s="12">
        <v>98650.442587127836</v>
      </c>
      <c r="Q10" s="12">
        <v>163336.55514778118</v>
      </c>
      <c r="R10" s="12">
        <v>26631.647094126347</v>
      </c>
      <c r="S10" s="12">
        <v>14945.97685791643</v>
      </c>
      <c r="T10" s="12">
        <v>11446.020096390259</v>
      </c>
      <c r="U10" s="12">
        <v>6506.3835951057699</v>
      </c>
      <c r="V10" s="12">
        <v>35889.047760826237</v>
      </c>
      <c r="W10" s="12">
        <v>14001.55773863936</v>
      </c>
      <c r="X10" s="12">
        <v>54.499733380280013</v>
      </c>
      <c r="Y10" s="12">
        <v>201.48575292832604</v>
      </c>
      <c r="Z10" s="12">
        <v>21428.86365103201</v>
      </c>
      <c r="AA10" s="12">
        <v>6312.7409328836975</v>
      </c>
    </row>
    <row r="11" spans="1:27" x14ac:dyDescent="0.25">
      <c r="A11" s="25" t="s">
        <v>18</v>
      </c>
      <c r="B11" s="25" t="s">
        <v>101</v>
      </c>
      <c r="C11" s="29">
        <v>460248.99447742244</v>
      </c>
      <c r="D11" s="29">
        <v>7537.6066527264065</v>
      </c>
      <c r="E11" s="29">
        <v>1005781.8838063715</v>
      </c>
      <c r="F11" s="29">
        <v>989845.30901402386</v>
      </c>
      <c r="G11" s="29">
        <v>1372966.2066508387</v>
      </c>
      <c r="H11" s="29">
        <v>1096811.5599066331</v>
      </c>
      <c r="I11" s="29">
        <v>1691675.7672386011</v>
      </c>
      <c r="J11" s="29">
        <v>330105.39137481648</v>
      </c>
      <c r="K11" s="29">
        <v>551186.43917971628</v>
      </c>
      <c r="L11" s="29">
        <v>273416.39303843211</v>
      </c>
      <c r="M11" s="29">
        <v>981556.95948296727</v>
      </c>
      <c r="N11" s="29">
        <v>3150310.0126285343</v>
      </c>
      <c r="O11" s="29">
        <v>960323.62949495262</v>
      </c>
      <c r="P11" s="29">
        <v>1112052.1779225189</v>
      </c>
      <c r="Q11" s="29">
        <v>1399525.871124893</v>
      </c>
      <c r="R11" s="29">
        <v>532346.64847275487</v>
      </c>
      <c r="S11" s="29">
        <v>92809.082500490389</v>
      </c>
      <c r="T11" s="29">
        <v>347957.5374661191</v>
      </c>
      <c r="U11" s="29">
        <v>756787.10242382542</v>
      </c>
      <c r="V11" s="29">
        <v>503610.61526362872</v>
      </c>
      <c r="W11" s="29">
        <v>422288.83959715499</v>
      </c>
      <c r="X11" s="29">
        <v>237161.70578051577</v>
      </c>
      <c r="Y11" s="29">
        <v>241769.5269991408</v>
      </c>
      <c r="Z11" s="29">
        <v>658794.47871611314</v>
      </c>
      <c r="AA11" s="29">
        <v>54080.160927084078</v>
      </c>
    </row>
  </sheetData>
  <sheetProtection algorithmName="SHA-512" hashValue="YR6yIs8CgspDY8jh0PeLUS5OMXeALMcVS3Ioi75l3uddxIB3hhFZ2DGJlQVj9n29HIXNLfpdYyvne9Ea0/r5ew==" saltValue="+vgMHiWBRK3JDYIr3wkFVw==" spinCount="100000" sheet="1" objects="1" scenarios="1"/>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tabColor theme="7" tint="0.39997558519241921"/>
  </sheetPr>
  <dimension ref="A1:AA11"/>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141</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7</v>
      </c>
      <c r="B2" s="7" t="s">
        <v>115</v>
      </c>
    </row>
    <row r="4" spans="1:27" x14ac:dyDescent="0.25">
      <c r="A4" s="7" t="s">
        <v>52</v>
      </c>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26</v>
      </c>
      <c r="B6" s="11" t="s">
        <v>7</v>
      </c>
      <c r="C6" s="12">
        <v>6.7994303</v>
      </c>
      <c r="D6" s="12">
        <v>45252.205278249989</v>
      </c>
      <c r="E6" s="12">
        <v>71665.257683150005</v>
      </c>
      <c r="F6" s="12">
        <v>4463.2224854899987</v>
      </c>
      <c r="G6" s="12">
        <v>12.800747520000002</v>
      </c>
      <c r="H6" s="12">
        <v>18196.794877460001</v>
      </c>
      <c r="I6" s="12">
        <v>2875.7951639800003</v>
      </c>
      <c r="J6" s="12">
        <v>1089.54262556</v>
      </c>
      <c r="K6" s="12">
        <v>6.5527388800000006</v>
      </c>
      <c r="L6" s="12">
        <v>332.47123741000007</v>
      </c>
      <c r="M6" s="12">
        <v>6.5005183200000003</v>
      </c>
      <c r="N6" s="12">
        <v>6.5572548000000008</v>
      </c>
      <c r="O6" s="12">
        <v>6.4397321399999994</v>
      </c>
      <c r="P6" s="12">
        <v>6.4451329799999986</v>
      </c>
      <c r="Q6" s="12">
        <v>5655.5115454199995</v>
      </c>
      <c r="R6" s="12">
        <v>6.5252413000000002</v>
      </c>
      <c r="S6" s="12">
        <v>6.508769140000001</v>
      </c>
      <c r="T6" s="12">
        <v>6.498730150000001</v>
      </c>
      <c r="U6" s="12">
        <v>6.4247428199999996</v>
      </c>
      <c r="V6" s="12">
        <v>6.4655532299999994</v>
      </c>
      <c r="W6" s="12">
        <v>6.6326958800000018</v>
      </c>
      <c r="X6" s="12">
        <v>6.3479514999999989</v>
      </c>
      <c r="Y6" s="12">
        <v>6.3696401199999997</v>
      </c>
      <c r="Z6" s="12">
        <v>6.5363563699999991</v>
      </c>
      <c r="AA6" s="12">
        <v>6.534641960000001</v>
      </c>
    </row>
    <row r="7" spans="1:27" x14ac:dyDescent="0.25">
      <c r="A7" s="11" t="s">
        <v>27</v>
      </c>
      <c r="B7" s="11" t="s">
        <v>7</v>
      </c>
      <c r="C7" s="12">
        <v>0.80391341000000005</v>
      </c>
      <c r="D7" s="12">
        <v>0.8056649159999999</v>
      </c>
      <c r="E7" s="12">
        <v>17818.407315</v>
      </c>
      <c r="F7" s="12">
        <v>27573.877470000003</v>
      </c>
      <c r="G7" s="12">
        <v>4404.4907029999995</v>
      </c>
      <c r="H7" s="12">
        <v>45573.822950000002</v>
      </c>
      <c r="I7" s="12">
        <v>3830.7188765300002</v>
      </c>
      <c r="J7" s="12">
        <v>2662.9129094249997</v>
      </c>
      <c r="K7" s="12">
        <v>524.46144683699993</v>
      </c>
      <c r="L7" s="12">
        <v>1135.3278404160001</v>
      </c>
      <c r="M7" s="12">
        <v>0.83850089800000005</v>
      </c>
      <c r="N7" s="12">
        <v>0.84238957999999997</v>
      </c>
      <c r="O7" s="12">
        <v>0.84292560699999997</v>
      </c>
      <c r="P7" s="12">
        <v>0.840027317</v>
      </c>
      <c r="Q7" s="12">
        <v>0.86303451999999992</v>
      </c>
      <c r="R7" s="12">
        <v>0.848611538</v>
      </c>
      <c r="S7" s="12">
        <v>346.31254729</v>
      </c>
      <c r="T7" s="12">
        <v>0.83751756499999996</v>
      </c>
      <c r="U7" s="12">
        <v>0.82788629300000005</v>
      </c>
      <c r="V7" s="12">
        <v>0.83155196399999998</v>
      </c>
      <c r="W7" s="12">
        <v>0.83605486499999992</v>
      </c>
      <c r="X7" s="12">
        <v>0.82973237799999988</v>
      </c>
      <c r="Y7" s="12">
        <v>0.82680050999999988</v>
      </c>
      <c r="Z7" s="12">
        <v>0.85399593200000001</v>
      </c>
      <c r="AA7" s="12">
        <v>0.82663048500000003</v>
      </c>
    </row>
    <row r="8" spans="1:27" x14ac:dyDescent="0.25">
      <c r="A8" s="11" t="s">
        <v>28</v>
      </c>
      <c r="B8" s="11" t="s">
        <v>7</v>
      </c>
      <c r="C8" s="12">
        <v>16809.364662379998</v>
      </c>
      <c r="D8" s="12">
        <v>11826.696599589999</v>
      </c>
      <c r="E8" s="12">
        <v>1252.4998083999999</v>
      </c>
      <c r="F8" s="12">
        <v>24562.546164229996</v>
      </c>
      <c r="G8" s="12">
        <v>12033.254493399998</v>
      </c>
      <c r="H8" s="12">
        <v>3498.6581971500004</v>
      </c>
      <c r="I8" s="12">
        <v>26014.21936685999</v>
      </c>
      <c r="J8" s="12">
        <v>424.79197021999994</v>
      </c>
      <c r="K8" s="12">
        <v>8.2115683200000014</v>
      </c>
      <c r="L8" s="12">
        <v>176.74540455000002</v>
      </c>
      <c r="M8" s="12">
        <v>8.1743226200000016</v>
      </c>
      <c r="N8" s="12">
        <v>8.3320836000000007</v>
      </c>
      <c r="O8" s="12">
        <v>443.69939115</v>
      </c>
      <c r="P8" s="12">
        <v>35.550359569999998</v>
      </c>
      <c r="Q8" s="12">
        <v>140.10631457</v>
      </c>
      <c r="R8" s="12">
        <v>8.2699139900000009</v>
      </c>
      <c r="S8" s="12">
        <v>361.09490044</v>
      </c>
      <c r="T8" s="12">
        <v>191.01856036999999</v>
      </c>
      <c r="U8" s="12">
        <v>760.69391482999993</v>
      </c>
      <c r="V8" s="12">
        <v>8.1907685699999977</v>
      </c>
      <c r="W8" s="12">
        <v>8.4952640400000003</v>
      </c>
      <c r="X8" s="12">
        <v>2503.7568969999998</v>
      </c>
      <c r="Y8" s="12">
        <v>42.190730569999999</v>
      </c>
      <c r="Z8" s="12">
        <v>8.2562089699999994</v>
      </c>
      <c r="AA8" s="12">
        <v>8.2229058599999991</v>
      </c>
    </row>
    <row r="9" spans="1:27" x14ac:dyDescent="0.25">
      <c r="A9" s="11" t="s">
        <v>29</v>
      </c>
      <c r="B9" s="11" t="s">
        <v>7</v>
      </c>
      <c r="C9" s="12">
        <v>41.055355449999993</v>
      </c>
      <c r="D9" s="12">
        <v>6.8863334700000003</v>
      </c>
      <c r="E9" s="12">
        <v>65.054402639999992</v>
      </c>
      <c r="F9" s="12">
        <v>30.52769571</v>
      </c>
      <c r="G9" s="12">
        <v>7.7495787099999998</v>
      </c>
      <c r="H9" s="12">
        <v>0.94852521000000001</v>
      </c>
      <c r="I9" s="12">
        <v>0.93862254000000001</v>
      </c>
      <c r="J9" s="12">
        <v>6.3625180400000003</v>
      </c>
      <c r="K9" s="12">
        <v>0.93979053999999995</v>
      </c>
      <c r="L9" s="12">
        <v>0.90628934000000017</v>
      </c>
      <c r="M9" s="12">
        <v>0.92733786000000007</v>
      </c>
      <c r="N9" s="12">
        <v>0.94067633000000006</v>
      </c>
      <c r="O9" s="12">
        <v>0.91818194000000009</v>
      </c>
      <c r="P9" s="12">
        <v>0.91759616000000011</v>
      </c>
      <c r="Q9" s="12">
        <v>51.809472990000003</v>
      </c>
      <c r="R9" s="12">
        <v>0.92035324000000007</v>
      </c>
      <c r="S9" s="12">
        <v>0.93380629999999998</v>
      </c>
      <c r="T9" s="12">
        <v>0.92203857999999994</v>
      </c>
      <c r="U9" s="12">
        <v>0.92046656000000004</v>
      </c>
      <c r="V9" s="12">
        <v>0.93048762000000007</v>
      </c>
      <c r="W9" s="12">
        <v>1.0128647700000002</v>
      </c>
      <c r="X9" s="12">
        <v>0.92385607999999997</v>
      </c>
      <c r="Y9" s="12">
        <v>0.91958593000000011</v>
      </c>
      <c r="Z9" s="12">
        <v>0.94461047999999992</v>
      </c>
      <c r="AA9" s="12">
        <v>0.94197407000000011</v>
      </c>
    </row>
    <row r="10" spans="1:27" x14ac:dyDescent="0.25">
      <c r="A10" s="11" t="s">
        <v>30</v>
      </c>
      <c r="B10" s="11" t="s">
        <v>7</v>
      </c>
      <c r="C10" s="12">
        <v>0.55225722999999993</v>
      </c>
      <c r="D10" s="12">
        <v>0.55444712000000007</v>
      </c>
      <c r="E10" s="12">
        <v>0.55545560000000005</v>
      </c>
      <c r="F10" s="12">
        <v>0.55807191999999994</v>
      </c>
      <c r="G10" s="12">
        <v>0.56568507000000001</v>
      </c>
      <c r="H10" s="12">
        <v>9.4965464200000014</v>
      </c>
      <c r="I10" s="12">
        <v>0.59834016999999995</v>
      </c>
      <c r="J10" s="12">
        <v>0.59480243999999993</v>
      </c>
      <c r="K10" s="12">
        <v>0.59101886000000003</v>
      </c>
      <c r="L10" s="12">
        <v>46.575252500000005</v>
      </c>
      <c r="M10" s="12">
        <v>0.59776613999999995</v>
      </c>
      <c r="N10" s="12">
        <v>0.60516349999999997</v>
      </c>
      <c r="O10" s="12">
        <v>0.59277246000000006</v>
      </c>
      <c r="P10" s="12">
        <v>0.59360066</v>
      </c>
      <c r="Q10" s="12">
        <v>0.61623589999999995</v>
      </c>
      <c r="R10" s="12">
        <v>0.61413666999999994</v>
      </c>
      <c r="S10" s="12">
        <v>0.62250795999999986</v>
      </c>
      <c r="T10" s="12">
        <v>0.61223133000000007</v>
      </c>
      <c r="U10" s="12">
        <v>0.60125555999999991</v>
      </c>
      <c r="V10" s="12">
        <v>0.60504954999999994</v>
      </c>
      <c r="W10" s="12">
        <v>0.63566425000000004</v>
      </c>
      <c r="X10" s="12">
        <v>0.58993074999999995</v>
      </c>
      <c r="Y10" s="12">
        <v>0.58624427999999995</v>
      </c>
      <c r="Z10" s="12">
        <v>0.61757790999999995</v>
      </c>
      <c r="AA10" s="12">
        <v>0.61157722000000003</v>
      </c>
    </row>
    <row r="11" spans="1:27" x14ac:dyDescent="0.25">
      <c r="A11" s="25" t="s">
        <v>18</v>
      </c>
      <c r="B11" s="25" t="s">
        <v>101</v>
      </c>
      <c r="C11" s="29">
        <v>16858.575618769999</v>
      </c>
      <c r="D11" s="29">
        <v>57087.148323345988</v>
      </c>
      <c r="E11" s="29">
        <v>90801.774664790006</v>
      </c>
      <c r="F11" s="29">
        <v>56630.731887349997</v>
      </c>
      <c r="G11" s="29">
        <v>16458.8612077</v>
      </c>
      <c r="H11" s="29">
        <v>67279.721096240013</v>
      </c>
      <c r="I11" s="29">
        <v>32722.27037007999</v>
      </c>
      <c r="J11" s="29">
        <v>4184.2048256850003</v>
      </c>
      <c r="K11" s="29">
        <v>540.75656343699984</v>
      </c>
      <c r="L11" s="29">
        <v>1692.0260242160002</v>
      </c>
      <c r="M11" s="29">
        <v>17.038445838000005</v>
      </c>
      <c r="N11" s="29">
        <v>17.277567810000001</v>
      </c>
      <c r="O11" s="29">
        <v>452.49300329699997</v>
      </c>
      <c r="P11" s="29">
        <v>44.346716686999997</v>
      </c>
      <c r="Q11" s="29">
        <v>5848.9066033999998</v>
      </c>
      <c r="R11" s="29">
        <v>17.178256738000002</v>
      </c>
      <c r="S11" s="29">
        <v>715.47253112999999</v>
      </c>
      <c r="T11" s="29">
        <v>199.88907799499998</v>
      </c>
      <c r="U11" s="29">
        <v>769.46826606299999</v>
      </c>
      <c r="V11" s="29">
        <v>17.023410933999997</v>
      </c>
      <c r="W11" s="29">
        <v>17.612543805000005</v>
      </c>
      <c r="X11" s="29">
        <v>2512.4483677079998</v>
      </c>
      <c r="Y11" s="29">
        <v>50.893001409999997</v>
      </c>
      <c r="Z11" s="29">
        <v>17.208749662000002</v>
      </c>
      <c r="AA11" s="29">
        <v>17.137729595</v>
      </c>
    </row>
  </sheetData>
  <sheetProtection algorithmName="SHA-512" hashValue="UCOXvvvm25/QvIJL4jyeN7iKM9QbEzbSX5QF8uVrOMl0hDr3Z4FegxPf4Ye53lHgTCbTx6QxnGP/sNFvkG+QuA==" saltValue="4LccIs2Xnvwi1BElhWutfw==" spinCount="100000" sheet="1" objects="1" scenarios="1"/>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9">
    <tabColor rgb="FF188736"/>
  </sheetPr>
  <dimension ref="A1:AF157"/>
  <sheetViews>
    <sheetView zoomScale="85" zoomScaleNormal="85" workbookViewId="0"/>
  </sheetViews>
  <sheetFormatPr defaultColWidth="9.140625" defaultRowHeight="15" x14ac:dyDescent="0.25"/>
  <cols>
    <col min="1" max="1" width="16" style="6" customWidth="1"/>
    <col min="2" max="2" width="30.5703125" style="6" customWidth="1"/>
    <col min="3" max="29" width="9.42578125" style="6" customWidth="1"/>
    <col min="30" max="30" width="13.85546875" style="6" bestFit="1" customWidth="1"/>
    <col min="31" max="16384" width="9.140625" style="6"/>
  </cols>
  <sheetData>
    <row r="1" spans="1:32" s="10" customFormat="1" ht="23.25" customHeight="1" x14ac:dyDescent="0.25">
      <c r="A1" s="9" t="s">
        <v>142</v>
      </c>
      <c r="B1" s="8"/>
      <c r="C1" s="8"/>
      <c r="D1" s="8"/>
      <c r="E1" s="8"/>
      <c r="F1" s="8"/>
      <c r="G1" s="8"/>
      <c r="H1" s="8"/>
      <c r="I1" s="8"/>
      <c r="J1" s="8"/>
      <c r="K1" s="8"/>
      <c r="L1" s="8"/>
      <c r="M1" s="8"/>
      <c r="N1" s="8"/>
      <c r="O1" s="8"/>
      <c r="P1" s="8"/>
      <c r="Q1" s="8"/>
      <c r="R1" s="8"/>
      <c r="S1" s="8"/>
      <c r="T1" s="8"/>
      <c r="U1" s="8"/>
      <c r="V1" s="8"/>
      <c r="W1" s="8"/>
      <c r="X1" s="8"/>
      <c r="Y1" s="8"/>
      <c r="Z1" s="8"/>
      <c r="AA1" s="8"/>
    </row>
    <row r="2" spans="1:32" s="10" customFormat="1" x14ac:dyDescent="0.25"/>
    <row r="3" spans="1:32" s="10" customFormat="1" x14ac:dyDescent="0.25">
      <c r="AE3" s="6"/>
      <c r="AF3" s="6"/>
    </row>
    <row r="4" spans="1:32" x14ac:dyDescent="0.25">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D5" s="31"/>
    </row>
    <row r="6" spans="1:32" x14ac:dyDescent="0.25">
      <c r="A6" s="11" t="s">
        <v>18</v>
      </c>
      <c r="B6" s="11" t="s">
        <v>2</v>
      </c>
      <c r="C6" s="12">
        <v>69618.606740000003</v>
      </c>
      <c r="D6" s="12">
        <v>67903.163300000015</v>
      </c>
      <c r="E6" s="12">
        <v>51980.945631605005</v>
      </c>
      <c r="F6" s="12">
        <v>44391.085090859997</v>
      </c>
      <c r="G6" s="12">
        <v>26752.297608882996</v>
      </c>
      <c r="H6" s="12">
        <v>26863.192720293999</v>
      </c>
      <c r="I6" s="12">
        <v>12794.810677510002</v>
      </c>
      <c r="J6" s="12">
        <v>7692.5506527979996</v>
      </c>
      <c r="K6" s="12">
        <v>1165.2771827920001</v>
      </c>
      <c r="L6" s="12">
        <v>0.49776007350000001</v>
      </c>
      <c r="M6" s="12">
        <v>0.40424005350000003</v>
      </c>
      <c r="N6" s="12">
        <v>0.40265268949999994</v>
      </c>
      <c r="O6" s="12">
        <v>0.31496024349999996</v>
      </c>
      <c r="P6" s="12">
        <v>0.281092962</v>
      </c>
      <c r="Q6" s="12">
        <v>0.26506585299999996</v>
      </c>
      <c r="R6" s="12">
        <v>0.23343527799999997</v>
      </c>
      <c r="S6" s="12">
        <v>0.22315063299999996</v>
      </c>
      <c r="T6" s="12">
        <v>0.26041571299999999</v>
      </c>
      <c r="U6" s="12">
        <v>0.26667559499999999</v>
      </c>
      <c r="V6" s="12">
        <v>0.235189801</v>
      </c>
      <c r="W6" s="12">
        <v>0.21770468200000001</v>
      </c>
      <c r="X6" s="12">
        <v>0.18822308899999998</v>
      </c>
      <c r="Y6" s="12">
        <v>0.15053734499999999</v>
      </c>
      <c r="Z6" s="12">
        <v>0.14327314099999999</v>
      </c>
      <c r="AA6" s="12">
        <v>0.138530443</v>
      </c>
      <c r="AD6" s="31"/>
    </row>
    <row r="7" spans="1:32" x14ac:dyDescent="0.25">
      <c r="A7" s="11" t="s">
        <v>18</v>
      </c>
      <c r="B7" s="11" t="s">
        <v>11</v>
      </c>
      <c r="C7" s="12">
        <v>24268.145699999997</v>
      </c>
      <c r="D7" s="12">
        <v>22269.1335</v>
      </c>
      <c r="E7" s="12">
        <v>9206.0830256549998</v>
      </c>
      <c r="F7" s="12">
        <v>5890.5747628279987</v>
      </c>
      <c r="G7" s="12">
        <v>6106.0061166220003</v>
      </c>
      <c r="H7" s="12">
        <v>5449.0034741320005</v>
      </c>
      <c r="I7" s="12">
        <v>867.37376554699995</v>
      </c>
      <c r="J7" s="12">
        <v>9.0872549999999996E-2</v>
      </c>
      <c r="K7" s="12">
        <v>8.1562770000000007E-2</v>
      </c>
      <c r="L7" s="12">
        <v>8.2279076000000007E-2</v>
      </c>
      <c r="M7" s="12">
        <v>8.3022583499999997E-2</v>
      </c>
      <c r="N7" s="12">
        <v>8.4737859000000013E-2</v>
      </c>
      <c r="O7" s="12">
        <v>7.9326271000000004E-2</v>
      </c>
      <c r="P7" s="12">
        <v>7.8850541999999996E-2</v>
      </c>
      <c r="Q7" s="12">
        <v>8.32650905E-2</v>
      </c>
      <c r="R7" s="12">
        <v>8.1907891999999996E-2</v>
      </c>
      <c r="S7" s="12">
        <v>7.9248435000000006E-2</v>
      </c>
      <c r="T7" s="12">
        <v>9.005439300000001E-2</v>
      </c>
      <c r="U7" s="12">
        <v>9.0041491000000001E-2</v>
      </c>
      <c r="V7" s="12">
        <v>8.7506346499999998E-2</v>
      </c>
      <c r="W7" s="12">
        <v>8.7636991499999997E-2</v>
      </c>
      <c r="X7" s="12">
        <v>7.5857496299999994E-2</v>
      </c>
      <c r="Y7" s="12">
        <v>2.2378363999999998E-2</v>
      </c>
      <c r="Z7" s="12">
        <v>3.3010577999999999E-2</v>
      </c>
      <c r="AA7" s="12">
        <v>0</v>
      </c>
    </row>
    <row r="8" spans="1:32" x14ac:dyDescent="0.25">
      <c r="A8" s="11" t="s">
        <v>18</v>
      </c>
      <c r="B8" s="11" t="s">
        <v>8</v>
      </c>
      <c r="C8" s="12">
        <v>2366.6090002199999</v>
      </c>
      <c r="D8" s="12">
        <v>2556.1842921077</v>
      </c>
      <c r="E8" s="12">
        <v>5817.6343070724006</v>
      </c>
      <c r="F8" s="12">
        <v>5425.032630798999</v>
      </c>
      <c r="G8" s="12">
        <v>4936.2905789069991</v>
      </c>
      <c r="H8" s="12">
        <v>5636.6857177949987</v>
      </c>
      <c r="I8" s="12">
        <v>7300.9315295765</v>
      </c>
      <c r="J8" s="12">
        <v>7151.3217534499991</v>
      </c>
      <c r="K8" s="12">
        <v>8196.7036328460017</v>
      </c>
      <c r="L8" s="12">
        <v>5776.7512076905005</v>
      </c>
      <c r="M8" s="12">
        <v>6970.3496239820015</v>
      </c>
      <c r="N8" s="12">
        <v>7583.0123459515007</v>
      </c>
      <c r="O8" s="12">
        <v>4061.3224159450006</v>
      </c>
      <c r="P8" s="12">
        <v>2565.2085064150006</v>
      </c>
      <c r="Q8" s="12">
        <v>4811.0865232319993</v>
      </c>
      <c r="R8" s="12">
        <v>2167.7977851559999</v>
      </c>
      <c r="S8" s="12">
        <v>1884.2068587570002</v>
      </c>
      <c r="T8" s="12">
        <v>6861.4608713890002</v>
      </c>
      <c r="U8" s="12">
        <v>5926.3149799440007</v>
      </c>
      <c r="V8" s="12">
        <v>5900.829002726</v>
      </c>
      <c r="W8" s="12">
        <v>4366.8294455650002</v>
      </c>
      <c r="X8" s="12">
        <v>4278.1784015779995</v>
      </c>
      <c r="Y8" s="12">
        <v>1747.291043384</v>
      </c>
      <c r="Z8" s="12">
        <v>1212.9550005230001</v>
      </c>
      <c r="AA8" s="12">
        <v>1168.4642512609998</v>
      </c>
    </row>
    <row r="9" spans="1:32" x14ac:dyDescent="0.25">
      <c r="A9" s="11" t="s">
        <v>18</v>
      </c>
      <c r="B9" s="11" t="s">
        <v>12</v>
      </c>
      <c r="C9" s="12">
        <v>104.88109900000001</v>
      </c>
      <c r="D9" s="12">
        <v>139.122591</v>
      </c>
      <c r="E9" s="12">
        <v>1338.6568</v>
      </c>
      <c r="F9" s="12">
        <v>638.67460000000005</v>
      </c>
      <c r="G9" s="12">
        <v>756.50864000000001</v>
      </c>
      <c r="H9" s="12">
        <v>1256.3654999999999</v>
      </c>
      <c r="I9" s="12">
        <v>1030.3038200000001</v>
      </c>
      <c r="J9" s="12">
        <v>677.37353499999995</v>
      </c>
      <c r="K9" s="12">
        <v>381.63979</v>
      </c>
      <c r="L9" s="12">
        <v>222.01277199999998</v>
      </c>
      <c r="M9" s="12">
        <v>80.324128414800001</v>
      </c>
      <c r="N9" s="12">
        <v>189.03985799999998</v>
      </c>
      <c r="O9" s="12">
        <v>119.87886</v>
      </c>
      <c r="P9" s="12">
        <v>93.530500000000004</v>
      </c>
      <c r="Q9" s="12">
        <v>221.35722000000001</v>
      </c>
      <c r="R9" s="12">
        <v>134.14453</v>
      </c>
      <c r="S9" s="12">
        <v>0</v>
      </c>
      <c r="T9" s="12">
        <v>0</v>
      </c>
      <c r="U9" s="12">
        <v>0</v>
      </c>
      <c r="V9" s="12">
        <v>0</v>
      </c>
      <c r="W9" s="12">
        <v>0</v>
      </c>
      <c r="X9" s="12">
        <v>0</v>
      </c>
      <c r="Y9" s="12">
        <v>0</v>
      </c>
      <c r="Z9" s="12">
        <v>0</v>
      </c>
      <c r="AA9" s="12">
        <v>0</v>
      </c>
    </row>
    <row r="10" spans="1:32" x14ac:dyDescent="0.25">
      <c r="A10" s="11" t="s">
        <v>18</v>
      </c>
      <c r="B10" s="11" t="s">
        <v>5</v>
      </c>
      <c r="C10" s="12">
        <v>194.76350400169997</v>
      </c>
      <c r="D10" s="12">
        <v>232.38302442490004</v>
      </c>
      <c r="E10" s="12">
        <v>1183.0227393878001</v>
      </c>
      <c r="F10" s="12">
        <v>926.6750708559</v>
      </c>
      <c r="G10" s="12">
        <v>768.13850457804006</v>
      </c>
      <c r="H10" s="12">
        <v>1475.6548669514002</v>
      </c>
      <c r="I10" s="12">
        <v>1283.3961085455303</v>
      </c>
      <c r="J10" s="12">
        <v>1512.5722745375399</v>
      </c>
      <c r="K10" s="12">
        <v>804.25715442834007</v>
      </c>
      <c r="L10" s="12">
        <v>503.28252599918005</v>
      </c>
      <c r="M10" s="12">
        <v>89.339970863369984</v>
      </c>
      <c r="N10" s="12">
        <v>358.05961905946998</v>
      </c>
      <c r="O10" s="12">
        <v>213.50450428372997</v>
      </c>
      <c r="P10" s="12">
        <v>133.74551396376</v>
      </c>
      <c r="Q10" s="12">
        <v>240.74143588910005</v>
      </c>
      <c r="R10" s="12">
        <v>90.707200450260018</v>
      </c>
      <c r="S10" s="12">
        <v>333.4086704206</v>
      </c>
      <c r="T10" s="12">
        <v>1434.3441233563999</v>
      </c>
      <c r="U10" s="12">
        <v>208.12954609510001</v>
      </c>
      <c r="V10" s="12">
        <v>632.1248346328</v>
      </c>
      <c r="W10" s="12">
        <v>2139.5985327024</v>
      </c>
      <c r="X10" s="12">
        <v>124.44508597789999</v>
      </c>
      <c r="Y10" s="12">
        <v>79.22630665379998</v>
      </c>
      <c r="Z10" s="12">
        <v>2055.6656305654997</v>
      </c>
      <c r="AA10" s="12">
        <v>33.4748774161</v>
      </c>
    </row>
    <row r="11" spans="1:32" x14ac:dyDescent="0.25">
      <c r="A11" s="11" t="s">
        <v>18</v>
      </c>
      <c r="B11" s="11" t="s">
        <v>3</v>
      </c>
      <c r="C11" s="12">
        <v>13277.463142999999</v>
      </c>
      <c r="D11" s="12">
        <v>15609.014276000002</v>
      </c>
      <c r="E11" s="12">
        <v>15307.026985</v>
      </c>
      <c r="F11" s="12">
        <v>15151.706615000001</v>
      </c>
      <c r="G11" s="12">
        <v>15969.021521999999</v>
      </c>
      <c r="H11" s="12">
        <v>19163.892515000003</v>
      </c>
      <c r="I11" s="12">
        <v>18551.006249999999</v>
      </c>
      <c r="J11" s="12">
        <v>16619.501845999999</v>
      </c>
      <c r="K11" s="12">
        <v>16878.562439999998</v>
      </c>
      <c r="L11" s="12">
        <v>15482.208185000001</v>
      </c>
      <c r="M11" s="12">
        <v>16995.539060000003</v>
      </c>
      <c r="N11" s="12">
        <v>17420.597521000003</v>
      </c>
      <c r="O11" s="12">
        <v>15856.986806999999</v>
      </c>
      <c r="P11" s="12">
        <v>14160.840200000001</v>
      </c>
      <c r="Q11" s="12">
        <v>18160.417710000002</v>
      </c>
      <c r="R11" s="12">
        <v>15830.824335000001</v>
      </c>
      <c r="S11" s="12">
        <v>14700.052007999999</v>
      </c>
      <c r="T11" s="12">
        <v>16017.735389999998</v>
      </c>
      <c r="U11" s="12">
        <v>14106.08639</v>
      </c>
      <c r="V11" s="12">
        <v>14575.670674000001</v>
      </c>
      <c r="W11" s="12">
        <v>17075.938969999999</v>
      </c>
      <c r="X11" s="12">
        <v>15526.367264</v>
      </c>
      <c r="Y11" s="12">
        <v>12856.086356</v>
      </c>
      <c r="Z11" s="12">
        <v>18679.659696000002</v>
      </c>
      <c r="AA11" s="12">
        <v>17919.586766</v>
      </c>
    </row>
    <row r="12" spans="1:32" x14ac:dyDescent="0.25">
      <c r="A12" s="11" t="s">
        <v>18</v>
      </c>
      <c r="B12" s="11" t="s">
        <v>118</v>
      </c>
      <c r="C12" s="12">
        <v>0</v>
      </c>
      <c r="D12" s="12">
        <v>0</v>
      </c>
      <c r="E12" s="12">
        <v>0</v>
      </c>
      <c r="F12" s="12">
        <v>0</v>
      </c>
      <c r="G12" s="12">
        <v>0</v>
      </c>
      <c r="H12" s="12">
        <v>0</v>
      </c>
      <c r="I12" s="12">
        <v>0</v>
      </c>
      <c r="J12" s="12">
        <v>2.1252949600000001E-2</v>
      </c>
      <c r="K12" s="12">
        <v>2.5551237599999999E-2</v>
      </c>
      <c r="L12" s="12">
        <v>2.3312601000000002E-2</v>
      </c>
      <c r="M12" s="12">
        <v>2.9246249400000004E-2</v>
      </c>
      <c r="N12" s="12">
        <v>3.7628715800000004E-2</v>
      </c>
      <c r="O12" s="12">
        <v>4.6530663299999997E-2</v>
      </c>
      <c r="P12" s="12">
        <v>5.6127731E-2</v>
      </c>
      <c r="Q12" s="12">
        <v>481.46504283899998</v>
      </c>
      <c r="R12" s="12">
        <v>482.09089433399998</v>
      </c>
      <c r="S12" s="12">
        <v>1048.3805360270001</v>
      </c>
      <c r="T12" s="12">
        <v>961.13527567099993</v>
      </c>
      <c r="U12" s="12">
        <v>930.09667404400011</v>
      </c>
      <c r="V12" s="12">
        <v>981.77504701999999</v>
      </c>
      <c r="W12" s="12">
        <v>4886.3411680080007</v>
      </c>
      <c r="X12" s="12">
        <v>4263.047495021</v>
      </c>
      <c r="Y12" s="12">
        <v>4721.9658128649999</v>
      </c>
      <c r="Z12" s="12">
        <v>7026.0908401850002</v>
      </c>
      <c r="AA12" s="12">
        <v>7420.5994416450003</v>
      </c>
    </row>
    <row r="13" spans="1:32" x14ac:dyDescent="0.25">
      <c r="A13" s="11" t="s">
        <v>18</v>
      </c>
      <c r="B13" s="11" t="s">
        <v>10</v>
      </c>
      <c r="C13" s="12">
        <v>59823.640721661795</v>
      </c>
      <c r="D13" s="12">
        <v>62688.792313587095</v>
      </c>
      <c r="E13" s="12">
        <v>85090.29594647669</v>
      </c>
      <c r="F13" s="12">
        <v>102508.23236153189</v>
      </c>
      <c r="G13" s="12">
        <v>136137.4740490627</v>
      </c>
      <c r="H13" s="12">
        <v>148345.94307881402</v>
      </c>
      <c r="I13" s="12">
        <v>173560.96936756431</v>
      </c>
      <c r="J13" s="12">
        <v>176774.73990492921</v>
      </c>
      <c r="K13" s="12">
        <v>194871.28979399655</v>
      </c>
      <c r="L13" s="12">
        <v>199933.79856574209</v>
      </c>
      <c r="M13" s="12">
        <v>215681.57671869372</v>
      </c>
      <c r="N13" s="12">
        <v>253539.21396642132</v>
      </c>
      <c r="O13" s="12">
        <v>278462.0683922164</v>
      </c>
      <c r="P13" s="12">
        <v>313499.6549746599</v>
      </c>
      <c r="Q13" s="12">
        <v>352773.08126202726</v>
      </c>
      <c r="R13" s="12">
        <v>370336.21441068006</v>
      </c>
      <c r="S13" s="12">
        <v>366676.1748737992</v>
      </c>
      <c r="T13" s="12">
        <v>393626.40301983437</v>
      </c>
      <c r="U13" s="12">
        <v>422147.35103750706</v>
      </c>
      <c r="V13" s="12">
        <v>452543.92439311341</v>
      </c>
      <c r="W13" s="12">
        <v>473451.38209343998</v>
      </c>
      <c r="X13" s="12">
        <v>500056.52695060801</v>
      </c>
      <c r="Y13" s="12">
        <v>548767.45782423089</v>
      </c>
      <c r="Z13" s="12">
        <v>647224.06333849509</v>
      </c>
      <c r="AA13" s="12">
        <v>692485.04365708493</v>
      </c>
    </row>
    <row r="14" spans="1:32" x14ac:dyDescent="0.25">
      <c r="A14" s="11" t="s">
        <v>18</v>
      </c>
      <c r="B14" s="11" t="s">
        <v>9</v>
      </c>
      <c r="C14" s="12">
        <v>18852.995018411504</v>
      </c>
      <c r="D14" s="12">
        <v>18019.631042729899</v>
      </c>
      <c r="E14" s="12">
        <v>25111.928196572695</v>
      </c>
      <c r="F14" s="12">
        <v>29653.470813416498</v>
      </c>
      <c r="G14" s="12">
        <v>34972.210884029002</v>
      </c>
      <c r="H14" s="12">
        <v>41407.848792242003</v>
      </c>
      <c r="I14" s="12">
        <v>48638.675288497499</v>
      </c>
      <c r="J14" s="12">
        <v>65888.857564373</v>
      </c>
      <c r="K14" s="12">
        <v>77256.941736073</v>
      </c>
      <c r="L14" s="12">
        <v>90961.163875300001</v>
      </c>
      <c r="M14" s="12">
        <v>119771.10793752001</v>
      </c>
      <c r="N14" s="12">
        <v>158516.67181877999</v>
      </c>
      <c r="O14" s="12">
        <v>169589.26062668598</v>
      </c>
      <c r="P14" s="12">
        <v>184917.52060776998</v>
      </c>
      <c r="Q14" s="12">
        <v>176129.80824499999</v>
      </c>
      <c r="R14" s="12">
        <v>192985.96682167004</v>
      </c>
      <c r="S14" s="12">
        <v>205468.25955906999</v>
      </c>
      <c r="T14" s="12">
        <v>226491.07907265</v>
      </c>
      <c r="U14" s="12">
        <v>284299.87666499999</v>
      </c>
      <c r="V14" s="12">
        <v>321712.92262999999</v>
      </c>
      <c r="W14" s="12">
        <v>364830.83878719999</v>
      </c>
      <c r="X14" s="12">
        <v>394657.93441470002</v>
      </c>
      <c r="Y14" s="12">
        <v>412299.75111499999</v>
      </c>
      <c r="Z14" s="12">
        <v>380286.51361850003</v>
      </c>
      <c r="AA14" s="12">
        <v>425922.02197449998</v>
      </c>
    </row>
    <row r="15" spans="1:32" x14ac:dyDescent="0.25">
      <c r="A15" s="11" t="s">
        <v>18</v>
      </c>
      <c r="B15" s="11" t="s">
        <v>102</v>
      </c>
      <c r="C15" s="12">
        <v>425.86776553000004</v>
      </c>
      <c r="D15" s="12">
        <v>528.37535739199996</v>
      </c>
      <c r="E15" s="12">
        <v>3044.4881918209999</v>
      </c>
      <c r="F15" s="12">
        <v>5000.480591728</v>
      </c>
      <c r="G15" s="12">
        <v>5982.7625336259998</v>
      </c>
      <c r="H15" s="12">
        <v>8829.2518513400009</v>
      </c>
      <c r="I15" s="12">
        <v>9787.3300479990012</v>
      </c>
      <c r="J15" s="12">
        <v>16632.498854825</v>
      </c>
      <c r="K15" s="12">
        <v>19448.111534279</v>
      </c>
      <c r="L15" s="12">
        <v>28005.879047761999</v>
      </c>
      <c r="M15" s="12">
        <v>33878.138805645001</v>
      </c>
      <c r="N15" s="12">
        <v>40332.822740384996</v>
      </c>
      <c r="O15" s="12">
        <v>44649.322169855004</v>
      </c>
      <c r="P15" s="12">
        <v>48002.717240060003</v>
      </c>
      <c r="Q15" s="12">
        <v>44245.448468679999</v>
      </c>
      <c r="R15" s="12">
        <v>46902.216785699995</v>
      </c>
      <c r="S15" s="12">
        <v>50327.13918671001</v>
      </c>
      <c r="T15" s="12">
        <v>52668.748959149998</v>
      </c>
      <c r="U15" s="12">
        <v>70756.529759430006</v>
      </c>
      <c r="V15" s="12">
        <v>79015.494483489994</v>
      </c>
      <c r="W15" s="12">
        <v>89526.775097270001</v>
      </c>
      <c r="X15" s="12">
        <v>99671.622103379996</v>
      </c>
      <c r="Y15" s="12">
        <v>99363.920934209993</v>
      </c>
      <c r="Z15" s="12">
        <v>87759.468357170001</v>
      </c>
      <c r="AA15" s="12">
        <v>96716.11260606999</v>
      </c>
      <c r="AE15" s="10"/>
      <c r="AF15" s="10"/>
    </row>
    <row r="16" spans="1:32" x14ac:dyDescent="0.25">
      <c r="A16" s="11" t="s">
        <v>18</v>
      </c>
      <c r="B16" s="11" t="s">
        <v>15</v>
      </c>
      <c r="C16" s="12">
        <v>870.62310000000002</v>
      </c>
      <c r="D16" s="12">
        <v>1102.10841</v>
      </c>
      <c r="E16" s="12">
        <v>2685.7178867009998</v>
      </c>
      <c r="F16" s="12">
        <v>4445.5766486060002</v>
      </c>
      <c r="G16" s="12">
        <v>8204.185348297</v>
      </c>
      <c r="H16" s="12">
        <v>8055.2333333939996</v>
      </c>
      <c r="I16" s="12">
        <v>9806.7626546739994</v>
      </c>
      <c r="J16" s="12">
        <v>10264.043605298997</v>
      </c>
      <c r="K16" s="12">
        <v>10327.043821091</v>
      </c>
      <c r="L16" s="12">
        <v>10687.198597504001</v>
      </c>
      <c r="M16" s="12">
        <v>10768.47452722</v>
      </c>
      <c r="N16" s="12">
        <v>11534.268770205001</v>
      </c>
      <c r="O16" s="12">
        <v>13062.801387488998</v>
      </c>
      <c r="P16" s="12">
        <v>12784.2324978</v>
      </c>
      <c r="Q16" s="12">
        <v>12635.044167807002</v>
      </c>
      <c r="R16" s="12">
        <v>12579.811029977998</v>
      </c>
      <c r="S16" s="12">
        <v>12545.327323542999</v>
      </c>
      <c r="T16" s="12">
        <v>11893.019373629002</v>
      </c>
      <c r="U16" s="12">
        <v>12936.603001147996</v>
      </c>
      <c r="V16" s="12">
        <v>11904.625048906</v>
      </c>
      <c r="W16" s="12">
        <v>11713.887923479</v>
      </c>
      <c r="X16" s="12">
        <v>12626.712133790003</v>
      </c>
      <c r="Y16" s="12">
        <v>11813.94506831</v>
      </c>
      <c r="Z16" s="12">
        <v>12086.324702090002</v>
      </c>
      <c r="AA16" s="12">
        <v>11867.465545734998</v>
      </c>
      <c r="AE16" s="10"/>
      <c r="AF16" s="10"/>
    </row>
    <row r="17" spans="1:32" x14ac:dyDescent="0.25">
      <c r="A17" s="11" t="s">
        <v>18</v>
      </c>
      <c r="B17" s="11" t="s">
        <v>17</v>
      </c>
      <c r="C17" s="12">
        <v>101.27550174</v>
      </c>
      <c r="D17" s="12">
        <v>156.62924081000003</v>
      </c>
      <c r="E17" s="12">
        <v>233.09379126999997</v>
      </c>
      <c r="F17" s="12">
        <v>336.21833478999997</v>
      </c>
      <c r="G17" s="12">
        <v>468.84374037999999</v>
      </c>
      <c r="H17" s="12">
        <v>578.21106354000005</v>
      </c>
      <c r="I17" s="12">
        <v>755.98455609999996</v>
      </c>
      <c r="J17" s="12">
        <v>894.83935179999992</v>
      </c>
      <c r="K17" s="12">
        <v>1117.4213529000001</v>
      </c>
      <c r="L17" s="12">
        <v>1401.3390154999997</v>
      </c>
      <c r="M17" s="12">
        <v>1699.3749984999997</v>
      </c>
      <c r="N17" s="12">
        <v>1977.1769403000003</v>
      </c>
      <c r="O17" s="12">
        <v>2359.3057520000002</v>
      </c>
      <c r="P17" s="12">
        <v>2738.6471107999996</v>
      </c>
      <c r="Q17" s="12">
        <v>3020.2062243</v>
      </c>
      <c r="R17" s="12">
        <v>3362.3685992000001</v>
      </c>
      <c r="S17" s="12">
        <v>3807.1604231000001</v>
      </c>
      <c r="T17" s="12">
        <v>4033.5774013999999</v>
      </c>
      <c r="U17" s="12">
        <v>4602.4542360000014</v>
      </c>
      <c r="V17" s="12">
        <v>4886.4516345000002</v>
      </c>
      <c r="W17" s="12">
        <v>5099.3325433</v>
      </c>
      <c r="X17" s="12">
        <v>5590.9547739999998</v>
      </c>
      <c r="Y17" s="12">
        <v>5977.9247369999994</v>
      </c>
      <c r="Z17" s="12">
        <v>6004.7245157000007</v>
      </c>
      <c r="AA17" s="12">
        <v>6432.9236123000001</v>
      </c>
      <c r="AE17" s="10"/>
      <c r="AF17" s="10"/>
    </row>
    <row r="18" spans="1:32" x14ac:dyDescent="0.25">
      <c r="A18" s="37" t="s">
        <v>98</v>
      </c>
      <c r="B18" s="37"/>
      <c r="C18" s="29">
        <v>188507.10492629503</v>
      </c>
      <c r="D18" s="29">
        <v>189417.42433984962</v>
      </c>
      <c r="E18" s="29">
        <v>195035.59363176959</v>
      </c>
      <c r="F18" s="29">
        <v>204585.45194529128</v>
      </c>
      <c r="G18" s="29">
        <v>226397.94790408172</v>
      </c>
      <c r="H18" s="29">
        <v>249598.58666522842</v>
      </c>
      <c r="I18" s="29">
        <v>264027.46680724085</v>
      </c>
      <c r="J18" s="29">
        <v>276317.02965658734</v>
      </c>
      <c r="K18" s="29">
        <v>299554.7788441435</v>
      </c>
      <c r="L18" s="29">
        <v>312879.82048348227</v>
      </c>
      <c r="M18" s="29">
        <v>359588.75394836027</v>
      </c>
      <c r="N18" s="29">
        <v>437607.12014847656</v>
      </c>
      <c r="O18" s="29">
        <v>468303.46242330893</v>
      </c>
      <c r="P18" s="29">
        <v>515370.91637404368</v>
      </c>
      <c r="Q18" s="29">
        <v>552818.30576993083</v>
      </c>
      <c r="R18" s="29">
        <v>582028.0613204604</v>
      </c>
      <c r="S18" s="29">
        <v>590110.7849051418</v>
      </c>
      <c r="T18" s="29">
        <v>645392.50822300673</v>
      </c>
      <c r="U18" s="29">
        <v>727618.21200967615</v>
      </c>
      <c r="V18" s="29">
        <v>796347.56927763973</v>
      </c>
      <c r="W18" s="29">
        <v>866751.2343385889</v>
      </c>
      <c r="X18" s="29">
        <v>918906.76369247027</v>
      </c>
      <c r="Y18" s="29">
        <v>980471.95137384266</v>
      </c>
      <c r="Z18" s="29">
        <v>1056485.1244079876</v>
      </c>
      <c r="AA18" s="29">
        <v>1144949.3294983499</v>
      </c>
      <c r="AB18" s="10"/>
      <c r="AC18" s="10"/>
      <c r="AD18" s="10"/>
      <c r="AE18" s="10"/>
      <c r="AF18" s="10"/>
    </row>
    <row r="19" spans="1:32" x14ac:dyDescent="0.25">
      <c r="AB19" s="10"/>
      <c r="AC19" s="10"/>
      <c r="AD19" s="10"/>
      <c r="AE19" s="10"/>
      <c r="AF19" s="10"/>
    </row>
    <row r="20" spans="1:32"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B20" s="10"/>
      <c r="AC20" s="10"/>
      <c r="AD20" s="10"/>
      <c r="AE20" s="10"/>
      <c r="AF20" s="10"/>
    </row>
    <row r="21" spans="1:32" x14ac:dyDescent="0.25">
      <c r="A21" s="11" t="s">
        <v>26</v>
      </c>
      <c r="B21" s="11" t="s">
        <v>2</v>
      </c>
      <c r="C21" s="12">
        <v>35759.6512</v>
      </c>
      <c r="D21" s="12">
        <v>33921.187000000005</v>
      </c>
      <c r="E21" s="12">
        <v>28258.61701518</v>
      </c>
      <c r="F21" s="12">
        <v>22381.020800000002</v>
      </c>
      <c r="G21" s="12">
        <v>9970.4129664199991</v>
      </c>
      <c r="H21" s="12">
        <v>11536.143886455</v>
      </c>
      <c r="I21" s="12">
        <v>5324.776031190001</v>
      </c>
      <c r="J21" s="12">
        <v>3674.3393335320002</v>
      </c>
      <c r="K21" s="12">
        <v>1164.839501682</v>
      </c>
      <c r="L21" s="12">
        <v>0.11680428599999999</v>
      </c>
      <c r="M21" s="12">
        <v>4.1504603000000001E-2</v>
      </c>
      <c r="N21" s="12">
        <v>4.2788904000000003E-2</v>
      </c>
      <c r="O21" s="12">
        <v>3.9923732000000003E-2</v>
      </c>
      <c r="P21" s="12">
        <v>3.4713494999999997E-2</v>
      </c>
      <c r="Q21" s="12">
        <v>4.0363236999999996E-2</v>
      </c>
      <c r="R21" s="12">
        <v>3.1832335000000003E-2</v>
      </c>
      <c r="S21" s="12">
        <v>2.8924393999999999E-2</v>
      </c>
      <c r="T21" s="12">
        <v>0</v>
      </c>
      <c r="U21" s="12">
        <v>0</v>
      </c>
      <c r="V21" s="12">
        <v>0</v>
      </c>
      <c r="W21" s="12">
        <v>0</v>
      </c>
      <c r="X21" s="12">
        <v>0</v>
      </c>
      <c r="Y21" s="12">
        <v>0</v>
      </c>
      <c r="Z21" s="12">
        <v>0</v>
      </c>
      <c r="AA21" s="12">
        <v>0</v>
      </c>
      <c r="AB21" s="10"/>
      <c r="AC21" s="10"/>
      <c r="AD21" s="10"/>
      <c r="AE21" s="10"/>
      <c r="AF21" s="10"/>
    </row>
    <row r="22" spans="1:32" s="10" customFormat="1"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x14ac:dyDescent="0.25">
      <c r="A23" s="11" t="s">
        <v>26</v>
      </c>
      <c r="B23" s="11" t="s">
        <v>8</v>
      </c>
      <c r="C23" s="12">
        <v>21.513967999999998</v>
      </c>
      <c r="D23" s="12">
        <v>46.631682443999999</v>
      </c>
      <c r="E23" s="12">
        <v>1066.272616148</v>
      </c>
      <c r="F23" s="12">
        <v>1056.3212722599999</v>
      </c>
      <c r="G23" s="12">
        <v>984.50519963500005</v>
      </c>
      <c r="H23" s="12">
        <v>1083.4403063660002</v>
      </c>
      <c r="I23" s="12">
        <v>1292.0622492790001</v>
      </c>
      <c r="J23" s="12">
        <v>1352.1644459720001</v>
      </c>
      <c r="K23" s="12">
        <v>1438.1882318160001</v>
      </c>
      <c r="L23" s="12">
        <v>1191.3243736874999</v>
      </c>
      <c r="M23" s="12">
        <v>1326.539337277</v>
      </c>
      <c r="N23" s="12">
        <v>1478.4461597669999</v>
      </c>
      <c r="O23" s="12">
        <v>973.75738752299992</v>
      </c>
      <c r="P23" s="12">
        <v>962.66014509900003</v>
      </c>
      <c r="Q23" s="12">
        <v>1307.83384118</v>
      </c>
      <c r="R23" s="12">
        <v>1110.3629232740002</v>
      </c>
      <c r="S23" s="12">
        <v>892.55955478500005</v>
      </c>
      <c r="T23" s="12">
        <v>1853.381355428</v>
      </c>
      <c r="U23" s="12">
        <v>1650.3308649800001</v>
      </c>
      <c r="V23" s="12">
        <v>1677.5310484319998</v>
      </c>
      <c r="W23" s="12">
        <v>2.8057868E-2</v>
      </c>
      <c r="X23" s="12">
        <v>2.6512919999999999E-2</v>
      </c>
      <c r="Y23" s="12">
        <v>2.6744951999999999E-2</v>
      </c>
      <c r="Z23" s="12">
        <v>4.9747508000000003E-2</v>
      </c>
      <c r="AA23" s="12">
        <v>4.8614777999999997E-2</v>
      </c>
    </row>
    <row r="24" spans="1:32" s="10" customFormat="1"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x14ac:dyDescent="0.25">
      <c r="A25" s="11" t="s">
        <v>26</v>
      </c>
      <c r="B25" s="11" t="s">
        <v>5</v>
      </c>
      <c r="C25" s="12">
        <v>1.9146496905999999</v>
      </c>
      <c r="D25" s="12">
        <v>6.1094829991999999</v>
      </c>
      <c r="E25" s="12">
        <v>93.991593819400009</v>
      </c>
      <c r="F25" s="12">
        <v>76.140349937599993</v>
      </c>
      <c r="G25" s="12">
        <v>20.109627961799998</v>
      </c>
      <c r="H25" s="12">
        <v>43.010231906000001</v>
      </c>
      <c r="I25" s="12">
        <v>74.733172301900012</v>
      </c>
      <c r="J25" s="12">
        <v>157.15025094929999</v>
      </c>
      <c r="K25" s="12">
        <v>137.1688658386</v>
      </c>
      <c r="L25" s="12">
        <v>116.7943262079</v>
      </c>
      <c r="M25" s="12">
        <v>15.684097059499999</v>
      </c>
      <c r="N25" s="12">
        <v>47.945374301999998</v>
      </c>
      <c r="O25" s="12">
        <v>10.912588636900001</v>
      </c>
      <c r="P25" s="12">
        <v>8.4293833375999991</v>
      </c>
      <c r="Q25" s="12">
        <v>36.62626015</v>
      </c>
      <c r="R25" s="12">
        <v>1.8712011800000001E-2</v>
      </c>
      <c r="S25" s="12">
        <v>39.744261779599995</v>
      </c>
      <c r="T25" s="12">
        <v>189.33775230799995</v>
      </c>
      <c r="U25" s="12">
        <v>29.171090318399997</v>
      </c>
      <c r="V25" s="12">
        <v>4.7042969066999989</v>
      </c>
      <c r="W25" s="12">
        <v>310.64951672999996</v>
      </c>
      <c r="X25" s="12">
        <v>34.085217193399991</v>
      </c>
      <c r="Y25" s="12">
        <v>10.7019297496</v>
      </c>
      <c r="Z25" s="12">
        <v>340.41997776799997</v>
      </c>
      <c r="AA25" s="12">
        <v>7.572255094</v>
      </c>
    </row>
    <row r="26" spans="1:32" s="10" customFormat="1" x14ac:dyDescent="0.25">
      <c r="A26" s="11" t="s">
        <v>26</v>
      </c>
      <c r="B26" s="11" t="s">
        <v>3</v>
      </c>
      <c r="C26" s="12">
        <v>2455.1275599999999</v>
      </c>
      <c r="D26" s="12">
        <v>3052.3726059999999</v>
      </c>
      <c r="E26" s="12">
        <v>3285.7291049999999</v>
      </c>
      <c r="F26" s="12">
        <v>3151.03676</v>
      </c>
      <c r="G26" s="12">
        <v>2800.2836080000002</v>
      </c>
      <c r="H26" s="12">
        <v>4036.4125249999997</v>
      </c>
      <c r="I26" s="12">
        <v>3461.1444200000001</v>
      </c>
      <c r="J26" s="12">
        <v>3122.0806759999996</v>
      </c>
      <c r="K26" s="12">
        <v>3036.0416400000004</v>
      </c>
      <c r="L26" s="12">
        <v>2802.8243950000001</v>
      </c>
      <c r="M26" s="12">
        <v>3239.5495500000002</v>
      </c>
      <c r="N26" s="12">
        <v>3429.6748660000003</v>
      </c>
      <c r="O26" s="12">
        <v>3189.0172320000001</v>
      </c>
      <c r="P26" s="12">
        <v>2684.7217099999998</v>
      </c>
      <c r="Q26" s="12">
        <v>3932.5530100000005</v>
      </c>
      <c r="R26" s="12">
        <v>3318.0426299999999</v>
      </c>
      <c r="S26" s="12">
        <v>2951.675424</v>
      </c>
      <c r="T26" s="12">
        <v>2919.7022099999999</v>
      </c>
      <c r="U26" s="12">
        <v>2780.0958639999999</v>
      </c>
      <c r="V26" s="12">
        <v>3084.1652800000002</v>
      </c>
      <c r="W26" s="12">
        <v>3378.1054100000001</v>
      </c>
      <c r="X26" s="12">
        <v>3206.3605299999999</v>
      </c>
      <c r="Y26" s="12">
        <v>2601.3239899999999</v>
      </c>
      <c r="Z26" s="12">
        <v>3976.8779560000003</v>
      </c>
      <c r="AA26" s="12">
        <v>3998.5876600000001</v>
      </c>
    </row>
    <row r="27" spans="1:32" s="10" customFormat="1" x14ac:dyDescent="0.25">
      <c r="A27" s="11" t="s">
        <v>26</v>
      </c>
      <c r="B27" s="11" t="s">
        <v>118</v>
      </c>
      <c r="C27" s="12">
        <v>0</v>
      </c>
      <c r="D27" s="12">
        <v>0</v>
      </c>
      <c r="E27" s="12">
        <v>0</v>
      </c>
      <c r="F27" s="12">
        <v>0</v>
      </c>
      <c r="G27" s="12">
        <v>0</v>
      </c>
      <c r="H27" s="12">
        <v>0</v>
      </c>
      <c r="I27" s="12">
        <v>0</v>
      </c>
      <c r="J27" s="12">
        <v>7.907318E-3</v>
      </c>
      <c r="K27" s="12">
        <v>9.7273359999999996E-3</v>
      </c>
      <c r="L27" s="12">
        <v>8.0850609999999993E-3</v>
      </c>
      <c r="M27" s="12">
        <v>9.9933250000000008E-3</v>
      </c>
      <c r="N27" s="12">
        <v>1.2920819E-2</v>
      </c>
      <c r="O27" s="12">
        <v>1.0741964999999999E-2</v>
      </c>
      <c r="P27" s="12">
        <v>1.2673135E-2</v>
      </c>
      <c r="Q27" s="12">
        <v>9.1581620000000002E-2</v>
      </c>
      <c r="R27" s="12">
        <v>9.3003440000000007E-2</v>
      </c>
      <c r="S27" s="12">
        <v>8.8019410000000006E-2</v>
      </c>
      <c r="T27" s="12">
        <v>9.8214979999999993E-2</v>
      </c>
      <c r="U27" s="12">
        <v>6.3569399999999998E-2</v>
      </c>
      <c r="V27" s="12">
        <v>8.1551949999999998E-2</v>
      </c>
      <c r="W27" s="12">
        <v>0.11631838</v>
      </c>
      <c r="X27" s="12">
        <v>5.950834E-2</v>
      </c>
      <c r="Y27" s="12">
        <v>7.1698196000000006E-2</v>
      </c>
      <c r="Z27" s="12">
        <v>0.11659188600000001</v>
      </c>
      <c r="AA27" s="12">
        <v>9.6010335000000002E-2</v>
      </c>
    </row>
    <row r="28" spans="1:32" s="10" customFormat="1" x14ac:dyDescent="0.25">
      <c r="A28" s="11" t="s">
        <v>26</v>
      </c>
      <c r="B28" s="11" t="s">
        <v>10</v>
      </c>
      <c r="C28" s="12">
        <v>16207.6776313341</v>
      </c>
      <c r="D28" s="12">
        <v>17370.088314208897</v>
      </c>
      <c r="E28" s="12">
        <v>19234.212145390004</v>
      </c>
      <c r="F28" s="12">
        <v>23476.7594674252</v>
      </c>
      <c r="G28" s="12">
        <v>35716.959014716194</v>
      </c>
      <c r="H28" s="12">
        <v>36648.387981376</v>
      </c>
      <c r="I28" s="12">
        <v>38688.2594226488</v>
      </c>
      <c r="J28" s="12">
        <v>38738.717564776103</v>
      </c>
      <c r="K28" s="12">
        <v>38650.866770992106</v>
      </c>
      <c r="L28" s="12">
        <v>47241.021664786997</v>
      </c>
      <c r="M28" s="12">
        <v>47480.126455135709</v>
      </c>
      <c r="N28" s="12">
        <v>48019.713233488503</v>
      </c>
      <c r="O28" s="12">
        <v>50761.76010862361</v>
      </c>
      <c r="P28" s="12">
        <v>54001.907454154905</v>
      </c>
      <c r="Q28" s="12">
        <v>55979.118376571991</v>
      </c>
      <c r="R28" s="12">
        <v>55489.431144933609</v>
      </c>
      <c r="S28" s="12">
        <v>55810.093279250199</v>
      </c>
      <c r="T28" s="12">
        <v>56608.090028197803</v>
      </c>
      <c r="U28" s="12">
        <v>66445.587068132489</v>
      </c>
      <c r="V28" s="12">
        <v>65006.580741313999</v>
      </c>
      <c r="W28" s="12">
        <v>64021.661250817997</v>
      </c>
      <c r="X28" s="12">
        <v>66956.534786157004</v>
      </c>
      <c r="Y28" s="12">
        <v>68481.070707799983</v>
      </c>
      <c r="Z28" s="12">
        <v>84579.290756969014</v>
      </c>
      <c r="AA28" s="12">
        <v>83042.077387385012</v>
      </c>
    </row>
    <row r="29" spans="1:32" s="10" customFormat="1" x14ac:dyDescent="0.25">
      <c r="A29" s="11" t="s">
        <v>26</v>
      </c>
      <c r="B29" s="11" t="s">
        <v>9</v>
      </c>
      <c r="C29" s="12">
        <v>8359.6217949758011</v>
      </c>
      <c r="D29" s="12">
        <v>7956.8924147905</v>
      </c>
      <c r="E29" s="12">
        <v>12715.520254704998</v>
      </c>
      <c r="F29" s="12">
        <v>14788.172833566998</v>
      </c>
      <c r="G29" s="12">
        <v>18081.205160001005</v>
      </c>
      <c r="H29" s="12">
        <v>18691.965505032</v>
      </c>
      <c r="I29" s="12">
        <v>21517.572288727002</v>
      </c>
      <c r="J29" s="12">
        <v>28241.388260404998</v>
      </c>
      <c r="K29" s="12">
        <v>31128.623669719997</v>
      </c>
      <c r="L29" s="12">
        <v>32569.20839543</v>
      </c>
      <c r="M29" s="12">
        <v>32722.068073459999</v>
      </c>
      <c r="N29" s="12">
        <v>33706.901833999997</v>
      </c>
      <c r="O29" s="12">
        <v>36505.539096</v>
      </c>
      <c r="P29" s="12">
        <v>37701.909259</v>
      </c>
      <c r="Q29" s="12">
        <v>40634.61181100001</v>
      </c>
      <c r="R29" s="12">
        <v>42203.179487000001</v>
      </c>
      <c r="S29" s="12">
        <v>45645.607554000009</v>
      </c>
      <c r="T29" s="12">
        <v>50728.241284999996</v>
      </c>
      <c r="U29" s="12">
        <v>50719.592566999992</v>
      </c>
      <c r="V29" s="12">
        <v>52993.712976000003</v>
      </c>
      <c r="W29" s="12">
        <v>56457.97600100001</v>
      </c>
      <c r="X29" s="12">
        <v>60326.993779000011</v>
      </c>
      <c r="Y29" s="12">
        <v>59788.721781999993</v>
      </c>
      <c r="Z29" s="12">
        <v>58944.566405999998</v>
      </c>
      <c r="AA29" s="12">
        <v>60841.173015999993</v>
      </c>
    </row>
    <row r="30" spans="1:32" s="10" customFormat="1" x14ac:dyDescent="0.25">
      <c r="A30" s="11" t="s">
        <v>26</v>
      </c>
      <c r="B30" s="11" t="s">
        <v>102</v>
      </c>
      <c r="C30" s="12">
        <v>25.830351765000003</v>
      </c>
      <c r="D30" s="12">
        <v>24.886335972000001</v>
      </c>
      <c r="E30" s="12">
        <v>2080.8330283609998</v>
      </c>
      <c r="F30" s="12">
        <v>2193.1082160260003</v>
      </c>
      <c r="G30" s="12">
        <v>2828.3986760719999</v>
      </c>
      <c r="H30" s="12">
        <v>3269.3298799540003</v>
      </c>
      <c r="I30" s="12">
        <v>3488.9435750719999</v>
      </c>
      <c r="J30" s="12">
        <v>8364.4852479149995</v>
      </c>
      <c r="K30" s="12">
        <v>8092.7444044799995</v>
      </c>
      <c r="L30" s="12">
        <v>10620.834377086001</v>
      </c>
      <c r="M30" s="12">
        <v>10358.50465728</v>
      </c>
      <c r="N30" s="12">
        <v>9994.4008796649996</v>
      </c>
      <c r="O30" s="12">
        <v>11965.372342890001</v>
      </c>
      <c r="P30" s="12">
        <v>12134.560238059999</v>
      </c>
      <c r="Q30" s="12">
        <v>13696.157696439999</v>
      </c>
      <c r="R30" s="12">
        <v>13714.691428729999</v>
      </c>
      <c r="S30" s="12">
        <v>14861.241627610001</v>
      </c>
      <c r="T30" s="12">
        <v>14241.280517270001</v>
      </c>
      <c r="U30" s="12">
        <v>15000.923837229999</v>
      </c>
      <c r="V30" s="12">
        <v>15729.173842519998</v>
      </c>
      <c r="W30" s="12">
        <v>15657.160011369999</v>
      </c>
      <c r="X30" s="12">
        <v>18378.230044349999</v>
      </c>
      <c r="Y30" s="12">
        <v>17489.952019510001</v>
      </c>
      <c r="Z30" s="12">
        <v>14992.13844282</v>
      </c>
      <c r="AA30" s="12">
        <v>15033.959277149999</v>
      </c>
    </row>
    <row r="31" spans="1:32" s="10" customFormat="1" x14ac:dyDescent="0.25">
      <c r="A31" s="11" t="s">
        <v>26</v>
      </c>
      <c r="B31" s="11" t="s">
        <v>15</v>
      </c>
      <c r="C31" s="12">
        <v>242.4982</v>
      </c>
      <c r="D31" s="12">
        <v>273.59883000000002</v>
      </c>
      <c r="E31" s="12">
        <v>1124.204242025</v>
      </c>
      <c r="F31" s="12">
        <v>1809.8223592599998</v>
      </c>
      <c r="G31" s="12">
        <v>5452.7116984550012</v>
      </c>
      <c r="H31" s="12">
        <v>5691.910452954</v>
      </c>
      <c r="I31" s="12">
        <v>6163.9127847459995</v>
      </c>
      <c r="J31" s="12">
        <v>6418.7056100739992</v>
      </c>
      <c r="K31" s="12">
        <v>6156.4995394700009</v>
      </c>
      <c r="L31" s="12">
        <v>6252.1956664499994</v>
      </c>
      <c r="M31" s="12">
        <v>6080.4947219549995</v>
      </c>
      <c r="N31" s="12">
        <v>5885.4600272839998</v>
      </c>
      <c r="O31" s="12">
        <v>6322.0526323499989</v>
      </c>
      <c r="P31" s="12">
        <v>6277.3526311039996</v>
      </c>
      <c r="Q31" s="12">
        <v>6239.0600664699996</v>
      </c>
      <c r="R31" s="12">
        <v>5919.8316140499992</v>
      </c>
      <c r="S31" s="12">
        <v>5906.284172865001</v>
      </c>
      <c r="T31" s="12">
        <v>5473.4905852200009</v>
      </c>
      <c r="U31" s="12">
        <v>6130.8048519849999</v>
      </c>
      <c r="V31" s="12">
        <v>5519.7931876960001</v>
      </c>
      <c r="W31" s="12">
        <v>5596.4412759500001</v>
      </c>
      <c r="X31" s="12">
        <v>5964.7434269800005</v>
      </c>
      <c r="Y31" s="12">
        <v>5635.7150467199999</v>
      </c>
      <c r="Z31" s="12">
        <v>6190.7360125299992</v>
      </c>
      <c r="AA31" s="12">
        <v>5876.5757726559996</v>
      </c>
    </row>
    <row r="32" spans="1:32" s="10" customFormat="1" x14ac:dyDescent="0.25">
      <c r="A32" s="32" t="s">
        <v>26</v>
      </c>
      <c r="B32" s="32" t="s">
        <v>17</v>
      </c>
      <c r="C32" s="12">
        <v>22.781077040000003</v>
      </c>
      <c r="D32" s="12">
        <v>41.651894129999995</v>
      </c>
      <c r="E32" s="12">
        <v>75.9868898</v>
      </c>
      <c r="F32" s="12">
        <v>115.13440900000001</v>
      </c>
      <c r="G32" s="12">
        <v>157.52199710000002</v>
      </c>
      <c r="H32" s="12">
        <v>200.9196881</v>
      </c>
      <c r="I32" s="12">
        <v>269.89779479999999</v>
      </c>
      <c r="J32" s="12">
        <v>319.1507952</v>
      </c>
      <c r="K32" s="12">
        <v>398.43829799999997</v>
      </c>
      <c r="L32" s="12">
        <v>485.89594629999999</v>
      </c>
      <c r="M32" s="12">
        <v>585.76422760000003</v>
      </c>
      <c r="N32" s="12">
        <v>681.02802729999996</v>
      </c>
      <c r="O32" s="12">
        <v>816.57439940000006</v>
      </c>
      <c r="P32" s="12">
        <v>944.70720599999993</v>
      </c>
      <c r="Q32" s="12">
        <v>1042.8170829999999</v>
      </c>
      <c r="R32" s="12">
        <v>1154.7855987</v>
      </c>
      <c r="S32" s="12">
        <v>1303.8352434000001</v>
      </c>
      <c r="T32" s="12">
        <v>1377.1377244</v>
      </c>
      <c r="U32" s="12">
        <v>1526.5563070000003</v>
      </c>
      <c r="V32" s="12">
        <v>1597.7924860000001</v>
      </c>
      <c r="W32" s="12">
        <v>1655.8376960000001</v>
      </c>
      <c r="X32" s="12">
        <v>1824.7572229999998</v>
      </c>
      <c r="Y32" s="12">
        <v>1947.6460149999998</v>
      </c>
      <c r="Z32" s="12">
        <v>1938.32212</v>
      </c>
      <c r="AA32" s="12">
        <v>2074.4876049999998</v>
      </c>
    </row>
    <row r="33" spans="1:27" s="10" customFormat="1" x14ac:dyDescent="0.25">
      <c r="A33" s="37" t="s">
        <v>98</v>
      </c>
      <c r="B33" s="37"/>
      <c r="C33" s="29">
        <v>62805.506804000499</v>
      </c>
      <c r="D33" s="29">
        <v>62353.281500442601</v>
      </c>
      <c r="E33" s="29">
        <v>64654.342730242395</v>
      </c>
      <c r="F33" s="29">
        <v>64929.451483189798</v>
      </c>
      <c r="G33" s="29">
        <v>67573.475576733996</v>
      </c>
      <c r="H33" s="29">
        <v>72039.360436135001</v>
      </c>
      <c r="I33" s="29">
        <v>70358.547584146698</v>
      </c>
      <c r="J33" s="29">
        <v>75285.848438952409</v>
      </c>
      <c r="K33" s="29">
        <v>75555.738407384706</v>
      </c>
      <c r="L33" s="29">
        <v>83921.2980444594</v>
      </c>
      <c r="M33" s="29">
        <v>84784.019010860211</v>
      </c>
      <c r="N33" s="29">
        <v>86682.737177280505</v>
      </c>
      <c r="O33" s="29">
        <v>91441.037078480513</v>
      </c>
      <c r="P33" s="29">
        <v>95359.67533822151</v>
      </c>
      <c r="Q33" s="29">
        <v>101890.875243759</v>
      </c>
      <c r="R33" s="29">
        <v>102121.15973299442</v>
      </c>
      <c r="S33" s="29">
        <v>105339.79701761881</v>
      </c>
      <c r="T33" s="29">
        <v>112298.8508459138</v>
      </c>
      <c r="U33" s="29">
        <v>121624.84102383087</v>
      </c>
      <c r="V33" s="29">
        <v>122766.7758946027</v>
      </c>
      <c r="W33" s="29">
        <v>124168.53655479601</v>
      </c>
      <c r="X33" s="29">
        <v>130524.06033361041</v>
      </c>
      <c r="Y33" s="29">
        <v>130881.91685269757</v>
      </c>
      <c r="Z33" s="29">
        <v>147841.32143613102</v>
      </c>
      <c r="AA33" s="29">
        <v>147889.554943592</v>
      </c>
    </row>
    <row r="34" spans="1:27" s="10" customFormat="1" x14ac:dyDescent="0.25"/>
    <row r="35" spans="1:27" s="10" customFormat="1"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x14ac:dyDescent="0.25">
      <c r="A36" s="11" t="s">
        <v>27</v>
      </c>
      <c r="B36" s="11" t="s">
        <v>2</v>
      </c>
      <c r="C36" s="12">
        <v>33858.955540000003</v>
      </c>
      <c r="D36" s="12">
        <v>33981.976300000002</v>
      </c>
      <c r="E36" s="12">
        <v>23722.328616425002</v>
      </c>
      <c r="F36" s="12">
        <v>22010.064290859998</v>
      </c>
      <c r="G36" s="12">
        <v>16781.884642462999</v>
      </c>
      <c r="H36" s="12">
        <v>15327.048833838999</v>
      </c>
      <c r="I36" s="12">
        <v>7470.0346463200003</v>
      </c>
      <c r="J36" s="12">
        <v>4018.2113192659999</v>
      </c>
      <c r="K36" s="12">
        <v>0.43768110999999998</v>
      </c>
      <c r="L36" s="12">
        <v>0.38095578750000003</v>
      </c>
      <c r="M36" s="12">
        <v>0.36273545050000006</v>
      </c>
      <c r="N36" s="12">
        <v>0.35986378549999992</v>
      </c>
      <c r="O36" s="12">
        <v>0.27503651149999997</v>
      </c>
      <c r="P36" s="12">
        <v>0.24637946700000002</v>
      </c>
      <c r="Q36" s="12">
        <v>0.22470261599999999</v>
      </c>
      <c r="R36" s="12">
        <v>0.20160294299999998</v>
      </c>
      <c r="S36" s="12">
        <v>0.19422623899999997</v>
      </c>
      <c r="T36" s="12">
        <v>0.26041571299999999</v>
      </c>
      <c r="U36" s="12">
        <v>0.26667559499999999</v>
      </c>
      <c r="V36" s="12">
        <v>0.235189801</v>
      </c>
      <c r="W36" s="12">
        <v>0.21770468200000001</v>
      </c>
      <c r="X36" s="12">
        <v>0.18822308899999998</v>
      </c>
      <c r="Y36" s="12">
        <v>0.15053734499999999</v>
      </c>
      <c r="Z36" s="12">
        <v>0.14327314099999999</v>
      </c>
      <c r="AA36" s="12">
        <v>0.138530443</v>
      </c>
    </row>
    <row r="37" spans="1:27" s="10" customFormat="1"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x14ac:dyDescent="0.25">
      <c r="A38" s="11" t="s">
        <v>27</v>
      </c>
      <c r="B38" s="11" t="s">
        <v>8</v>
      </c>
      <c r="C38" s="12">
        <v>1064.0119572200001</v>
      </c>
      <c r="D38" s="12">
        <v>1366.8670890650001</v>
      </c>
      <c r="E38" s="12">
        <v>3174.1146529710004</v>
      </c>
      <c r="F38" s="12">
        <v>2908.8096440349996</v>
      </c>
      <c r="G38" s="12">
        <v>2705.7298972999997</v>
      </c>
      <c r="H38" s="12">
        <v>2868.0877106159992</v>
      </c>
      <c r="I38" s="12">
        <v>4447.1408851659999</v>
      </c>
      <c r="J38" s="12">
        <v>4147.7433677539993</v>
      </c>
      <c r="K38" s="12">
        <v>5239.76683452</v>
      </c>
      <c r="L38" s="12">
        <v>4290.1915721320001</v>
      </c>
      <c r="M38" s="12">
        <v>4602.8077120520002</v>
      </c>
      <c r="N38" s="12">
        <v>4742.9968655600005</v>
      </c>
      <c r="O38" s="12">
        <v>2957.7907789520004</v>
      </c>
      <c r="P38" s="12">
        <v>1516.5673806750001</v>
      </c>
      <c r="Q38" s="12">
        <v>3503.2135470549993</v>
      </c>
      <c r="R38" s="12">
        <v>1057.39588822</v>
      </c>
      <c r="S38" s="12">
        <v>991.60707998000009</v>
      </c>
      <c r="T38" s="12">
        <v>5008.0193085760002</v>
      </c>
      <c r="U38" s="12">
        <v>4275.9218834359999</v>
      </c>
      <c r="V38" s="12">
        <v>4223.2338171110005</v>
      </c>
      <c r="W38" s="12">
        <v>4366.7280316380002</v>
      </c>
      <c r="X38" s="12">
        <v>4278.0829526900006</v>
      </c>
      <c r="Y38" s="12">
        <v>1747.1955182860002</v>
      </c>
      <c r="Z38" s="12">
        <v>1212.79979426</v>
      </c>
      <c r="AA38" s="12">
        <v>1168.3091927979999</v>
      </c>
    </row>
    <row r="39" spans="1:27" s="10" customFormat="1"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x14ac:dyDescent="0.25">
      <c r="A40" s="11" t="s">
        <v>27</v>
      </c>
      <c r="B40" s="11" t="s">
        <v>5</v>
      </c>
      <c r="C40" s="12">
        <v>8.8136242099999998E-2</v>
      </c>
      <c r="D40" s="12">
        <v>1.20918517E-2</v>
      </c>
      <c r="E40" s="12">
        <v>24.635177147</v>
      </c>
      <c r="F40" s="12">
        <v>76.085101845400004</v>
      </c>
      <c r="G40" s="12">
        <v>53.838326606999999</v>
      </c>
      <c r="H40" s="12">
        <v>37.223431131899993</v>
      </c>
      <c r="I40" s="12">
        <v>196.38925648559999</v>
      </c>
      <c r="J40" s="12">
        <v>362.11694966589988</v>
      </c>
      <c r="K40" s="12">
        <v>343.25571230060001</v>
      </c>
      <c r="L40" s="12">
        <v>150.41872471780002</v>
      </c>
      <c r="M40" s="12">
        <v>11.885588137500003</v>
      </c>
      <c r="N40" s="12">
        <v>1.48093646E-2</v>
      </c>
      <c r="O40" s="12">
        <v>1.4450697600000001E-2</v>
      </c>
      <c r="P40" s="12">
        <v>1.4466603900000001E-2</v>
      </c>
      <c r="Q40" s="12">
        <v>2.3558090717</v>
      </c>
      <c r="R40" s="12">
        <v>1.5054699499999999E-2</v>
      </c>
      <c r="S40" s="12">
        <v>65.629901932099997</v>
      </c>
      <c r="T40" s="12">
        <v>118.35123526600002</v>
      </c>
      <c r="U40" s="12">
        <v>3.2416435049000003</v>
      </c>
      <c r="V40" s="12">
        <v>2.8839828900000003E-2</v>
      </c>
      <c r="W40" s="12">
        <v>3.07490074E-2</v>
      </c>
      <c r="X40" s="12">
        <v>2.8378765400000002E-2</v>
      </c>
      <c r="Y40" s="12">
        <v>2.8213359399999999E-2</v>
      </c>
      <c r="Z40" s="12">
        <v>1514.0134229579999</v>
      </c>
      <c r="AA40" s="12">
        <v>4.9060845999999998E-2</v>
      </c>
    </row>
    <row r="41" spans="1:27" s="10" customFormat="1" x14ac:dyDescent="0.25">
      <c r="A41" s="11" t="s">
        <v>27</v>
      </c>
      <c r="B41" s="11" t="s">
        <v>3</v>
      </c>
      <c r="C41" s="12">
        <v>702.08145000000002</v>
      </c>
      <c r="D41" s="12">
        <v>710.91899000000001</v>
      </c>
      <c r="E41" s="12">
        <v>735.26331000000005</v>
      </c>
      <c r="F41" s="12">
        <v>701.47574000000009</v>
      </c>
      <c r="G41" s="12">
        <v>708.14318000000003</v>
      </c>
      <c r="H41" s="12">
        <v>713.49364000000003</v>
      </c>
      <c r="I41" s="12">
        <v>705.73192000000006</v>
      </c>
      <c r="J41" s="12">
        <v>686.30732999999998</v>
      </c>
      <c r="K41" s="12">
        <v>698.41615999999999</v>
      </c>
      <c r="L41" s="12">
        <v>709.47659999999996</v>
      </c>
      <c r="M41" s="12">
        <v>697.31607000000008</v>
      </c>
      <c r="N41" s="12">
        <v>691.38596000000007</v>
      </c>
      <c r="O41" s="12">
        <v>700.95786999999996</v>
      </c>
      <c r="P41" s="12">
        <v>683.47447</v>
      </c>
      <c r="Q41" s="12">
        <v>213.80333999999999</v>
      </c>
      <c r="R41" s="12">
        <v>224.33098000000001</v>
      </c>
      <c r="S41" s="12">
        <v>209.85938999999999</v>
      </c>
      <c r="T41" s="12">
        <v>212.72188</v>
      </c>
      <c r="U41" s="12">
        <v>213.92868000000001</v>
      </c>
      <c r="V41" s="12">
        <v>0</v>
      </c>
      <c r="W41" s="12">
        <v>0</v>
      </c>
      <c r="X41" s="12">
        <v>0</v>
      </c>
      <c r="Y41" s="12">
        <v>0</v>
      </c>
      <c r="Z41" s="12">
        <v>0</v>
      </c>
      <c r="AA41" s="12">
        <v>0</v>
      </c>
    </row>
    <row r="42" spans="1:27" s="10" customFormat="1" x14ac:dyDescent="0.25">
      <c r="A42" s="11" t="s">
        <v>27</v>
      </c>
      <c r="B42" s="11" t="s">
        <v>118</v>
      </c>
      <c r="C42" s="12">
        <v>0</v>
      </c>
      <c r="D42" s="12">
        <v>0</v>
      </c>
      <c r="E42" s="12">
        <v>0</v>
      </c>
      <c r="F42" s="12">
        <v>0</v>
      </c>
      <c r="G42" s="12">
        <v>0</v>
      </c>
      <c r="H42" s="12">
        <v>0</v>
      </c>
      <c r="I42" s="12">
        <v>0</v>
      </c>
      <c r="J42" s="12">
        <v>4.7690750000000002E-3</v>
      </c>
      <c r="K42" s="12">
        <v>6.2439046E-3</v>
      </c>
      <c r="L42" s="12">
        <v>5.5948680000000002E-3</v>
      </c>
      <c r="M42" s="12">
        <v>6.234468E-3</v>
      </c>
      <c r="N42" s="12">
        <v>6.6239443000000002E-3</v>
      </c>
      <c r="O42" s="12">
        <v>7.3015399999999996E-3</v>
      </c>
      <c r="P42" s="12">
        <v>8.3866189999999997E-3</v>
      </c>
      <c r="Q42" s="12">
        <v>1.5777728000000001E-2</v>
      </c>
      <c r="R42" s="12">
        <v>1.3085358E-2</v>
      </c>
      <c r="S42" s="12">
        <v>1.0961474000000001E-2</v>
      </c>
      <c r="T42" s="12">
        <v>1.2709870999999999E-2</v>
      </c>
      <c r="U42" s="12">
        <v>1.0563186E-2</v>
      </c>
      <c r="V42" s="12">
        <v>1.2571778E-2</v>
      </c>
      <c r="W42" s="12">
        <v>1.5147893000000001E-2</v>
      </c>
      <c r="X42" s="12">
        <v>1.4594398999999999E-2</v>
      </c>
      <c r="Y42" s="12">
        <v>1.5597959E-2</v>
      </c>
      <c r="Z42" s="12">
        <v>4.1952427E-2</v>
      </c>
      <c r="AA42" s="12">
        <v>2.0951359999999999E-2</v>
      </c>
    </row>
    <row r="43" spans="1:27" s="10" customFormat="1" x14ac:dyDescent="0.25">
      <c r="A43" s="11" t="s">
        <v>27</v>
      </c>
      <c r="B43" s="11" t="s">
        <v>10</v>
      </c>
      <c r="C43" s="12">
        <v>14679.398518169</v>
      </c>
      <c r="D43" s="12">
        <v>14095.679291676997</v>
      </c>
      <c r="E43" s="12">
        <v>23210.463452496002</v>
      </c>
      <c r="F43" s="12">
        <v>28156.759792279001</v>
      </c>
      <c r="G43" s="12">
        <v>35933.680425412997</v>
      </c>
      <c r="H43" s="12">
        <v>37742.389662499998</v>
      </c>
      <c r="I43" s="12">
        <v>49531.504655598997</v>
      </c>
      <c r="J43" s="12">
        <v>52065.444891417996</v>
      </c>
      <c r="K43" s="12">
        <v>54727.964946897009</v>
      </c>
      <c r="L43" s="12">
        <v>54993.995709224</v>
      </c>
      <c r="M43" s="12">
        <v>59366.373840621018</v>
      </c>
      <c r="N43" s="12">
        <v>88231.38252150701</v>
      </c>
      <c r="O43" s="12">
        <v>98877.844893143003</v>
      </c>
      <c r="P43" s="12">
        <v>111817.7023299</v>
      </c>
      <c r="Q43" s="12">
        <v>126932.88181866701</v>
      </c>
      <c r="R43" s="12">
        <v>133001.45744921002</v>
      </c>
      <c r="S43" s="12">
        <v>135574.91411620198</v>
      </c>
      <c r="T43" s="12">
        <v>132578.07423530801</v>
      </c>
      <c r="U43" s="12">
        <v>140906.15592115003</v>
      </c>
      <c r="V43" s="12">
        <v>165467.28582754702</v>
      </c>
      <c r="W43" s="12">
        <v>173072.29251214</v>
      </c>
      <c r="X43" s="12">
        <v>189345.689078186</v>
      </c>
      <c r="Y43" s="12">
        <v>231600.64994677997</v>
      </c>
      <c r="Z43" s="12">
        <v>286235.63789299002</v>
      </c>
      <c r="AA43" s="12">
        <v>292743.77872865496</v>
      </c>
    </row>
    <row r="44" spans="1:27" s="10" customFormat="1" x14ac:dyDescent="0.25">
      <c r="A44" s="11" t="s">
        <v>27</v>
      </c>
      <c r="B44" s="11" t="s">
        <v>9</v>
      </c>
      <c r="C44" s="12">
        <v>7371.1795516251022</v>
      </c>
      <c r="D44" s="12">
        <v>7232.6728081507999</v>
      </c>
      <c r="E44" s="12">
        <v>8632.4730068389981</v>
      </c>
      <c r="F44" s="12">
        <v>8946.7213810169978</v>
      </c>
      <c r="G44" s="12">
        <v>9904.6180656669967</v>
      </c>
      <c r="H44" s="12">
        <v>12897.405912579003</v>
      </c>
      <c r="I44" s="12">
        <v>16425.344170516</v>
      </c>
      <c r="J44" s="12">
        <v>19240.686150910002</v>
      </c>
      <c r="K44" s="12">
        <v>27278.911602300002</v>
      </c>
      <c r="L44" s="12">
        <v>34044.363374790002</v>
      </c>
      <c r="M44" s="12">
        <v>49041.866917439998</v>
      </c>
      <c r="N44" s="12">
        <v>73979.002500300005</v>
      </c>
      <c r="O44" s="12">
        <v>76865.437088000006</v>
      </c>
      <c r="P44" s="12">
        <v>78719.836743000007</v>
      </c>
      <c r="Q44" s="12">
        <v>70358.045496999999</v>
      </c>
      <c r="R44" s="12">
        <v>80129.255103000018</v>
      </c>
      <c r="S44" s="12">
        <v>81867.338997999992</v>
      </c>
      <c r="T44" s="12">
        <v>97415.630205000009</v>
      </c>
      <c r="U44" s="12">
        <v>107768.52734700001</v>
      </c>
      <c r="V44" s="12">
        <v>144284.96896599999</v>
      </c>
      <c r="W44" s="12">
        <v>155515.34645599997</v>
      </c>
      <c r="X44" s="12">
        <v>177738.86607099997</v>
      </c>
      <c r="Y44" s="12">
        <v>191749.762927</v>
      </c>
      <c r="Z44" s="12">
        <v>169449.21222000002</v>
      </c>
      <c r="AA44" s="12">
        <v>193012.87505999999</v>
      </c>
    </row>
    <row r="45" spans="1:27" s="10" customFormat="1" x14ac:dyDescent="0.25">
      <c r="A45" s="11" t="s">
        <v>27</v>
      </c>
      <c r="B45" s="11" t="s">
        <v>102</v>
      </c>
      <c r="C45" s="12">
        <v>56.167512172000002</v>
      </c>
      <c r="D45" s="12">
        <v>55.150402088</v>
      </c>
      <c r="E45" s="12">
        <v>470.58833949399997</v>
      </c>
      <c r="F45" s="12">
        <v>484.03405692000001</v>
      </c>
      <c r="G45" s="12">
        <v>490.24141774999998</v>
      </c>
      <c r="H45" s="12">
        <v>3079.4475400000001</v>
      </c>
      <c r="I45" s="12">
        <v>3305.7493340000001</v>
      </c>
      <c r="J45" s="12">
        <v>4281.8869059999997</v>
      </c>
      <c r="K45" s="12">
        <v>6413.625583</v>
      </c>
      <c r="L45" s="12">
        <v>9637.0709179999994</v>
      </c>
      <c r="M45" s="12">
        <v>14113.250376</v>
      </c>
      <c r="N45" s="12">
        <v>18778.970695</v>
      </c>
      <c r="O45" s="12">
        <v>19838.544927000003</v>
      </c>
      <c r="P45" s="12">
        <v>19677.638918000001</v>
      </c>
      <c r="Q45" s="12">
        <v>16587.399452999998</v>
      </c>
      <c r="R45" s="12">
        <v>18500.548183999999</v>
      </c>
      <c r="S45" s="12">
        <v>19006.490732000002</v>
      </c>
      <c r="T45" s="12">
        <v>23374.209760000002</v>
      </c>
      <c r="U45" s="12">
        <v>25239.633182999998</v>
      </c>
      <c r="V45" s="12">
        <v>34994.301366</v>
      </c>
      <c r="W45" s="12">
        <v>38338.638720000003</v>
      </c>
      <c r="X45" s="12">
        <v>43852.140753</v>
      </c>
      <c r="Y45" s="12">
        <v>42437.521554300001</v>
      </c>
      <c r="Z45" s="12">
        <v>35652.843528500001</v>
      </c>
      <c r="AA45" s="12">
        <v>40264.594010499997</v>
      </c>
    </row>
    <row r="46" spans="1:27" s="10" customFormat="1" x14ac:dyDescent="0.25">
      <c r="A46" s="11" t="s">
        <v>27</v>
      </c>
      <c r="B46" s="11" t="s">
        <v>15</v>
      </c>
      <c r="C46" s="12">
        <v>628.12490000000003</v>
      </c>
      <c r="D46" s="12">
        <v>828.50958000000003</v>
      </c>
      <c r="E46" s="12">
        <v>1323.72711587</v>
      </c>
      <c r="F46" s="12">
        <v>2392.9428968399998</v>
      </c>
      <c r="G46" s="12">
        <v>2505.4467723299999</v>
      </c>
      <c r="H46" s="12">
        <v>2006.66575152</v>
      </c>
      <c r="I46" s="12">
        <v>2549.2187318299998</v>
      </c>
      <c r="J46" s="12">
        <v>2731.9416383499997</v>
      </c>
      <c r="K46" s="12">
        <v>2552.6178185200001</v>
      </c>
      <c r="L46" s="12">
        <v>2571.8480976199999</v>
      </c>
      <c r="M46" s="12">
        <v>2497.0256737300001</v>
      </c>
      <c r="N46" s="12">
        <v>2361.17250706</v>
      </c>
      <c r="O46" s="12">
        <v>2401.1912988000004</v>
      </c>
      <c r="P46" s="12">
        <v>2280.1572518200001</v>
      </c>
      <c r="Q46" s="12">
        <v>1962.889649</v>
      </c>
      <c r="R46" s="12">
        <v>2123.6527873999999</v>
      </c>
      <c r="S46" s="12">
        <v>2219.2287740199999</v>
      </c>
      <c r="T46" s="12">
        <v>2091.7951172699995</v>
      </c>
      <c r="U46" s="12">
        <v>2214.6087537999997</v>
      </c>
      <c r="V46" s="12">
        <v>2046.6195854699999</v>
      </c>
      <c r="W46" s="12">
        <v>2027.1499706699999</v>
      </c>
      <c r="X46" s="12">
        <v>2040.9195010999999</v>
      </c>
      <c r="Y46" s="12">
        <v>1968.64702743</v>
      </c>
      <c r="Z46" s="12">
        <v>1829.8101988800001</v>
      </c>
      <c r="AA46" s="12">
        <v>1890.3534052300001</v>
      </c>
    </row>
    <row r="47" spans="1:27" s="10" customFormat="1" x14ac:dyDescent="0.25">
      <c r="A47" s="11" t="s">
        <v>27</v>
      </c>
      <c r="B47" s="11" t="s">
        <v>17</v>
      </c>
      <c r="C47" s="12">
        <v>12.476326</v>
      </c>
      <c r="D47" s="12">
        <v>19.846594</v>
      </c>
      <c r="E47" s="12">
        <v>32.596592000000001</v>
      </c>
      <c r="F47" s="12">
        <v>52.443199999999997</v>
      </c>
      <c r="G47" s="12">
        <v>79.325035</v>
      </c>
      <c r="H47" s="12">
        <v>107.159424</v>
      </c>
      <c r="I47" s="12">
        <v>148.83843999999999</v>
      </c>
      <c r="J47" s="12">
        <v>184.92032</v>
      </c>
      <c r="K47" s="12">
        <v>255.06003000000001</v>
      </c>
      <c r="L47" s="12">
        <v>334.58479999999997</v>
      </c>
      <c r="M47" s="12">
        <v>424.44315</v>
      </c>
      <c r="N47" s="12">
        <v>509.74270000000001</v>
      </c>
      <c r="O47" s="12">
        <v>608.29345999999998</v>
      </c>
      <c r="P47" s="12">
        <v>704.74109999999996</v>
      </c>
      <c r="Q47" s="12">
        <v>774.90186000000006</v>
      </c>
      <c r="R47" s="12">
        <v>897.07650000000001</v>
      </c>
      <c r="S47" s="12">
        <v>1019.80695</v>
      </c>
      <c r="T47" s="12">
        <v>1142.7843</v>
      </c>
      <c r="U47" s="12">
        <v>1293.9944</v>
      </c>
      <c r="V47" s="12">
        <v>1447.597</v>
      </c>
      <c r="W47" s="12">
        <v>1578.5282</v>
      </c>
      <c r="X47" s="12">
        <v>1687.8961999999999</v>
      </c>
      <c r="Y47" s="12">
        <v>1777.3015</v>
      </c>
      <c r="Z47" s="12">
        <v>1779.3463999999999</v>
      </c>
      <c r="AA47" s="12">
        <v>1953.3369</v>
      </c>
    </row>
    <row r="48" spans="1:27" s="10" customFormat="1" x14ac:dyDescent="0.25">
      <c r="A48" s="37" t="s">
        <v>98</v>
      </c>
      <c r="B48" s="37"/>
      <c r="C48" s="29">
        <v>57675.715153256198</v>
      </c>
      <c r="D48" s="29">
        <v>57388.126570744498</v>
      </c>
      <c r="E48" s="29">
        <v>59499.278215878003</v>
      </c>
      <c r="F48" s="29">
        <v>62799.915950036397</v>
      </c>
      <c r="G48" s="29">
        <v>66087.894537449989</v>
      </c>
      <c r="H48" s="29">
        <v>69585.649190665907</v>
      </c>
      <c r="I48" s="29">
        <v>78776.145534086594</v>
      </c>
      <c r="J48" s="29">
        <v>80520.514778088895</v>
      </c>
      <c r="K48" s="29">
        <v>88288.759181032219</v>
      </c>
      <c r="L48" s="29">
        <v>94188.832531519292</v>
      </c>
      <c r="M48" s="29">
        <v>113720.61909816902</v>
      </c>
      <c r="N48" s="29">
        <v>167645.14914446144</v>
      </c>
      <c r="O48" s="29">
        <v>179402.3274188441</v>
      </c>
      <c r="P48" s="29">
        <v>192737.8501562649</v>
      </c>
      <c r="Q48" s="29">
        <v>201010.54049213772</v>
      </c>
      <c r="R48" s="29">
        <v>214412.66916343052</v>
      </c>
      <c r="S48" s="29">
        <v>218709.55467382708</v>
      </c>
      <c r="T48" s="29">
        <v>235333.06998973404</v>
      </c>
      <c r="U48" s="29">
        <v>253168.05271387193</v>
      </c>
      <c r="V48" s="29">
        <v>313975.76521206589</v>
      </c>
      <c r="W48" s="29">
        <v>332954.63060136035</v>
      </c>
      <c r="X48" s="29">
        <v>371362.86929812934</v>
      </c>
      <c r="Y48" s="29">
        <v>425097.80274072941</v>
      </c>
      <c r="Z48" s="29">
        <v>458411.84855577606</v>
      </c>
      <c r="AA48" s="29">
        <v>486925.17152410193</v>
      </c>
    </row>
    <row r="49" spans="1:27" s="10" customFormat="1" x14ac:dyDescent="0.25"/>
    <row r="50" spans="1:27" s="10" customFormat="1"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x14ac:dyDescent="0.25">
      <c r="A52" s="11" t="s">
        <v>28</v>
      </c>
      <c r="B52" s="11" t="s">
        <v>11</v>
      </c>
      <c r="C52" s="12">
        <v>24268.145699999997</v>
      </c>
      <c r="D52" s="12">
        <v>22269.1335</v>
      </c>
      <c r="E52" s="12">
        <v>9206.0830256549998</v>
      </c>
      <c r="F52" s="12">
        <v>5890.5747628279987</v>
      </c>
      <c r="G52" s="12">
        <v>6106.0061166220003</v>
      </c>
      <c r="H52" s="12">
        <v>5449.0034741320005</v>
      </c>
      <c r="I52" s="12">
        <v>867.37376554699995</v>
      </c>
      <c r="J52" s="12">
        <v>9.0872549999999996E-2</v>
      </c>
      <c r="K52" s="12">
        <v>8.1562770000000007E-2</v>
      </c>
      <c r="L52" s="12">
        <v>8.2279076000000007E-2</v>
      </c>
      <c r="M52" s="12">
        <v>8.3022583499999997E-2</v>
      </c>
      <c r="N52" s="12">
        <v>8.4737859000000013E-2</v>
      </c>
      <c r="O52" s="12">
        <v>7.9326271000000004E-2</v>
      </c>
      <c r="P52" s="12">
        <v>7.8850541999999996E-2</v>
      </c>
      <c r="Q52" s="12">
        <v>8.32650905E-2</v>
      </c>
      <c r="R52" s="12">
        <v>8.1907891999999996E-2</v>
      </c>
      <c r="S52" s="12">
        <v>7.9248435000000006E-2</v>
      </c>
      <c r="T52" s="12">
        <v>9.005439300000001E-2</v>
      </c>
      <c r="U52" s="12">
        <v>9.0041491000000001E-2</v>
      </c>
      <c r="V52" s="12">
        <v>8.7506346499999998E-2</v>
      </c>
      <c r="W52" s="12">
        <v>8.7636991499999997E-2</v>
      </c>
      <c r="X52" s="12">
        <v>7.5857496299999994E-2</v>
      </c>
      <c r="Y52" s="12">
        <v>2.2378363999999998E-2</v>
      </c>
      <c r="Z52" s="12">
        <v>3.3010577999999999E-2</v>
      </c>
      <c r="AA52" s="12">
        <v>0</v>
      </c>
    </row>
    <row r="53" spans="1:27" s="10" customFormat="1" x14ac:dyDescent="0.25">
      <c r="A53" s="11" t="s">
        <v>28</v>
      </c>
      <c r="B53" s="11" t="s">
        <v>8</v>
      </c>
      <c r="C53" s="12">
        <v>0</v>
      </c>
      <c r="D53" s="12">
        <v>9.982444E-3</v>
      </c>
      <c r="E53" s="12">
        <v>1.7185514999999998E-2</v>
      </c>
      <c r="F53" s="12">
        <v>1.6840033000000001E-2</v>
      </c>
      <c r="G53" s="12">
        <v>1.6834221999999999E-2</v>
      </c>
      <c r="H53" s="12">
        <v>1.7510497999999999E-2</v>
      </c>
      <c r="I53" s="12">
        <v>1.7423337000000001E-2</v>
      </c>
      <c r="J53" s="12">
        <v>1.6962255999999998E-2</v>
      </c>
      <c r="K53" s="12">
        <v>1.6505161000000001E-2</v>
      </c>
      <c r="L53" s="12">
        <v>1.6406153999999999E-2</v>
      </c>
      <c r="M53" s="12">
        <v>1.6455777000000001E-2</v>
      </c>
      <c r="N53" s="12">
        <v>1.6686704E-2</v>
      </c>
      <c r="O53" s="12">
        <v>1.6235982999999999E-2</v>
      </c>
      <c r="P53" s="12">
        <v>1.6127096E-2</v>
      </c>
      <c r="Q53" s="12">
        <v>1.6701425999999998E-2</v>
      </c>
      <c r="R53" s="12">
        <v>1.6398271999999998E-2</v>
      </c>
      <c r="S53" s="12">
        <v>1.6534995E-2</v>
      </c>
      <c r="T53" s="12">
        <v>2.5184501000000001E-2</v>
      </c>
      <c r="U53" s="12">
        <v>2.5855301000000001E-2</v>
      </c>
      <c r="V53" s="12">
        <v>2.5798768E-2</v>
      </c>
      <c r="W53" s="12">
        <v>3.0346831000000001E-2</v>
      </c>
      <c r="X53" s="12">
        <v>2.8405844999999999E-2</v>
      </c>
      <c r="Y53" s="12">
        <v>2.8459746000000001E-2</v>
      </c>
      <c r="Z53" s="12">
        <v>4.8983856999999999E-2</v>
      </c>
      <c r="AA53" s="12">
        <v>4.9878949999999998E-2</v>
      </c>
    </row>
    <row r="54" spans="1:27" s="10" customFormat="1" x14ac:dyDescent="0.25">
      <c r="A54" s="11" t="s">
        <v>28</v>
      </c>
      <c r="B54" s="11" t="s">
        <v>12</v>
      </c>
      <c r="C54" s="12">
        <v>13.444483999999999</v>
      </c>
      <c r="D54" s="12">
        <v>13.487591</v>
      </c>
      <c r="E54" s="12">
        <v>927.90160000000003</v>
      </c>
      <c r="F54" s="12">
        <v>411.95123000000001</v>
      </c>
      <c r="G54" s="12">
        <v>605.24279999999999</v>
      </c>
      <c r="H54" s="12">
        <v>1076.0835</v>
      </c>
      <c r="I54" s="12">
        <v>923.67169999999999</v>
      </c>
      <c r="J54" s="12">
        <v>551.9701</v>
      </c>
      <c r="K54" s="12">
        <v>318.02780000000001</v>
      </c>
      <c r="L54" s="12">
        <v>198.75734</v>
      </c>
      <c r="M54" s="12">
        <v>80.320589999999996</v>
      </c>
      <c r="N54" s="12">
        <v>164.81129999999999</v>
      </c>
      <c r="O54" s="12">
        <v>119.87886</v>
      </c>
      <c r="P54" s="12">
        <v>93.530500000000004</v>
      </c>
      <c r="Q54" s="12">
        <v>221.35722000000001</v>
      </c>
      <c r="R54" s="12">
        <v>134.14453</v>
      </c>
      <c r="S54" s="12">
        <v>0</v>
      </c>
      <c r="T54" s="12">
        <v>0</v>
      </c>
      <c r="U54" s="12">
        <v>0</v>
      </c>
      <c r="V54" s="12">
        <v>0</v>
      </c>
      <c r="W54" s="12">
        <v>0</v>
      </c>
      <c r="X54" s="12">
        <v>0</v>
      </c>
      <c r="Y54" s="12">
        <v>0</v>
      </c>
      <c r="Z54" s="12">
        <v>0</v>
      </c>
      <c r="AA54" s="12">
        <v>0</v>
      </c>
    </row>
    <row r="55" spans="1:27" s="10" customFormat="1" x14ac:dyDescent="0.25">
      <c r="A55" s="11" t="s">
        <v>28</v>
      </c>
      <c r="B55" s="11" t="s">
        <v>5</v>
      </c>
      <c r="C55" s="12">
        <v>15.7911366717</v>
      </c>
      <c r="D55" s="12">
        <v>11.918314542600001</v>
      </c>
      <c r="E55" s="12">
        <v>473.40326051580007</v>
      </c>
      <c r="F55" s="12">
        <v>306.42931007240003</v>
      </c>
      <c r="G55" s="12">
        <v>351.66296420480006</v>
      </c>
      <c r="H55" s="12">
        <v>716.8972058139999</v>
      </c>
      <c r="I55" s="12">
        <v>528.39005091330012</v>
      </c>
      <c r="J55" s="12">
        <v>361.72143664100003</v>
      </c>
      <c r="K55" s="12">
        <v>187.91787135837004</v>
      </c>
      <c r="L55" s="12">
        <v>162.63781884880001</v>
      </c>
      <c r="M55" s="12">
        <v>22.846935133499997</v>
      </c>
      <c r="N55" s="12">
        <v>213.02817694000001</v>
      </c>
      <c r="O55" s="12">
        <v>158.49389802719998</v>
      </c>
      <c r="P55" s="12">
        <v>107.9250320205</v>
      </c>
      <c r="Q55" s="12">
        <v>149.09838990850002</v>
      </c>
      <c r="R55" s="12">
        <v>90.642954215300009</v>
      </c>
      <c r="S55" s="12">
        <v>206.3708175749</v>
      </c>
      <c r="T55" s="12">
        <v>335.0750127055</v>
      </c>
      <c r="U55" s="12">
        <v>150.213063898</v>
      </c>
      <c r="V55" s="12">
        <v>31.0088223178</v>
      </c>
      <c r="W55" s="12">
        <v>401.89219149980005</v>
      </c>
      <c r="X55" s="12">
        <v>90.296106280000004</v>
      </c>
      <c r="Y55" s="12">
        <v>68.461182217299978</v>
      </c>
      <c r="Z55" s="12">
        <v>201.183411076</v>
      </c>
      <c r="AA55" s="12">
        <v>25.808167935</v>
      </c>
    </row>
    <row r="56" spans="1:27" s="10" customFormat="1" x14ac:dyDescent="0.25">
      <c r="A56" s="11" t="s">
        <v>28</v>
      </c>
      <c r="B56" s="11" t="s">
        <v>3</v>
      </c>
      <c r="C56" s="12">
        <v>2754.4766129999998</v>
      </c>
      <c r="D56" s="12">
        <v>3333.2903400000005</v>
      </c>
      <c r="E56" s="12">
        <v>3447.64464</v>
      </c>
      <c r="F56" s="12">
        <v>3267.6890250000001</v>
      </c>
      <c r="G56" s="12">
        <v>2733.3600940000001</v>
      </c>
      <c r="H56" s="12">
        <v>4103.4233899999999</v>
      </c>
      <c r="I56" s="12">
        <v>3425.0319900000004</v>
      </c>
      <c r="J56" s="12">
        <v>2962.0059899999997</v>
      </c>
      <c r="K56" s="12">
        <v>2965.1275300000002</v>
      </c>
      <c r="L56" s="12">
        <v>2703.6185500000001</v>
      </c>
      <c r="M56" s="12">
        <v>3304.9167600000001</v>
      </c>
      <c r="N56" s="12">
        <v>3417.0148949999998</v>
      </c>
      <c r="O56" s="12">
        <v>3247.2870150000003</v>
      </c>
      <c r="P56" s="12">
        <v>2718.1388400000001</v>
      </c>
      <c r="Q56" s="12">
        <v>4097.2134900000001</v>
      </c>
      <c r="R56" s="12">
        <v>3426.7251150000002</v>
      </c>
      <c r="S56" s="12">
        <v>2964.9908839999998</v>
      </c>
      <c r="T56" s="12">
        <v>2966.2293</v>
      </c>
      <c r="U56" s="12">
        <v>2708.7727060000002</v>
      </c>
      <c r="V56" s="12">
        <v>3308.5798239999999</v>
      </c>
      <c r="W56" s="12">
        <v>3427.7559299999998</v>
      </c>
      <c r="X56" s="12">
        <v>3248.4915740000001</v>
      </c>
      <c r="Y56" s="12">
        <v>2723.924086</v>
      </c>
      <c r="Z56" s="12">
        <v>4101.3915500000003</v>
      </c>
      <c r="AA56" s="12">
        <v>4110.2920459999996</v>
      </c>
    </row>
    <row r="57" spans="1:27" s="10" customFormat="1" x14ac:dyDescent="0.25">
      <c r="A57" s="11" t="s">
        <v>28</v>
      </c>
      <c r="B57" s="11" t="s">
        <v>118</v>
      </c>
      <c r="C57" s="12">
        <v>0</v>
      </c>
      <c r="D57" s="12">
        <v>0</v>
      </c>
      <c r="E57" s="12">
        <v>0</v>
      </c>
      <c r="F57" s="12">
        <v>0</v>
      </c>
      <c r="G57" s="12">
        <v>0</v>
      </c>
      <c r="H57" s="12">
        <v>0</v>
      </c>
      <c r="I57" s="12">
        <v>0</v>
      </c>
      <c r="J57" s="12">
        <v>0</v>
      </c>
      <c r="K57" s="12">
        <v>0</v>
      </c>
      <c r="L57" s="12">
        <v>0</v>
      </c>
      <c r="M57" s="12">
        <v>0</v>
      </c>
      <c r="N57" s="12">
        <v>0</v>
      </c>
      <c r="O57" s="12">
        <v>1.3359584000000001E-2</v>
      </c>
      <c r="P57" s="12">
        <v>1.6619966999999999E-2</v>
      </c>
      <c r="Q57" s="12">
        <v>481.31580000000002</v>
      </c>
      <c r="R57" s="12">
        <v>481.94540000000001</v>
      </c>
      <c r="S57" s="12">
        <v>1048.2233000000001</v>
      </c>
      <c r="T57" s="12">
        <v>960.97159999999997</v>
      </c>
      <c r="U57" s="12">
        <v>929.97473000000002</v>
      </c>
      <c r="V57" s="12">
        <v>981.61789999999996</v>
      </c>
      <c r="W57" s="12">
        <v>4886.0889999999999</v>
      </c>
      <c r="X57" s="12">
        <v>4262.9125999999997</v>
      </c>
      <c r="Y57" s="12">
        <v>4721.8209999999999</v>
      </c>
      <c r="Z57" s="12">
        <v>7025.4966000000004</v>
      </c>
      <c r="AA57" s="12">
        <v>7420.067</v>
      </c>
    </row>
    <row r="58" spans="1:27" s="10" customFormat="1" x14ac:dyDescent="0.25">
      <c r="A58" s="11" t="s">
        <v>28</v>
      </c>
      <c r="B58" s="11" t="s">
        <v>10</v>
      </c>
      <c r="C58" s="12">
        <v>12726.417965602603</v>
      </c>
      <c r="D58" s="12">
        <v>15254.313271327803</v>
      </c>
      <c r="E58" s="12">
        <v>23080.551577626695</v>
      </c>
      <c r="F58" s="12">
        <v>25843.886253114699</v>
      </c>
      <c r="G58" s="12">
        <v>29548.173005776302</v>
      </c>
      <c r="H58" s="12">
        <v>28728.669466380805</v>
      </c>
      <c r="I58" s="12">
        <v>31235.445208804002</v>
      </c>
      <c r="J58" s="12">
        <v>30909.276749108605</v>
      </c>
      <c r="K58" s="12">
        <v>34705.1609828734</v>
      </c>
      <c r="L58" s="12">
        <v>31015.734509620394</v>
      </c>
      <c r="M58" s="12">
        <v>35821.840335465997</v>
      </c>
      <c r="N58" s="12">
        <v>34424.101259907002</v>
      </c>
      <c r="O58" s="12">
        <v>35923.869736153501</v>
      </c>
      <c r="P58" s="12">
        <v>38509.315731213399</v>
      </c>
      <c r="Q58" s="12">
        <v>38199.965981780304</v>
      </c>
      <c r="R58" s="12">
        <v>47000.307910370997</v>
      </c>
      <c r="S58" s="12">
        <v>44819.426389581</v>
      </c>
      <c r="T58" s="12">
        <v>52030.477601896004</v>
      </c>
      <c r="U58" s="12">
        <v>46889.544682071995</v>
      </c>
      <c r="V58" s="12">
        <v>53694.209296399</v>
      </c>
      <c r="W58" s="12">
        <v>58183.653881732003</v>
      </c>
      <c r="X58" s="12">
        <v>58959.736033886998</v>
      </c>
      <c r="Y58" s="12">
        <v>60786.021831763996</v>
      </c>
      <c r="Z58" s="12">
        <v>61772.626956725995</v>
      </c>
      <c r="AA58" s="12">
        <v>78165.838808464992</v>
      </c>
    </row>
    <row r="59" spans="1:27" s="10" customFormat="1" x14ac:dyDescent="0.25">
      <c r="A59" s="11" t="s">
        <v>28</v>
      </c>
      <c r="B59" s="11" t="s">
        <v>9</v>
      </c>
      <c r="C59" s="12">
        <v>1934.2056266105001</v>
      </c>
      <c r="D59" s="12">
        <v>1761.1512306539</v>
      </c>
      <c r="E59" s="12">
        <v>2496.7853266356997</v>
      </c>
      <c r="F59" s="12">
        <v>4359.25497963</v>
      </c>
      <c r="G59" s="12">
        <v>4548.2245510890007</v>
      </c>
      <c r="H59" s="12">
        <v>4007.9698204679999</v>
      </c>
      <c r="I59" s="12">
        <v>4192.7972598369997</v>
      </c>
      <c r="J59" s="12">
        <v>7464.0692219999992</v>
      </c>
      <c r="K59" s="12">
        <v>7183.22228</v>
      </c>
      <c r="L59" s="12">
        <v>8148.0638180000014</v>
      </c>
      <c r="M59" s="12">
        <v>7952.7259439999998</v>
      </c>
      <c r="N59" s="12">
        <v>8980.5699649999988</v>
      </c>
      <c r="O59" s="12">
        <v>9582.9770559999997</v>
      </c>
      <c r="P59" s="12">
        <v>11371.43381</v>
      </c>
      <c r="Q59" s="12">
        <v>10381.484640000001</v>
      </c>
      <c r="R59" s="12">
        <v>10609.422542</v>
      </c>
      <c r="S59" s="12">
        <v>12759.895627000002</v>
      </c>
      <c r="T59" s="12">
        <v>13045.663506000001</v>
      </c>
      <c r="U59" s="12">
        <v>20116.751089000001</v>
      </c>
      <c r="V59" s="12">
        <v>19656.141584000001</v>
      </c>
      <c r="W59" s="12">
        <v>22717.961284000001</v>
      </c>
      <c r="X59" s="12">
        <v>23595.730793999999</v>
      </c>
      <c r="Y59" s="12">
        <v>24701.786620000003</v>
      </c>
      <c r="Z59" s="12">
        <v>20908.004420000001</v>
      </c>
      <c r="AA59" s="12">
        <v>24418.874660000001</v>
      </c>
    </row>
    <row r="60" spans="1:27" s="10" customFormat="1" x14ac:dyDescent="0.25">
      <c r="A60" s="11" t="s">
        <v>28</v>
      </c>
      <c r="B60" s="11" t="s">
        <v>102</v>
      </c>
      <c r="C60" s="12">
        <v>160.31993125600002</v>
      </c>
      <c r="D60" s="12">
        <v>262.73886271999999</v>
      </c>
      <c r="E60" s="12">
        <v>313.21151965199999</v>
      </c>
      <c r="F60" s="12">
        <v>2150.9111339999999</v>
      </c>
      <c r="G60" s="12">
        <v>2486.922059</v>
      </c>
      <c r="H60" s="12">
        <v>2316.4644160000003</v>
      </c>
      <c r="I60" s="12">
        <v>2830.9956644999997</v>
      </c>
      <c r="J60" s="12">
        <v>3216.7605440000002</v>
      </c>
      <c r="K60" s="12">
        <v>2911.9209510000001</v>
      </c>
      <c r="L60" s="12">
        <v>3055.7848910000002</v>
      </c>
      <c r="M60" s="12">
        <v>2784.4362109999997</v>
      </c>
      <c r="N60" s="12">
        <v>2738.2540399999998</v>
      </c>
      <c r="O60" s="12">
        <v>3282.4904220000003</v>
      </c>
      <c r="P60" s="12">
        <v>4328.9801809999999</v>
      </c>
      <c r="Q60" s="12">
        <v>4164.6727709999996</v>
      </c>
      <c r="R60" s="12">
        <v>4436.7908219999999</v>
      </c>
      <c r="S60" s="12">
        <v>5188.8237650000001</v>
      </c>
      <c r="T60" s="12">
        <v>4468.4770129999997</v>
      </c>
      <c r="U60" s="12">
        <v>6999.9121280000008</v>
      </c>
      <c r="V60" s="12">
        <v>6555.6721069999994</v>
      </c>
      <c r="W60" s="12">
        <v>6744.4001189999999</v>
      </c>
      <c r="X60" s="12">
        <v>7289.5275890000003</v>
      </c>
      <c r="Y60" s="12">
        <v>7572.0491947600003</v>
      </c>
      <c r="Z60" s="12">
        <v>7342.17329746</v>
      </c>
      <c r="AA60" s="12">
        <v>7517.9725600399997</v>
      </c>
    </row>
    <row r="61" spans="1:27" s="10" customFormat="1" x14ac:dyDescent="0.25">
      <c r="A61" s="11" t="s">
        <v>28</v>
      </c>
      <c r="B61" s="11" t="s">
        <v>15</v>
      </c>
      <c r="C61" s="12">
        <v>0</v>
      </c>
      <c r="D61" s="12">
        <v>0</v>
      </c>
      <c r="E61" s="12">
        <v>237.68485939999999</v>
      </c>
      <c r="F61" s="12">
        <v>242.69299999999998</v>
      </c>
      <c r="G61" s="12">
        <v>245.88118799999998</v>
      </c>
      <c r="H61" s="12">
        <v>239.15265399999998</v>
      </c>
      <c r="I61" s="12">
        <v>228.56771600000002</v>
      </c>
      <c r="J61" s="12">
        <v>271.22097200000002</v>
      </c>
      <c r="K61" s="12">
        <v>261.26889199999999</v>
      </c>
      <c r="L61" s="12">
        <v>257.296178</v>
      </c>
      <c r="M61" s="12">
        <v>257.42519600000003</v>
      </c>
      <c r="N61" s="12">
        <v>240.37599</v>
      </c>
      <c r="O61" s="12">
        <v>259.46667500000001</v>
      </c>
      <c r="P61" s="12">
        <v>264.36073999999996</v>
      </c>
      <c r="Q61" s="12">
        <v>218.591634</v>
      </c>
      <c r="R61" s="12">
        <v>226.69452000000001</v>
      </c>
      <c r="S61" s="12">
        <v>241.48022499999999</v>
      </c>
      <c r="T61" s="12">
        <v>226.01213100000001</v>
      </c>
      <c r="U61" s="12">
        <v>252.27646000000001</v>
      </c>
      <c r="V61" s="12">
        <v>240.55858800000001</v>
      </c>
      <c r="W61" s="12">
        <v>216.14270000000002</v>
      </c>
      <c r="X61" s="12">
        <v>249.052447</v>
      </c>
      <c r="Y61" s="12">
        <v>247.71271000000002</v>
      </c>
      <c r="Z61" s="12">
        <v>213.903066</v>
      </c>
      <c r="AA61" s="12">
        <v>232.93410299999999</v>
      </c>
    </row>
    <row r="62" spans="1:27" s="10" customFormat="1" x14ac:dyDescent="0.25">
      <c r="A62" s="11" t="s">
        <v>28</v>
      </c>
      <c r="B62" s="11" t="s">
        <v>17</v>
      </c>
      <c r="C62" s="12">
        <v>12.763767100000001</v>
      </c>
      <c r="D62" s="12">
        <v>21.373623980000001</v>
      </c>
      <c r="E62" s="12">
        <v>37.108642969999998</v>
      </c>
      <c r="F62" s="12">
        <v>61.52938279</v>
      </c>
      <c r="G62" s="12">
        <v>98.556985279999992</v>
      </c>
      <c r="H62" s="12">
        <v>118.92879844000001</v>
      </c>
      <c r="I62" s="12">
        <v>160.01089830000001</v>
      </c>
      <c r="J62" s="12">
        <v>185.5177956</v>
      </c>
      <c r="K62" s="12">
        <v>227.87310189999999</v>
      </c>
      <c r="L62" s="12">
        <v>291.45027620000002</v>
      </c>
      <c r="M62" s="12">
        <v>363.74936590000004</v>
      </c>
      <c r="N62" s="12">
        <v>411.97488500000003</v>
      </c>
      <c r="O62" s="12">
        <v>509.32827559999998</v>
      </c>
      <c r="P62" s="12">
        <v>604.5779288</v>
      </c>
      <c r="Q62" s="12">
        <v>693.35500130000003</v>
      </c>
      <c r="R62" s="12">
        <v>764.48554350000006</v>
      </c>
      <c r="S62" s="12">
        <v>871.72844970000006</v>
      </c>
      <c r="T62" s="12">
        <v>886.0341269999999</v>
      </c>
      <c r="U62" s="12">
        <v>1064.7340590000001</v>
      </c>
      <c r="V62" s="12">
        <v>1113.5556684999999</v>
      </c>
      <c r="W62" s="12">
        <v>1098.6614073000001</v>
      </c>
      <c r="X62" s="12">
        <v>1272.288751</v>
      </c>
      <c r="Y62" s="12">
        <v>1377.1786420000001</v>
      </c>
      <c r="Z62" s="12">
        <v>1408.3799957000001</v>
      </c>
      <c r="AA62" s="12">
        <v>1491.5385873</v>
      </c>
    </row>
    <row r="63" spans="1:27" s="10" customFormat="1" x14ac:dyDescent="0.25">
      <c r="A63" s="37" t="s">
        <v>98</v>
      </c>
      <c r="B63" s="37"/>
      <c r="C63" s="29">
        <v>41712.481525884803</v>
      </c>
      <c r="D63" s="29">
        <v>42643.304229968307</v>
      </c>
      <c r="E63" s="29">
        <v>39632.386615948191</v>
      </c>
      <c r="F63" s="29">
        <v>40079.802400678098</v>
      </c>
      <c r="G63" s="29">
        <v>43892.686365914102</v>
      </c>
      <c r="H63" s="29">
        <v>44082.064367292805</v>
      </c>
      <c r="I63" s="29">
        <v>41172.727398438306</v>
      </c>
      <c r="J63" s="29">
        <v>42249.151332555601</v>
      </c>
      <c r="K63" s="29">
        <v>45359.554532162772</v>
      </c>
      <c r="L63" s="29">
        <v>42228.910721699198</v>
      </c>
      <c r="M63" s="29">
        <v>47182.750042959997</v>
      </c>
      <c r="N63" s="29">
        <v>47199.627021410008</v>
      </c>
      <c r="O63" s="29">
        <v>49032.615487018702</v>
      </c>
      <c r="P63" s="29">
        <v>52800.455510838903</v>
      </c>
      <c r="Q63" s="29">
        <v>53530.535488205307</v>
      </c>
      <c r="R63" s="29">
        <v>61743.286757750298</v>
      </c>
      <c r="S63" s="29">
        <v>61799.002801585899</v>
      </c>
      <c r="T63" s="29">
        <v>69338.532259495507</v>
      </c>
      <c r="U63" s="29">
        <v>70795.372167761991</v>
      </c>
      <c r="V63" s="29">
        <v>77671.670731831298</v>
      </c>
      <c r="W63" s="29">
        <v>89617.470271054306</v>
      </c>
      <c r="X63" s="29">
        <v>90157.271371508308</v>
      </c>
      <c r="Y63" s="29">
        <v>93002.065558091301</v>
      </c>
      <c r="Z63" s="29">
        <v>94008.784932236988</v>
      </c>
      <c r="AA63" s="29">
        <v>114140.93056134999</v>
      </c>
    </row>
    <row r="64" spans="1:27" s="10" customFormat="1" x14ac:dyDescent="0.25"/>
    <row r="65" spans="1:27" s="10" customFormat="1"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x14ac:dyDescent="0.25">
      <c r="A68" s="11" t="s">
        <v>29</v>
      </c>
      <c r="B68" s="11" t="s">
        <v>8</v>
      </c>
      <c r="C68" s="12">
        <v>1281.083075</v>
      </c>
      <c r="D68" s="12">
        <v>1142.670516468</v>
      </c>
      <c r="E68" s="12">
        <v>1577.2246164389999</v>
      </c>
      <c r="F68" s="12">
        <v>1459.8793562279998</v>
      </c>
      <c r="G68" s="12">
        <v>1246.0326898200001</v>
      </c>
      <c r="H68" s="12">
        <v>1685.133160397</v>
      </c>
      <c r="I68" s="12">
        <v>1561.703169526</v>
      </c>
      <c r="J68" s="12">
        <v>1651.389145033</v>
      </c>
      <c r="K68" s="12">
        <v>1518.7242269140002</v>
      </c>
      <c r="L68" s="12">
        <v>295.21087124500002</v>
      </c>
      <c r="M68" s="12">
        <v>1040.9775278690001</v>
      </c>
      <c r="N68" s="12">
        <v>1361.5438152675001</v>
      </c>
      <c r="O68" s="12">
        <v>129.749236973</v>
      </c>
      <c r="P68" s="12">
        <v>85.955932740999998</v>
      </c>
      <c r="Q68" s="12">
        <v>1.2356021E-2</v>
      </c>
      <c r="R68" s="12">
        <v>1.2237562E-2</v>
      </c>
      <c r="S68" s="12">
        <v>1.2837754E-2</v>
      </c>
      <c r="T68" s="12">
        <v>1.9218849999999999E-2</v>
      </c>
      <c r="U68" s="12">
        <v>2.0645829000000001E-2</v>
      </c>
      <c r="V68" s="12">
        <v>2.1982208E-2</v>
      </c>
      <c r="W68" s="12">
        <v>2.5260827999999999E-2</v>
      </c>
      <c r="X68" s="12">
        <v>2.3414396000000001E-2</v>
      </c>
      <c r="Y68" s="12">
        <v>2.3218887000000001E-2</v>
      </c>
      <c r="Z68" s="12">
        <v>3.051094E-2</v>
      </c>
      <c r="AA68" s="12">
        <v>3.0476438000000002E-2</v>
      </c>
    </row>
    <row r="69" spans="1:27" s="10" customFormat="1" x14ac:dyDescent="0.25">
      <c r="A69" s="11" t="s">
        <v>29</v>
      </c>
      <c r="B69" s="11" t="s">
        <v>12</v>
      </c>
      <c r="C69" s="12">
        <v>91.436615000000003</v>
      </c>
      <c r="D69" s="12">
        <v>125.63500000000001</v>
      </c>
      <c r="E69" s="12">
        <v>410.7552</v>
      </c>
      <c r="F69" s="12">
        <v>226.72336999999999</v>
      </c>
      <c r="G69" s="12">
        <v>151.26584</v>
      </c>
      <c r="H69" s="12">
        <v>180.28200000000001</v>
      </c>
      <c r="I69" s="12">
        <v>106.63212</v>
      </c>
      <c r="J69" s="12">
        <v>125.403435</v>
      </c>
      <c r="K69" s="12">
        <v>63.611989999999999</v>
      </c>
      <c r="L69" s="12">
        <v>23.255431999999999</v>
      </c>
      <c r="M69" s="12">
        <v>3.5384148E-3</v>
      </c>
      <c r="N69" s="12">
        <v>24.228558</v>
      </c>
      <c r="O69" s="12">
        <v>0</v>
      </c>
      <c r="P69" s="12">
        <v>0</v>
      </c>
      <c r="Q69" s="12">
        <v>0</v>
      </c>
      <c r="R69" s="12">
        <v>0</v>
      </c>
      <c r="S69" s="12">
        <v>0</v>
      </c>
      <c r="T69" s="12">
        <v>0</v>
      </c>
      <c r="U69" s="12">
        <v>0</v>
      </c>
      <c r="V69" s="12">
        <v>0</v>
      </c>
      <c r="W69" s="12">
        <v>0</v>
      </c>
      <c r="X69" s="12">
        <v>0</v>
      </c>
      <c r="Y69" s="12">
        <v>0</v>
      </c>
      <c r="Z69" s="12">
        <v>0</v>
      </c>
      <c r="AA69" s="12">
        <v>0</v>
      </c>
    </row>
    <row r="70" spans="1:27" s="10" customFormat="1" x14ac:dyDescent="0.25">
      <c r="A70" s="11" t="s">
        <v>29</v>
      </c>
      <c r="B70" s="11" t="s">
        <v>5</v>
      </c>
      <c r="C70" s="12">
        <v>176.96493076269996</v>
      </c>
      <c r="D70" s="12">
        <v>214.33825611850003</v>
      </c>
      <c r="E70" s="12">
        <v>590.98760927299998</v>
      </c>
      <c r="F70" s="12">
        <v>467.01860878190001</v>
      </c>
      <c r="G70" s="12">
        <v>342.05588615834006</v>
      </c>
      <c r="H70" s="12">
        <v>678.07985508690012</v>
      </c>
      <c r="I70" s="12">
        <v>483.85522760092999</v>
      </c>
      <c r="J70" s="12">
        <v>631.55731256614001</v>
      </c>
      <c r="K70" s="12">
        <v>135.69845752207004</v>
      </c>
      <c r="L70" s="12">
        <v>67.754371948780005</v>
      </c>
      <c r="M70" s="12">
        <v>38.915144636469996</v>
      </c>
      <c r="N70" s="12">
        <v>97.062549023070019</v>
      </c>
      <c r="O70" s="12">
        <v>44.075350959129999</v>
      </c>
      <c r="P70" s="12">
        <v>17.368116767160004</v>
      </c>
      <c r="Q70" s="12">
        <v>52.651335372700011</v>
      </c>
      <c r="R70" s="12">
        <v>2.0787794460000002E-2</v>
      </c>
      <c r="S70" s="12">
        <v>21.653369332700002</v>
      </c>
      <c r="T70" s="12">
        <v>791.56840000850002</v>
      </c>
      <c r="U70" s="12">
        <v>25.4926443781</v>
      </c>
      <c r="V70" s="12">
        <v>596.37114474259999</v>
      </c>
      <c r="W70" s="12">
        <v>1427.0106431232998</v>
      </c>
      <c r="X70" s="12">
        <v>2.3881821500000001E-2</v>
      </c>
      <c r="Y70" s="12">
        <v>2.3367147800000002E-2</v>
      </c>
      <c r="Z70" s="12">
        <v>2.95074393E-2</v>
      </c>
      <c r="AA70" s="12">
        <v>2.7118571599999999E-2</v>
      </c>
    </row>
    <row r="71" spans="1:27" s="10" customFormat="1"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x14ac:dyDescent="0.25">
      <c r="A72" s="11" t="s">
        <v>29</v>
      </c>
      <c r="B72" s="11" t="s">
        <v>118</v>
      </c>
      <c r="C72" s="12">
        <v>0</v>
      </c>
      <c r="D72" s="12">
        <v>0</v>
      </c>
      <c r="E72" s="12">
        <v>0</v>
      </c>
      <c r="F72" s="12">
        <v>0</v>
      </c>
      <c r="G72" s="12">
        <v>0</v>
      </c>
      <c r="H72" s="12">
        <v>0</v>
      </c>
      <c r="I72" s="12">
        <v>0</v>
      </c>
      <c r="J72" s="12">
        <v>5.6596794000000001E-3</v>
      </c>
      <c r="K72" s="12">
        <v>6.1004120000000004E-3</v>
      </c>
      <c r="L72" s="12">
        <v>5.6436569999999998E-3</v>
      </c>
      <c r="M72" s="12">
        <v>7.8763870000000003E-3</v>
      </c>
      <c r="N72" s="12">
        <v>1.0649474000000001E-2</v>
      </c>
      <c r="O72" s="12">
        <v>8.7302179999999997E-3</v>
      </c>
      <c r="P72" s="12">
        <v>1.0213495E-2</v>
      </c>
      <c r="Q72" s="12">
        <v>1.8918042999999999E-2</v>
      </c>
      <c r="R72" s="12">
        <v>1.579202E-2</v>
      </c>
      <c r="S72" s="12">
        <v>2.1374042999999999E-2</v>
      </c>
      <c r="T72" s="12">
        <v>1.7881034000000001E-2</v>
      </c>
      <c r="U72" s="12">
        <v>1.7778946E-2</v>
      </c>
      <c r="V72" s="12">
        <v>2.4528939999999999E-2</v>
      </c>
      <c r="W72" s="12">
        <v>6.2256195E-2</v>
      </c>
      <c r="X72" s="12">
        <v>2.4329018000000001E-2</v>
      </c>
      <c r="Y72" s="12">
        <v>2.0772789999999999E-2</v>
      </c>
      <c r="Z72" s="12">
        <v>4.2367592000000003E-2</v>
      </c>
      <c r="AA72" s="12">
        <v>3.5459119999999997E-2</v>
      </c>
    </row>
    <row r="73" spans="1:27" s="10" customFormat="1" x14ac:dyDescent="0.25">
      <c r="A73" s="11" t="s">
        <v>29</v>
      </c>
      <c r="B73" s="11" t="s">
        <v>10</v>
      </c>
      <c r="C73" s="12">
        <v>9107.9537336226003</v>
      </c>
      <c r="D73" s="12">
        <v>9111.4385488490025</v>
      </c>
      <c r="E73" s="12">
        <v>9409.472207370698</v>
      </c>
      <c r="F73" s="12">
        <v>14020.546556909998</v>
      </c>
      <c r="G73" s="12">
        <v>14277.238075231</v>
      </c>
      <c r="H73" s="12">
        <v>23289.094430524998</v>
      </c>
      <c r="I73" s="12">
        <v>25334.350583621002</v>
      </c>
      <c r="J73" s="12">
        <v>26390.211645421998</v>
      </c>
      <c r="K73" s="12">
        <v>28462.323489977996</v>
      </c>
      <c r="L73" s="12">
        <v>26983.418189017</v>
      </c>
      <c r="M73" s="12">
        <v>32420.568765055999</v>
      </c>
      <c r="N73" s="12">
        <v>29459.639131819004</v>
      </c>
      <c r="O73" s="12">
        <v>38351.941125229991</v>
      </c>
      <c r="P73" s="12">
        <v>43911.792098367994</v>
      </c>
      <c r="Q73" s="12">
        <v>55812.295169049001</v>
      </c>
      <c r="R73" s="12">
        <v>61849.548506244006</v>
      </c>
      <c r="S73" s="12">
        <v>58491.021646770001</v>
      </c>
      <c r="T73" s="12">
        <v>67379.008597762004</v>
      </c>
      <c r="U73" s="12">
        <v>80833.553396173986</v>
      </c>
      <c r="V73" s="12">
        <v>87472.822396190008</v>
      </c>
      <c r="W73" s="12">
        <v>88271.391105624003</v>
      </c>
      <c r="X73" s="12">
        <v>95923.51313040001</v>
      </c>
      <c r="Y73" s="12">
        <v>94799.640289203977</v>
      </c>
      <c r="Z73" s="12">
        <v>108196.74766726</v>
      </c>
      <c r="AA73" s="12">
        <v>128451.233932216</v>
      </c>
    </row>
    <row r="74" spans="1:27" s="10" customFormat="1" x14ac:dyDescent="0.25">
      <c r="A74" s="11" t="s">
        <v>29</v>
      </c>
      <c r="B74" s="11" t="s">
        <v>9</v>
      </c>
      <c r="C74" s="12">
        <v>1187.9834158586996</v>
      </c>
      <c r="D74" s="12">
        <v>1068.9050810748997</v>
      </c>
      <c r="E74" s="12">
        <v>1267.1359456810001</v>
      </c>
      <c r="F74" s="12">
        <v>1559.2913003230001</v>
      </c>
      <c r="G74" s="12">
        <v>2434.4793132299997</v>
      </c>
      <c r="H74" s="12">
        <v>5335.5388981579999</v>
      </c>
      <c r="I74" s="12">
        <v>5439.5085564574993</v>
      </c>
      <c r="J74" s="12">
        <v>9567.8861410580012</v>
      </c>
      <c r="K74" s="12">
        <v>10392.264984052999</v>
      </c>
      <c r="L74" s="12">
        <v>14853.180967080001</v>
      </c>
      <c r="M74" s="12">
        <v>23720.853122620003</v>
      </c>
      <c r="N74" s="12">
        <v>30024.023779480001</v>
      </c>
      <c r="O74" s="12">
        <v>32164.812276685996</v>
      </c>
      <c r="P74" s="12">
        <v>41855.010335769999</v>
      </c>
      <c r="Q74" s="12">
        <v>39573.797446999997</v>
      </c>
      <c r="R74" s="12">
        <v>42209.586439669998</v>
      </c>
      <c r="S74" s="12">
        <v>45189.000050069997</v>
      </c>
      <c r="T74" s="12">
        <v>45929.079896649993</v>
      </c>
      <c r="U74" s="12">
        <v>85233.717411999998</v>
      </c>
      <c r="V74" s="12">
        <v>78477.497113999983</v>
      </c>
      <c r="W74" s="12">
        <v>102139.89359620001</v>
      </c>
      <c r="X74" s="12">
        <v>103483.59398069998</v>
      </c>
      <c r="Y74" s="12">
        <v>107589.40120600001</v>
      </c>
      <c r="Z74" s="12">
        <v>96689.592552499991</v>
      </c>
      <c r="AA74" s="12">
        <v>106377.78268850002</v>
      </c>
    </row>
    <row r="75" spans="1:27" s="10" customFormat="1" x14ac:dyDescent="0.25">
      <c r="A75" s="11" t="s">
        <v>29</v>
      </c>
      <c r="B75" s="11" t="s">
        <v>102</v>
      </c>
      <c r="C75" s="12">
        <v>183.52451192100003</v>
      </c>
      <c r="D75" s="12">
        <v>185.57042573499999</v>
      </c>
      <c r="E75" s="12">
        <v>179.82093206600001</v>
      </c>
      <c r="F75" s="12">
        <v>172.38807961400002</v>
      </c>
      <c r="G75" s="12">
        <v>177.15360207700002</v>
      </c>
      <c r="H75" s="12">
        <v>163.96299648599998</v>
      </c>
      <c r="I75" s="12">
        <v>161.58800736399999</v>
      </c>
      <c r="J75" s="12">
        <v>769.29679503</v>
      </c>
      <c r="K75" s="12">
        <v>2029.71204607</v>
      </c>
      <c r="L75" s="12">
        <v>4692.0517738200006</v>
      </c>
      <c r="M75" s="12">
        <v>6621.7816530499995</v>
      </c>
      <c r="N75" s="12">
        <v>8821.0142126699993</v>
      </c>
      <c r="O75" s="12">
        <v>9562.7082785599996</v>
      </c>
      <c r="P75" s="12">
        <v>11861.27320704</v>
      </c>
      <c r="Q75" s="12">
        <v>9796.7426153500001</v>
      </c>
      <c r="R75" s="12">
        <v>10026.09891724</v>
      </c>
      <c r="S75" s="12">
        <v>11039.9260674</v>
      </c>
      <c r="T75" s="12">
        <v>10360.56190948</v>
      </c>
      <c r="U75" s="12">
        <v>22795.459921900001</v>
      </c>
      <c r="V75" s="12">
        <v>19858.734560269997</v>
      </c>
      <c r="W75" s="12">
        <v>26956.246533500002</v>
      </c>
      <c r="X75" s="12">
        <v>28176.76773123</v>
      </c>
      <c r="Y75" s="12">
        <v>29840.688305</v>
      </c>
      <c r="Z75" s="12">
        <v>25104.62493663</v>
      </c>
      <c r="AA75" s="12">
        <v>26223.70838158</v>
      </c>
    </row>
    <row r="76" spans="1:27" s="10" customFormat="1" x14ac:dyDescent="0.25">
      <c r="A76" s="11" t="s">
        <v>29</v>
      </c>
      <c r="B76" s="11" t="s">
        <v>15</v>
      </c>
      <c r="C76" s="12">
        <v>0</v>
      </c>
      <c r="D76" s="12">
        <v>0</v>
      </c>
      <c r="E76" s="12">
        <v>4.1311376000000004E-2</v>
      </c>
      <c r="F76" s="12">
        <v>4.6514654000000002E-2</v>
      </c>
      <c r="G76" s="12">
        <v>5.7777122E-2</v>
      </c>
      <c r="H76" s="12">
        <v>6.4231499999999997E-2</v>
      </c>
      <c r="I76" s="12">
        <v>6.9394808000000002E-2</v>
      </c>
      <c r="J76" s="12">
        <v>7.2043301000000004E-2</v>
      </c>
      <c r="K76" s="12">
        <v>7.1648353999999997E-2</v>
      </c>
      <c r="L76" s="12">
        <v>7.3434044000000004E-2</v>
      </c>
      <c r="M76" s="12">
        <v>7.0838294999999996E-2</v>
      </c>
      <c r="N76" s="12">
        <v>7.6802180999999997E-2</v>
      </c>
      <c r="O76" s="12">
        <v>7.8925299000000004E-2</v>
      </c>
      <c r="P76" s="12">
        <v>8.2726205999999997E-2</v>
      </c>
      <c r="Q76" s="12">
        <v>8.1411437000000003E-2</v>
      </c>
      <c r="R76" s="12">
        <v>8.1344957999999995E-2</v>
      </c>
      <c r="S76" s="12">
        <v>8.7755878000000009E-2</v>
      </c>
      <c r="T76" s="12">
        <v>8.9807879000000007E-2</v>
      </c>
      <c r="U76" s="12">
        <v>9.2703922999999994E-2</v>
      </c>
      <c r="V76" s="12">
        <v>9.4444040000000007E-2</v>
      </c>
      <c r="W76" s="12">
        <v>0.10223153900000001</v>
      </c>
      <c r="X76" s="12">
        <v>0.10868221</v>
      </c>
      <c r="Y76" s="12">
        <v>0.11157658000000001</v>
      </c>
      <c r="Z76" s="12">
        <v>0.10587814000000001</v>
      </c>
      <c r="AA76" s="12">
        <v>0.10656728900000001</v>
      </c>
    </row>
    <row r="77" spans="1:27" s="10" customFormat="1" x14ac:dyDescent="0.25">
      <c r="A77" s="11" t="s">
        <v>29</v>
      </c>
      <c r="B77" s="11" t="s">
        <v>17</v>
      </c>
      <c r="C77" s="12">
        <v>52.273083</v>
      </c>
      <c r="D77" s="12">
        <v>72.133790000000005</v>
      </c>
      <c r="E77" s="12">
        <v>84.782550000000001</v>
      </c>
      <c r="F77" s="12">
        <v>103.15143999999999</v>
      </c>
      <c r="G77" s="12">
        <v>126.692825</v>
      </c>
      <c r="H77" s="12">
        <v>139.5453</v>
      </c>
      <c r="I77" s="12">
        <v>164.21253999999999</v>
      </c>
      <c r="J77" s="12">
        <v>187.22107</v>
      </c>
      <c r="K77" s="12">
        <v>210.2285</v>
      </c>
      <c r="L77" s="12">
        <v>260.15332000000001</v>
      </c>
      <c r="M77" s="12">
        <v>295.46499999999997</v>
      </c>
      <c r="N77" s="12">
        <v>336.57040000000001</v>
      </c>
      <c r="O77" s="12">
        <v>382.08443999999997</v>
      </c>
      <c r="P77" s="12">
        <v>430.99720000000002</v>
      </c>
      <c r="Q77" s="12">
        <v>452.12752999999998</v>
      </c>
      <c r="R77" s="12">
        <v>482.19069999999999</v>
      </c>
      <c r="S77" s="12">
        <v>534.74603000000002</v>
      </c>
      <c r="T77" s="12">
        <v>541.16999999999996</v>
      </c>
      <c r="U77" s="12">
        <v>623.02655000000004</v>
      </c>
      <c r="V77" s="12">
        <v>635.14995999999996</v>
      </c>
      <c r="W77" s="12">
        <v>664.48253999999997</v>
      </c>
      <c r="X77" s="12">
        <v>697.81830000000002</v>
      </c>
      <c r="Y77" s="12">
        <v>754.37212999999997</v>
      </c>
      <c r="Z77" s="12">
        <v>757.39859999999999</v>
      </c>
      <c r="AA77" s="12">
        <v>781.63070000000005</v>
      </c>
    </row>
    <row r="78" spans="1:27" s="10" customFormat="1" x14ac:dyDescent="0.25">
      <c r="A78" s="37" t="s">
        <v>98</v>
      </c>
      <c r="B78" s="37"/>
      <c r="C78" s="29">
        <v>11845.421770244</v>
      </c>
      <c r="D78" s="29">
        <v>11662.987402510402</v>
      </c>
      <c r="E78" s="29">
        <v>13255.575578763699</v>
      </c>
      <c r="F78" s="29">
        <v>17733.459192242895</v>
      </c>
      <c r="G78" s="29">
        <v>18451.07180443934</v>
      </c>
      <c r="H78" s="29">
        <v>31168.128344166897</v>
      </c>
      <c r="I78" s="29">
        <v>32926.049657205433</v>
      </c>
      <c r="J78" s="29">
        <v>38366.45333875854</v>
      </c>
      <c r="K78" s="29">
        <v>40572.629248879064</v>
      </c>
      <c r="L78" s="29">
        <v>42222.825474947778</v>
      </c>
      <c r="M78" s="29">
        <v>57221.325974983265</v>
      </c>
      <c r="N78" s="29">
        <v>60966.508483063575</v>
      </c>
      <c r="O78" s="29">
        <v>70690.586720066116</v>
      </c>
      <c r="P78" s="29">
        <v>85870.136697141163</v>
      </c>
      <c r="Q78" s="29">
        <v>95438.775225485704</v>
      </c>
      <c r="R78" s="29">
        <v>104059.18376329046</v>
      </c>
      <c r="S78" s="29">
        <v>103701.7092779697</v>
      </c>
      <c r="T78" s="29">
        <v>114099.69399430449</v>
      </c>
      <c r="U78" s="29">
        <v>166092.80187732709</v>
      </c>
      <c r="V78" s="29">
        <v>166546.73716608059</v>
      </c>
      <c r="W78" s="29">
        <v>191838.38286197031</v>
      </c>
      <c r="X78" s="29">
        <v>199407.17873633548</v>
      </c>
      <c r="Y78" s="29">
        <v>202389.1088540288</v>
      </c>
      <c r="Z78" s="29">
        <v>204886.44260573131</v>
      </c>
      <c r="AA78" s="29">
        <v>234829.10967484562</v>
      </c>
    </row>
    <row r="79" spans="1:27" s="10" customFormat="1" x14ac:dyDescent="0.25"/>
    <row r="80" spans="1:27" s="10" customFormat="1"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x14ac:dyDescent="0.25">
      <c r="A83" s="11" t="s">
        <v>30</v>
      </c>
      <c r="B83" s="11" t="s">
        <v>8</v>
      </c>
      <c r="C83" s="12">
        <v>0</v>
      </c>
      <c r="D83" s="12">
        <v>5.0216866999999998E-3</v>
      </c>
      <c r="E83" s="12">
        <v>5.2359994E-3</v>
      </c>
      <c r="F83" s="12">
        <v>5.5182429999999999E-3</v>
      </c>
      <c r="G83" s="12">
        <v>5.9579300000000002E-3</v>
      </c>
      <c r="H83" s="12">
        <v>7.0299179999999996E-3</v>
      </c>
      <c r="I83" s="12">
        <v>7.8022685E-3</v>
      </c>
      <c r="J83" s="12">
        <v>7.8324350000000004E-3</v>
      </c>
      <c r="K83" s="12">
        <v>7.8344350000000007E-3</v>
      </c>
      <c r="L83" s="12">
        <v>7.9844719999999994E-3</v>
      </c>
      <c r="M83" s="12">
        <v>8.5910069999999995E-3</v>
      </c>
      <c r="N83" s="12">
        <v>8.8186529999999992E-3</v>
      </c>
      <c r="O83" s="12">
        <v>8.7765139999999991E-3</v>
      </c>
      <c r="P83" s="12">
        <v>8.9208039999999992E-3</v>
      </c>
      <c r="Q83" s="12">
        <v>1.0077549999999999E-2</v>
      </c>
      <c r="R83" s="12">
        <v>1.0337828E-2</v>
      </c>
      <c r="S83" s="12">
        <v>1.0851243E-2</v>
      </c>
      <c r="T83" s="12">
        <v>1.5804034000000002E-2</v>
      </c>
      <c r="U83" s="12">
        <v>1.5730398E-2</v>
      </c>
      <c r="V83" s="12">
        <v>1.6356207000000001E-2</v>
      </c>
      <c r="W83" s="12">
        <v>1.7748400000000001E-2</v>
      </c>
      <c r="X83" s="12">
        <v>1.7115727000000001E-2</v>
      </c>
      <c r="Y83" s="12">
        <v>1.7101512999999999E-2</v>
      </c>
      <c r="Z83" s="12">
        <v>2.5963957999999999E-2</v>
      </c>
      <c r="AA83" s="12">
        <v>2.6088297E-2</v>
      </c>
    </row>
    <row r="84" spans="1:32" s="10" customFormat="1"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x14ac:dyDescent="0.25">
      <c r="A85" s="11" t="s">
        <v>30</v>
      </c>
      <c r="B85" s="11" t="s">
        <v>5</v>
      </c>
      <c r="C85" s="12">
        <v>4.6506346E-3</v>
      </c>
      <c r="D85" s="12">
        <v>4.8789128999999999E-3</v>
      </c>
      <c r="E85" s="12">
        <v>5.0986325999999998E-3</v>
      </c>
      <c r="F85" s="12">
        <v>1.0017002185999999</v>
      </c>
      <c r="G85" s="12">
        <v>0.47169964609999998</v>
      </c>
      <c r="H85" s="12">
        <v>0.4441430126</v>
      </c>
      <c r="I85" s="12">
        <v>2.84012438E-2</v>
      </c>
      <c r="J85" s="12">
        <v>2.6324715200000001E-2</v>
      </c>
      <c r="K85" s="12">
        <v>0.2162474087</v>
      </c>
      <c r="L85" s="12">
        <v>5.6772842758999991</v>
      </c>
      <c r="M85" s="12">
        <v>8.2058963999999991E-3</v>
      </c>
      <c r="N85" s="12">
        <v>8.7094297999999997E-3</v>
      </c>
      <c r="O85" s="12">
        <v>8.2159629000000001E-3</v>
      </c>
      <c r="P85" s="12">
        <v>8.5152345999999993E-3</v>
      </c>
      <c r="Q85" s="12">
        <v>9.641386200000001E-3</v>
      </c>
      <c r="R85" s="12">
        <v>9.6917292000000006E-3</v>
      </c>
      <c r="S85" s="12">
        <v>1.0319801300000001E-2</v>
      </c>
      <c r="T85" s="12">
        <v>1.17230684E-2</v>
      </c>
      <c r="U85" s="12">
        <v>1.1103995700000001E-2</v>
      </c>
      <c r="V85" s="12">
        <v>1.17308368E-2</v>
      </c>
      <c r="W85" s="12">
        <v>1.54323419E-2</v>
      </c>
      <c r="X85" s="12">
        <v>1.1501917600000001E-2</v>
      </c>
      <c r="Y85" s="12">
        <v>1.1614179700000001E-2</v>
      </c>
      <c r="Z85" s="12">
        <v>1.93113242E-2</v>
      </c>
      <c r="AA85" s="12">
        <v>1.8274969500000002E-2</v>
      </c>
    </row>
    <row r="86" spans="1:32" s="10" customFormat="1" x14ac:dyDescent="0.25">
      <c r="A86" s="11" t="s">
        <v>30</v>
      </c>
      <c r="B86" s="11" t="s">
        <v>3</v>
      </c>
      <c r="C86" s="12">
        <v>7365.7775199999996</v>
      </c>
      <c r="D86" s="12">
        <v>8512.4323400000012</v>
      </c>
      <c r="E86" s="12">
        <v>7838.3899300000003</v>
      </c>
      <c r="F86" s="12">
        <v>8031.5050900000006</v>
      </c>
      <c r="G86" s="12">
        <v>9727.2346399999988</v>
      </c>
      <c r="H86" s="12">
        <v>10310.562960000003</v>
      </c>
      <c r="I86" s="12">
        <v>10959.097919999998</v>
      </c>
      <c r="J86" s="12">
        <v>9849.1078500000003</v>
      </c>
      <c r="K86" s="12">
        <v>10178.977109999998</v>
      </c>
      <c r="L86" s="12">
        <v>9266.2886400000007</v>
      </c>
      <c r="M86" s="12">
        <v>9753.7566800000004</v>
      </c>
      <c r="N86" s="12">
        <v>9882.5218000000004</v>
      </c>
      <c r="O86" s="12">
        <v>8719.7246899999991</v>
      </c>
      <c r="P86" s="12">
        <v>8074.5051800000001</v>
      </c>
      <c r="Q86" s="12">
        <v>9916.8478700000014</v>
      </c>
      <c r="R86" s="12">
        <v>8861.7256100000013</v>
      </c>
      <c r="S86" s="12">
        <v>8573.5263099999993</v>
      </c>
      <c r="T86" s="12">
        <v>9919.0819999999985</v>
      </c>
      <c r="U86" s="12">
        <v>8403.2891400000008</v>
      </c>
      <c r="V86" s="12">
        <v>8182.9255700000003</v>
      </c>
      <c r="W86" s="12">
        <v>10270.07763</v>
      </c>
      <c r="X86" s="12">
        <v>9071.5151600000008</v>
      </c>
      <c r="Y86" s="12">
        <v>7530.8382799999999</v>
      </c>
      <c r="Z86" s="12">
        <v>10601.39019</v>
      </c>
      <c r="AA86" s="12">
        <v>9810.7070599999988</v>
      </c>
    </row>
    <row r="87" spans="1:32" s="10" customFormat="1" x14ac:dyDescent="0.25">
      <c r="A87" s="11" t="s">
        <v>30</v>
      </c>
      <c r="B87" s="11" t="s">
        <v>118</v>
      </c>
      <c r="C87" s="12">
        <v>0</v>
      </c>
      <c r="D87" s="12">
        <v>0</v>
      </c>
      <c r="E87" s="12">
        <v>0</v>
      </c>
      <c r="F87" s="12">
        <v>0</v>
      </c>
      <c r="G87" s="12">
        <v>0</v>
      </c>
      <c r="H87" s="12">
        <v>0</v>
      </c>
      <c r="I87" s="12">
        <v>0</v>
      </c>
      <c r="J87" s="12">
        <v>2.9168772000000001E-3</v>
      </c>
      <c r="K87" s="12">
        <v>3.4795849999999999E-3</v>
      </c>
      <c r="L87" s="12">
        <v>3.9890150000000003E-3</v>
      </c>
      <c r="M87" s="12">
        <v>5.1420694000000001E-3</v>
      </c>
      <c r="N87" s="12">
        <v>7.4344785000000002E-3</v>
      </c>
      <c r="O87" s="12">
        <v>6.3973563000000004E-3</v>
      </c>
      <c r="P87" s="12">
        <v>8.2345149999999995E-3</v>
      </c>
      <c r="Q87" s="12">
        <v>2.2965447999999999E-2</v>
      </c>
      <c r="R87" s="12">
        <v>2.3613516000000001E-2</v>
      </c>
      <c r="S87" s="12">
        <v>3.68811E-2</v>
      </c>
      <c r="T87" s="12">
        <v>3.4869786E-2</v>
      </c>
      <c r="U87" s="12">
        <v>3.0032512000000001E-2</v>
      </c>
      <c r="V87" s="12">
        <v>3.8494352000000003E-2</v>
      </c>
      <c r="W87" s="12">
        <v>5.8445539999999997E-2</v>
      </c>
      <c r="X87" s="12">
        <v>3.6463264000000002E-2</v>
      </c>
      <c r="Y87" s="12">
        <v>3.6743919999999999E-2</v>
      </c>
      <c r="Z87" s="12">
        <v>0.39332827999999997</v>
      </c>
      <c r="AA87" s="12">
        <v>0.38002082999999998</v>
      </c>
    </row>
    <row r="88" spans="1:32" s="10" customFormat="1" x14ac:dyDescent="0.25">
      <c r="A88" s="11" t="s">
        <v>30</v>
      </c>
      <c r="B88" s="11" t="s">
        <v>10</v>
      </c>
      <c r="C88" s="12">
        <v>7102.1928729334986</v>
      </c>
      <c r="D88" s="12">
        <v>6857.2728875244011</v>
      </c>
      <c r="E88" s="12">
        <v>10155.596563593299</v>
      </c>
      <c r="F88" s="12">
        <v>11010.280291802997</v>
      </c>
      <c r="G88" s="12">
        <v>20661.423527926196</v>
      </c>
      <c r="H88" s="12">
        <v>21937.401538032202</v>
      </c>
      <c r="I88" s="12">
        <v>28771.409496891501</v>
      </c>
      <c r="J88" s="12">
        <v>28671.089054204498</v>
      </c>
      <c r="K88" s="12">
        <v>38324.973603256003</v>
      </c>
      <c r="L88" s="12">
        <v>39699.628493093704</v>
      </c>
      <c r="M88" s="12">
        <v>40592.667322414993</v>
      </c>
      <c r="N88" s="12">
        <v>53404.377819699796</v>
      </c>
      <c r="O88" s="12">
        <v>54546.652529066298</v>
      </c>
      <c r="P88" s="12">
        <v>65258.937361023593</v>
      </c>
      <c r="Q88" s="12">
        <v>75848.819915959</v>
      </c>
      <c r="R88" s="12">
        <v>72995.469399921407</v>
      </c>
      <c r="S88" s="12">
        <v>71980.719441996</v>
      </c>
      <c r="T88" s="12">
        <v>85030.752556670501</v>
      </c>
      <c r="U88" s="12">
        <v>87072.509969978521</v>
      </c>
      <c r="V88" s="12">
        <v>80903.026131663399</v>
      </c>
      <c r="W88" s="12">
        <v>89902.383343125999</v>
      </c>
      <c r="X88" s="12">
        <v>88871.053921977989</v>
      </c>
      <c r="Y88" s="12">
        <v>93100.075048682993</v>
      </c>
      <c r="Z88" s="12">
        <v>106439.76006454999</v>
      </c>
      <c r="AA88" s="12">
        <v>110082.114800364</v>
      </c>
    </row>
    <row r="89" spans="1:32" s="10" customFormat="1" x14ac:dyDescent="0.25">
      <c r="A89" s="11" t="s">
        <v>30</v>
      </c>
      <c r="B89" s="11" t="s">
        <v>9</v>
      </c>
      <c r="C89" s="12">
        <v>4.6293414000000005E-3</v>
      </c>
      <c r="D89" s="12">
        <v>9.5080597999999995E-3</v>
      </c>
      <c r="E89" s="12">
        <v>1.3662712E-2</v>
      </c>
      <c r="F89" s="12">
        <v>3.03188795E-2</v>
      </c>
      <c r="G89" s="12">
        <v>3.6837940419999997</v>
      </c>
      <c r="H89" s="12">
        <v>474.96865600499996</v>
      </c>
      <c r="I89" s="12">
        <v>1063.4530129599998</v>
      </c>
      <c r="J89" s="12">
        <v>1374.8277900000003</v>
      </c>
      <c r="K89" s="12">
        <v>1273.9192</v>
      </c>
      <c r="L89" s="12">
        <v>1346.3473200000001</v>
      </c>
      <c r="M89" s="12">
        <v>6333.5938800000004</v>
      </c>
      <c r="N89" s="12">
        <v>11826.17374</v>
      </c>
      <c r="O89" s="12">
        <v>14470.49511</v>
      </c>
      <c r="P89" s="12">
        <v>15269.330459999999</v>
      </c>
      <c r="Q89" s="12">
        <v>15181.868849999999</v>
      </c>
      <c r="R89" s="12">
        <v>17834.523250000002</v>
      </c>
      <c r="S89" s="12">
        <v>20006.41733</v>
      </c>
      <c r="T89" s="12">
        <v>19372.464179999999</v>
      </c>
      <c r="U89" s="12">
        <v>20461.288249999998</v>
      </c>
      <c r="V89" s="12">
        <v>26300.601989999999</v>
      </c>
      <c r="W89" s="12">
        <v>27999.66145</v>
      </c>
      <c r="X89" s="12">
        <v>29512.749790000002</v>
      </c>
      <c r="Y89" s="12">
        <v>28470.078580000001</v>
      </c>
      <c r="Z89" s="12">
        <v>34295.138019999999</v>
      </c>
      <c r="AA89" s="12">
        <v>41271.316550000003</v>
      </c>
    </row>
    <row r="90" spans="1:32" s="10" customFormat="1" x14ac:dyDescent="0.25">
      <c r="A90" s="11" t="s">
        <v>30</v>
      </c>
      <c r="B90" s="11" t="s">
        <v>102</v>
      </c>
      <c r="C90" s="12">
        <v>2.5458415999999998E-2</v>
      </c>
      <c r="D90" s="12">
        <v>2.9330876999999998E-2</v>
      </c>
      <c r="E90" s="12">
        <v>3.4372248000000001E-2</v>
      </c>
      <c r="F90" s="12">
        <v>3.9105167999999996E-2</v>
      </c>
      <c r="G90" s="12">
        <v>4.6778727000000006E-2</v>
      </c>
      <c r="H90" s="12">
        <v>4.7018900000000002E-2</v>
      </c>
      <c r="I90" s="12">
        <v>5.3467062999999995E-2</v>
      </c>
      <c r="J90" s="12">
        <v>6.9361880000000001E-2</v>
      </c>
      <c r="K90" s="12">
        <v>0.108549729</v>
      </c>
      <c r="L90" s="12">
        <v>0.13708785600000001</v>
      </c>
      <c r="M90" s="12">
        <v>0.16590831499999997</v>
      </c>
      <c r="N90" s="12">
        <v>0.18291304999999999</v>
      </c>
      <c r="O90" s="12">
        <v>0.206199405</v>
      </c>
      <c r="P90" s="12">
        <v>0.26469596000000001</v>
      </c>
      <c r="Q90" s="12">
        <v>0.47593289</v>
      </c>
      <c r="R90" s="12">
        <v>224.08743372999999</v>
      </c>
      <c r="S90" s="12">
        <v>230.65699470000001</v>
      </c>
      <c r="T90" s="12">
        <v>224.21975940000002</v>
      </c>
      <c r="U90" s="12">
        <v>720.6006893</v>
      </c>
      <c r="V90" s="12">
        <v>1877.6126077000001</v>
      </c>
      <c r="W90" s="12">
        <v>1830.3297134000002</v>
      </c>
      <c r="X90" s="12">
        <v>1974.9559858</v>
      </c>
      <c r="Y90" s="12">
        <v>2023.70986064</v>
      </c>
      <c r="Z90" s="12">
        <v>4667.6881517599995</v>
      </c>
      <c r="AA90" s="12">
        <v>7675.8783768000003</v>
      </c>
    </row>
    <row r="91" spans="1:32" s="10" customFormat="1" x14ac:dyDescent="0.25">
      <c r="A91" s="11" t="s">
        <v>30</v>
      </c>
      <c r="B91" s="11" t="s">
        <v>15</v>
      </c>
      <c r="C91" s="12">
        <v>0</v>
      </c>
      <c r="D91" s="12">
        <v>0</v>
      </c>
      <c r="E91" s="12">
        <v>6.035803E-2</v>
      </c>
      <c r="F91" s="12">
        <v>7.1877851999999992E-2</v>
      </c>
      <c r="G91" s="12">
        <v>8.7912390000000007E-2</v>
      </c>
      <c r="H91" s="12">
        <v>117.44024342</v>
      </c>
      <c r="I91" s="12">
        <v>864.99402728999996</v>
      </c>
      <c r="J91" s="12">
        <v>842.10334157400007</v>
      </c>
      <c r="K91" s="12">
        <v>1356.5859227469998</v>
      </c>
      <c r="L91" s="12">
        <v>1605.7852213900001</v>
      </c>
      <c r="M91" s="12">
        <v>1933.4580972399999</v>
      </c>
      <c r="N91" s="12">
        <v>3047.18344368</v>
      </c>
      <c r="O91" s="12">
        <v>4080.0118560399997</v>
      </c>
      <c r="P91" s="12">
        <v>3962.2791486700003</v>
      </c>
      <c r="Q91" s="12">
        <v>4214.4214069</v>
      </c>
      <c r="R91" s="12">
        <v>4309.5507635699996</v>
      </c>
      <c r="S91" s="12">
        <v>4178.2463957800001</v>
      </c>
      <c r="T91" s="12">
        <v>4101.6317322600007</v>
      </c>
      <c r="U91" s="12">
        <v>4338.8202314399996</v>
      </c>
      <c r="V91" s="12">
        <v>4097.5592436999996</v>
      </c>
      <c r="W91" s="12">
        <v>3874.05174532</v>
      </c>
      <c r="X91" s="12">
        <v>4371.8880765000004</v>
      </c>
      <c r="Y91" s="12">
        <v>3961.7587075800002</v>
      </c>
      <c r="Z91" s="12">
        <v>3851.7695465400002</v>
      </c>
      <c r="AA91" s="12">
        <v>3867.4956975599998</v>
      </c>
    </row>
    <row r="92" spans="1:32" s="10" customFormat="1" x14ac:dyDescent="0.25">
      <c r="A92" s="11" t="s">
        <v>30</v>
      </c>
      <c r="B92" s="11" t="s">
        <v>17</v>
      </c>
      <c r="C92" s="12">
        <v>0.98124860000000003</v>
      </c>
      <c r="D92" s="12">
        <v>1.6233386999999999</v>
      </c>
      <c r="E92" s="12">
        <v>2.6191165000000001</v>
      </c>
      <c r="F92" s="12">
        <v>3.9599030000000002</v>
      </c>
      <c r="G92" s="12">
        <v>6.7468979999999998</v>
      </c>
      <c r="H92" s="12">
        <v>11.657852999999999</v>
      </c>
      <c r="I92" s="12">
        <v>13.024883000000001</v>
      </c>
      <c r="J92" s="12">
        <v>18.029371000000001</v>
      </c>
      <c r="K92" s="12">
        <v>25.821422999999999</v>
      </c>
      <c r="L92" s="12">
        <v>29.254673</v>
      </c>
      <c r="M92" s="12">
        <v>29.953254999999999</v>
      </c>
      <c r="N92" s="12">
        <v>37.860928000000001</v>
      </c>
      <c r="O92" s="12">
        <v>43.025176999999999</v>
      </c>
      <c r="P92" s="12">
        <v>53.623676000000003</v>
      </c>
      <c r="Q92" s="12">
        <v>57.004750000000001</v>
      </c>
      <c r="R92" s="12">
        <v>63.830257000000003</v>
      </c>
      <c r="S92" s="12">
        <v>77.043750000000003</v>
      </c>
      <c r="T92" s="12">
        <v>86.451250000000002</v>
      </c>
      <c r="U92" s="12">
        <v>94.142920000000004</v>
      </c>
      <c r="V92" s="12">
        <v>92.356520000000003</v>
      </c>
      <c r="W92" s="12">
        <v>101.8227</v>
      </c>
      <c r="X92" s="12">
        <v>108.1943</v>
      </c>
      <c r="Y92" s="12">
        <v>121.42645</v>
      </c>
      <c r="Z92" s="12">
        <v>121.2774</v>
      </c>
      <c r="AA92" s="12">
        <v>131.92982000000001</v>
      </c>
      <c r="AE92" s="6"/>
      <c r="AF92" s="6"/>
    </row>
    <row r="93" spans="1:32" s="10" customFormat="1" x14ac:dyDescent="0.25">
      <c r="A93" s="37" t="s">
        <v>98</v>
      </c>
      <c r="B93" s="37"/>
      <c r="C93" s="29">
        <v>14467.979672909498</v>
      </c>
      <c r="D93" s="29">
        <v>15369.724636183802</v>
      </c>
      <c r="E93" s="29">
        <v>17994.0104909373</v>
      </c>
      <c r="F93" s="29">
        <v>19042.822919144099</v>
      </c>
      <c r="G93" s="29">
        <v>30392.819619544294</v>
      </c>
      <c r="H93" s="29">
        <v>32723.384326967804</v>
      </c>
      <c r="I93" s="29">
        <v>40793.9966333638</v>
      </c>
      <c r="J93" s="29">
        <v>39895.061768231899</v>
      </c>
      <c r="K93" s="29">
        <v>49778.097474684699</v>
      </c>
      <c r="L93" s="29">
        <v>50317.953710856607</v>
      </c>
      <c r="M93" s="29">
        <v>56680.039821387792</v>
      </c>
      <c r="N93" s="29">
        <v>75113.098322261096</v>
      </c>
      <c r="O93" s="29">
        <v>77736.895718899497</v>
      </c>
      <c r="P93" s="29">
        <v>88602.798671577184</v>
      </c>
      <c r="Q93" s="29">
        <v>100947.5793203432</v>
      </c>
      <c r="R93" s="29">
        <v>99691.761902994607</v>
      </c>
      <c r="S93" s="29">
        <v>100560.7211341403</v>
      </c>
      <c r="T93" s="29">
        <v>114322.36113355889</v>
      </c>
      <c r="U93" s="29">
        <v>115937.14422688422</v>
      </c>
      <c r="V93" s="29">
        <v>115386.62027305919</v>
      </c>
      <c r="W93" s="29">
        <v>128172.21404940791</v>
      </c>
      <c r="X93" s="29">
        <v>127455.38395288659</v>
      </c>
      <c r="Y93" s="29">
        <v>129101.05736829569</v>
      </c>
      <c r="Z93" s="29">
        <v>151336.72687811218</v>
      </c>
      <c r="AA93" s="29">
        <v>161164.56279446051</v>
      </c>
      <c r="AE93" s="6"/>
      <c r="AF93" s="6"/>
    </row>
    <row r="94" spans="1:32" s="10" customFormat="1" collapsed="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E94" s="6"/>
      <c r="AF94" s="6"/>
    </row>
    <row r="95" spans="1:32" s="10" customForma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1:32" s="10" customFormat="1" x14ac:dyDescent="0.25">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1:32" s="10" customFormat="1" x14ac:dyDescent="0.25">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B97" s="6"/>
      <c r="AC97" s="6"/>
      <c r="AD97" s="6"/>
      <c r="AE97" s="6"/>
      <c r="AF97" s="6"/>
    </row>
    <row r="98" spans="1:32" s="10" customFormat="1" x14ac:dyDescent="0.25">
      <c r="A98" s="11" t="s">
        <v>18</v>
      </c>
      <c r="B98" s="11" t="s">
        <v>105</v>
      </c>
      <c r="C98" s="12">
        <v>504.27483849549992</v>
      </c>
      <c r="D98" s="12">
        <v>627.36353473199995</v>
      </c>
      <c r="E98" s="12">
        <v>3628.8982253660006</v>
      </c>
      <c r="F98" s="12">
        <v>5982.3193509990006</v>
      </c>
      <c r="G98" s="12">
        <v>7186.1479800789994</v>
      </c>
      <c r="H98" s="12">
        <v>10580.769866889003</v>
      </c>
      <c r="I98" s="12">
        <v>11770.993545503999</v>
      </c>
      <c r="J98" s="12">
        <v>19979.595675863002</v>
      </c>
      <c r="K98" s="12">
        <v>23441.085153612999</v>
      </c>
      <c r="L98" s="12">
        <v>33686.254603699999</v>
      </c>
      <c r="M98" s="12">
        <v>40767.934249119993</v>
      </c>
      <c r="N98" s="12">
        <v>48568.442090666002</v>
      </c>
      <c r="O98" s="12">
        <v>53712.12965219</v>
      </c>
      <c r="P98" s="12">
        <v>57799.259587809996</v>
      </c>
      <c r="Q98" s="12">
        <v>53397.49250955</v>
      </c>
      <c r="R98" s="12">
        <v>56442.665152659989</v>
      </c>
      <c r="S98" s="12">
        <v>60491.111111949998</v>
      </c>
      <c r="T98" s="12">
        <v>63560.335998379996</v>
      </c>
      <c r="U98" s="12">
        <v>85071.236594710004</v>
      </c>
      <c r="V98" s="12">
        <v>95485.850122349992</v>
      </c>
      <c r="W98" s="12">
        <v>107514.00475655998</v>
      </c>
      <c r="X98" s="12">
        <v>120074.87131987001</v>
      </c>
      <c r="Y98" s="12">
        <v>119984.3328591</v>
      </c>
      <c r="Z98" s="12">
        <v>105609.9305431</v>
      </c>
      <c r="AA98" s="12">
        <v>116341.73360298997</v>
      </c>
      <c r="AB98" s="6"/>
      <c r="AC98" s="6"/>
      <c r="AD98" s="6"/>
      <c r="AE98" s="6"/>
      <c r="AF98" s="6"/>
    </row>
    <row r="99" spans="1:32" collapsed="1" x14ac:dyDescent="0.25">
      <c r="A99" s="11" t="s">
        <v>18</v>
      </c>
      <c r="B99" s="11" t="s">
        <v>14</v>
      </c>
      <c r="C99" s="12">
        <v>2301.5394000000001</v>
      </c>
      <c r="D99" s="12">
        <v>2773.2891050000003</v>
      </c>
      <c r="E99" s="12">
        <v>4890.3482564089991</v>
      </c>
      <c r="F99" s="12">
        <v>7506.4327574120007</v>
      </c>
      <c r="G99" s="12">
        <v>12541.365101335001</v>
      </c>
      <c r="H99" s="12">
        <v>11953.969968071002</v>
      </c>
      <c r="I99" s="12">
        <v>14755.180705358001</v>
      </c>
      <c r="J99" s="12">
        <v>15149.666097873</v>
      </c>
      <c r="K99" s="12">
        <v>15576.426893860003</v>
      </c>
      <c r="L99" s="12">
        <v>15530.6924557</v>
      </c>
      <c r="M99" s="12">
        <v>15911.582629955999</v>
      </c>
      <c r="N99" s="12">
        <v>16603.628943634998</v>
      </c>
      <c r="O99" s="12">
        <v>18722.347375797995</v>
      </c>
      <c r="P99" s="12">
        <v>18903.547470850997</v>
      </c>
      <c r="Q99" s="12">
        <v>17704.078111455001</v>
      </c>
      <c r="R99" s="12">
        <v>17958.870339690002</v>
      </c>
      <c r="S99" s="12">
        <v>17946.854293771998</v>
      </c>
      <c r="T99" s="12">
        <v>17513.965565815</v>
      </c>
      <c r="U99" s="12">
        <v>18501.524662183998</v>
      </c>
      <c r="V99" s="12">
        <v>17448.098083532001</v>
      </c>
      <c r="W99" s="12">
        <v>16378.159139020001</v>
      </c>
      <c r="X99" s="12">
        <v>18172.064834426001</v>
      </c>
      <c r="Y99" s="12">
        <v>17612.539939330003</v>
      </c>
      <c r="Z99" s="12">
        <v>16777.493346372998</v>
      </c>
      <c r="AA99" s="12">
        <v>17080.479037377998</v>
      </c>
    </row>
    <row r="100" spans="1:32" x14ac:dyDescent="0.25">
      <c r="A100" s="11" t="s">
        <v>18</v>
      </c>
      <c r="B100" s="11" t="s">
        <v>25</v>
      </c>
      <c r="C100" s="12">
        <v>118.97510926</v>
      </c>
      <c r="D100" s="12">
        <v>184.47893604000001</v>
      </c>
      <c r="E100" s="12">
        <v>274.19584741</v>
      </c>
      <c r="F100" s="12">
        <v>395.34916786000002</v>
      </c>
      <c r="G100" s="12">
        <v>552.41259429999991</v>
      </c>
      <c r="H100" s="12">
        <v>679.41655625999999</v>
      </c>
      <c r="I100" s="12">
        <v>890.45837089999986</v>
      </c>
      <c r="J100" s="12">
        <v>1051.7097152000001</v>
      </c>
      <c r="K100" s="12">
        <v>1316.9681110000001</v>
      </c>
      <c r="L100" s="12">
        <v>1648.0822387999999</v>
      </c>
      <c r="M100" s="12">
        <v>2000.0323374999998</v>
      </c>
      <c r="N100" s="12">
        <v>2325.4704502</v>
      </c>
      <c r="O100" s="12">
        <v>2773.6811319000003</v>
      </c>
      <c r="P100" s="12">
        <v>3222.1268601000002</v>
      </c>
      <c r="Q100" s="12">
        <v>3558.4867786</v>
      </c>
      <c r="R100" s="12">
        <v>3957.9392691999997</v>
      </c>
      <c r="S100" s="12">
        <v>4471.3080926000002</v>
      </c>
      <c r="T100" s="12">
        <v>4755.2847669999992</v>
      </c>
      <c r="U100" s="12">
        <v>5405.5405877000003</v>
      </c>
      <c r="V100" s="12">
        <v>5761.2111329999998</v>
      </c>
      <c r="W100" s="12">
        <v>5986.3666779999994</v>
      </c>
      <c r="X100" s="12">
        <v>6579.9788420000014</v>
      </c>
      <c r="Y100" s="12">
        <v>7047.0619239999996</v>
      </c>
      <c r="Z100" s="12">
        <v>7051.7289520000004</v>
      </c>
      <c r="AA100" s="12">
        <v>7563.8203649999996</v>
      </c>
    </row>
    <row r="101" spans="1:32" collapsed="1" x14ac:dyDescent="0.25"/>
    <row r="102" spans="1:32" x14ac:dyDescent="0.25">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x14ac:dyDescent="0.25">
      <c r="A103" s="11" t="s">
        <v>26</v>
      </c>
      <c r="B103" s="11" t="s">
        <v>105</v>
      </c>
      <c r="C103" s="12">
        <v>30.660887738500001</v>
      </c>
      <c r="D103" s="12">
        <v>29.714996228999993</v>
      </c>
      <c r="E103" s="12">
        <v>2490.1601182010004</v>
      </c>
      <c r="F103" s="12">
        <v>2625.2304549689998</v>
      </c>
      <c r="G103" s="12">
        <v>3398.3723615109998</v>
      </c>
      <c r="H103" s="12">
        <v>3915.2868134360001</v>
      </c>
      <c r="I103" s="12">
        <v>4191.8335368799999</v>
      </c>
      <c r="J103" s="12">
        <v>10055.254887665</v>
      </c>
      <c r="K103" s="12">
        <v>9757.693373189999</v>
      </c>
      <c r="L103" s="12">
        <v>12760.409338829999</v>
      </c>
      <c r="M103" s="12">
        <v>12465.992718219999</v>
      </c>
      <c r="N103" s="12">
        <v>12024.893322849999</v>
      </c>
      <c r="O103" s="12">
        <v>14387.2056347</v>
      </c>
      <c r="P103" s="12">
        <v>14602.802725080001</v>
      </c>
      <c r="Q103" s="12">
        <v>16538.02808086</v>
      </c>
      <c r="R103" s="12">
        <v>16483.855488749999</v>
      </c>
      <c r="S103" s="12">
        <v>17857.62781993</v>
      </c>
      <c r="T103" s="12">
        <v>17200.595558680001</v>
      </c>
      <c r="U103" s="12">
        <v>17999.820186240002</v>
      </c>
      <c r="V103" s="12">
        <v>18973.046304609998</v>
      </c>
      <c r="W103" s="12">
        <v>18805.906161160001</v>
      </c>
      <c r="X103" s="12">
        <v>22125.356701070003</v>
      </c>
      <c r="Y103" s="12">
        <v>21141.215049549999</v>
      </c>
      <c r="Z103" s="12">
        <v>17992.565210100001</v>
      </c>
      <c r="AA103" s="12">
        <v>18113.025009270001</v>
      </c>
    </row>
    <row r="104" spans="1:32" x14ac:dyDescent="0.25">
      <c r="A104" s="11" t="s">
        <v>26</v>
      </c>
      <c r="B104" s="11" t="s">
        <v>14</v>
      </c>
      <c r="C104" s="12">
        <v>1400.2121</v>
      </c>
      <c r="D104" s="12">
        <v>1595.8311950000002</v>
      </c>
      <c r="E104" s="12">
        <v>2775.9014106750001</v>
      </c>
      <c r="F104" s="12">
        <v>3985.6656371500003</v>
      </c>
      <c r="G104" s="12">
        <v>8844.4875626100002</v>
      </c>
      <c r="H104" s="12">
        <v>8814.5370162899999</v>
      </c>
      <c r="I104" s="12">
        <v>9892.6800710900006</v>
      </c>
      <c r="J104" s="12">
        <v>10029.792327160001</v>
      </c>
      <c r="K104" s="12">
        <v>10008.112294220002</v>
      </c>
      <c r="L104" s="12">
        <v>9641.9535916799996</v>
      </c>
      <c r="M104" s="12">
        <v>9702.5003163599995</v>
      </c>
      <c r="N104" s="12">
        <v>9105.6503038599985</v>
      </c>
      <c r="O104" s="12">
        <v>9822.8079389349987</v>
      </c>
      <c r="P104" s="12">
        <v>10209.932569295999</v>
      </c>
      <c r="Q104" s="12">
        <v>9299.07595434</v>
      </c>
      <c r="R104" s="12">
        <v>9150.3519331560019</v>
      </c>
      <c r="S104" s="12">
        <v>9192.7672945150007</v>
      </c>
      <c r="T104" s="12">
        <v>8958.6764965950006</v>
      </c>
      <c r="U104" s="12">
        <v>9494.2708596699995</v>
      </c>
      <c r="V104" s="12">
        <v>8974.3998926299992</v>
      </c>
      <c r="W104" s="12">
        <v>8354.4526437000004</v>
      </c>
      <c r="X104" s="12">
        <v>9374.5799744199994</v>
      </c>
      <c r="Y104" s="12">
        <v>9347.7206406749992</v>
      </c>
      <c r="Z104" s="12">
        <v>9059.9813146349989</v>
      </c>
      <c r="AA104" s="12">
        <v>9169.1360277749991</v>
      </c>
    </row>
    <row r="105" spans="1:32" x14ac:dyDescent="0.25">
      <c r="A105" s="11" t="s">
        <v>26</v>
      </c>
      <c r="B105" s="11" t="s">
        <v>25</v>
      </c>
      <c r="C105" s="12">
        <v>26.762368799999997</v>
      </c>
      <c r="D105" s="12">
        <v>49.137967969999998</v>
      </c>
      <c r="E105" s="12">
        <v>89.270876799999982</v>
      </c>
      <c r="F105" s="12">
        <v>135.44185960000002</v>
      </c>
      <c r="G105" s="12">
        <v>185.40609910000001</v>
      </c>
      <c r="H105" s="12">
        <v>236.28999260000001</v>
      </c>
      <c r="I105" s="12">
        <v>317.52695529999994</v>
      </c>
      <c r="J105" s="12">
        <v>375.49360949999999</v>
      </c>
      <c r="K105" s="12">
        <v>469.94889760000001</v>
      </c>
      <c r="L105" s="12">
        <v>570.55720900000006</v>
      </c>
      <c r="M105" s="12">
        <v>689.740409</v>
      </c>
      <c r="N105" s="12">
        <v>801.47238270000003</v>
      </c>
      <c r="O105" s="12">
        <v>959.67165120000004</v>
      </c>
      <c r="P105" s="12">
        <v>1111.4202438</v>
      </c>
      <c r="Q105" s="12">
        <v>1229.6686769999999</v>
      </c>
      <c r="R105" s="12">
        <v>1358.6129075999997</v>
      </c>
      <c r="S105" s="12">
        <v>1531.057053</v>
      </c>
      <c r="T105" s="12">
        <v>1624.8097849999999</v>
      </c>
      <c r="U105" s="12">
        <v>1792.087213</v>
      </c>
      <c r="V105" s="12">
        <v>1882.4526370000001</v>
      </c>
      <c r="W105" s="12">
        <v>1944.561132</v>
      </c>
      <c r="X105" s="12">
        <v>2147.2903430000001</v>
      </c>
      <c r="Y105" s="12">
        <v>2297.2123790000001</v>
      </c>
      <c r="Z105" s="12">
        <v>2273.9977100000001</v>
      </c>
      <c r="AA105" s="12">
        <v>2440.5734109999999</v>
      </c>
    </row>
    <row r="107" spans="1:32" x14ac:dyDescent="0.25">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x14ac:dyDescent="0.25">
      <c r="A108" s="11" t="s">
        <v>27</v>
      </c>
      <c r="B108" s="11" t="s">
        <v>105</v>
      </c>
      <c r="C108" s="12">
        <v>66.687429160999997</v>
      </c>
      <c r="D108" s="12">
        <v>65.735808231000007</v>
      </c>
      <c r="E108" s="12">
        <v>555.25705696</v>
      </c>
      <c r="F108" s="12">
        <v>569.24591486999998</v>
      </c>
      <c r="G108" s="12">
        <v>577.83827244999998</v>
      </c>
      <c r="H108" s="12">
        <v>3697.1086700000001</v>
      </c>
      <c r="I108" s="12">
        <v>3969.9798500000002</v>
      </c>
      <c r="J108" s="12">
        <v>5146.0459199999996</v>
      </c>
      <c r="K108" s="12">
        <v>7737.7869350000001</v>
      </c>
      <c r="L108" s="12">
        <v>11576.424595</v>
      </c>
      <c r="M108" s="12">
        <v>17002.218679999998</v>
      </c>
      <c r="N108" s="12">
        <v>22622.357339999999</v>
      </c>
      <c r="O108" s="12">
        <v>23866.272250000002</v>
      </c>
      <c r="P108" s="12">
        <v>23695.36911</v>
      </c>
      <c r="Q108" s="12">
        <v>20050.897123000002</v>
      </c>
      <c r="R108" s="12">
        <v>22199.897592999998</v>
      </c>
      <c r="S108" s="12">
        <v>22886.539812999999</v>
      </c>
      <c r="T108" s="12">
        <v>28153.595565000003</v>
      </c>
      <c r="U108" s="12">
        <v>30391.87687</v>
      </c>
      <c r="V108" s="12">
        <v>42286.576699999998</v>
      </c>
      <c r="W108" s="12">
        <v>46040.88654</v>
      </c>
      <c r="X108" s="12">
        <v>52823.042742000005</v>
      </c>
      <c r="Y108" s="12">
        <v>51177.752218300004</v>
      </c>
      <c r="Z108" s="12">
        <v>43085.702933</v>
      </c>
      <c r="AA108" s="12">
        <v>48328.851180170001</v>
      </c>
    </row>
    <row r="109" spans="1:32" x14ac:dyDescent="0.25">
      <c r="A109" s="11" t="s">
        <v>27</v>
      </c>
      <c r="B109" s="11" t="s">
        <v>14</v>
      </c>
      <c r="C109" s="12">
        <v>901.32730000000004</v>
      </c>
      <c r="D109" s="12">
        <v>1177.4579100000001</v>
      </c>
      <c r="E109" s="12">
        <v>1801.30071144</v>
      </c>
      <c r="F109" s="12">
        <v>3201.5474666299997</v>
      </c>
      <c r="G109" s="12">
        <v>3371.5327542</v>
      </c>
      <c r="H109" s="12">
        <v>2671.7725223499997</v>
      </c>
      <c r="I109" s="12">
        <v>3418.0943983000002</v>
      </c>
      <c r="J109" s="12">
        <v>3660.2962206699999</v>
      </c>
      <c r="K109" s="12">
        <v>3437.343871</v>
      </c>
      <c r="L109" s="12">
        <v>3416.0578561000002</v>
      </c>
      <c r="M109" s="12">
        <v>3341.8625812999999</v>
      </c>
      <c r="N109" s="12">
        <v>3176.65771632</v>
      </c>
      <c r="O109" s="12">
        <v>3192.7460980699998</v>
      </c>
      <c r="P109" s="12">
        <v>3062.5937100000001</v>
      </c>
      <c r="Q109" s="12">
        <v>2641.3387573000005</v>
      </c>
      <c r="R109" s="12">
        <v>2812.9868603999998</v>
      </c>
      <c r="S109" s="12">
        <v>2965.4111754800001</v>
      </c>
      <c r="T109" s="12">
        <v>2805.0361665999999</v>
      </c>
      <c r="U109" s="12">
        <v>2959.1033692800002</v>
      </c>
      <c r="V109" s="12">
        <v>2758.1492564499999</v>
      </c>
      <c r="W109" s="12">
        <v>2694.4846516800003</v>
      </c>
      <c r="X109" s="12">
        <v>2734.7616379600004</v>
      </c>
      <c r="Y109" s="12">
        <v>2654.92104298</v>
      </c>
      <c r="Z109" s="12">
        <v>2438.7772054699999</v>
      </c>
      <c r="AA109" s="12">
        <v>2515.90025965</v>
      </c>
    </row>
    <row r="110" spans="1:32" x14ac:dyDescent="0.25">
      <c r="A110" s="11" t="s">
        <v>27</v>
      </c>
      <c r="B110" s="11" t="s">
        <v>25</v>
      </c>
      <c r="C110" s="12">
        <v>14.656389000000001</v>
      </c>
      <c r="D110" s="12">
        <v>23.381474000000001</v>
      </c>
      <c r="E110" s="12">
        <v>38.410778000000001</v>
      </c>
      <c r="F110" s="12">
        <v>61.603484999999999</v>
      </c>
      <c r="G110" s="12">
        <v>93.384150000000005</v>
      </c>
      <c r="H110" s="12">
        <v>126.00932</v>
      </c>
      <c r="I110" s="12">
        <v>175.10402999999999</v>
      </c>
      <c r="J110" s="12">
        <v>217.55331000000001</v>
      </c>
      <c r="K110" s="12">
        <v>300.88168000000002</v>
      </c>
      <c r="L110" s="12">
        <v>392.81808000000001</v>
      </c>
      <c r="M110" s="12">
        <v>499.99984999999998</v>
      </c>
      <c r="N110" s="12">
        <v>599.87130000000002</v>
      </c>
      <c r="O110" s="12">
        <v>714.81055000000003</v>
      </c>
      <c r="P110" s="12">
        <v>829.10699999999997</v>
      </c>
      <c r="Q110" s="12">
        <v>914.31150000000002</v>
      </c>
      <c r="R110" s="12">
        <v>1052.9117000000001</v>
      </c>
      <c r="S110" s="12">
        <v>1199.5829000000001</v>
      </c>
      <c r="T110" s="12">
        <v>1344.4547</v>
      </c>
      <c r="U110" s="12">
        <v>1522.3440000000001</v>
      </c>
      <c r="V110" s="12">
        <v>1706.2999</v>
      </c>
      <c r="W110" s="12">
        <v>1853.8471999999999</v>
      </c>
      <c r="X110" s="12">
        <v>1986.8353999999999</v>
      </c>
      <c r="Y110" s="12">
        <v>2092.6149999999998</v>
      </c>
      <c r="Z110" s="12">
        <v>2094.9277000000002</v>
      </c>
      <c r="AA110" s="12">
        <v>2293.7170000000001</v>
      </c>
    </row>
    <row r="112" spans="1:32" x14ac:dyDescent="0.25">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x14ac:dyDescent="0.25">
      <c r="A113" s="11" t="s">
        <v>28</v>
      </c>
      <c r="B113" s="11" t="s">
        <v>105</v>
      </c>
      <c r="C113" s="12">
        <v>190.39697603499999</v>
      </c>
      <c r="D113" s="12">
        <v>312.27747822299995</v>
      </c>
      <c r="E113" s="12">
        <v>370.90790323300001</v>
      </c>
      <c r="F113" s="12">
        <v>2583.892578</v>
      </c>
      <c r="G113" s="12">
        <v>2999.7612639999998</v>
      </c>
      <c r="H113" s="12">
        <v>2774.924121</v>
      </c>
      <c r="I113" s="12">
        <v>3417.4303640000003</v>
      </c>
      <c r="J113" s="12">
        <v>3855.4512185000003</v>
      </c>
      <c r="K113" s="12">
        <v>3503.4425500000002</v>
      </c>
      <c r="L113" s="12">
        <v>3683.3613839999998</v>
      </c>
      <c r="M113" s="12">
        <v>3341.5166140000001</v>
      </c>
      <c r="N113" s="12">
        <v>3296.5739460000004</v>
      </c>
      <c r="O113" s="12">
        <v>3940.418017</v>
      </c>
      <c r="P113" s="12">
        <v>5213.5031179999996</v>
      </c>
      <c r="Q113" s="12">
        <v>5006.9178000000002</v>
      </c>
      <c r="R113" s="12">
        <v>5362.9862149999999</v>
      </c>
      <c r="S113" s="12">
        <v>6221.8259200000002</v>
      </c>
      <c r="T113" s="12">
        <v>5403.5692589999999</v>
      </c>
      <c r="U113" s="12">
        <v>8403.3012660000004</v>
      </c>
      <c r="V113" s="12">
        <v>7930.0511530000003</v>
      </c>
      <c r="W113" s="12">
        <v>8085.4251789999998</v>
      </c>
      <c r="X113" s="12">
        <v>8780.7154960000007</v>
      </c>
      <c r="Y113" s="12">
        <v>9163.1002012999998</v>
      </c>
      <c r="Z113" s="12">
        <v>8804.4220514999997</v>
      </c>
      <c r="AA113" s="12">
        <v>9057.6234854999984</v>
      </c>
    </row>
    <row r="114" spans="1:27" x14ac:dyDescent="0.25">
      <c r="A114" s="11" t="s">
        <v>28</v>
      </c>
      <c r="B114" s="11" t="s">
        <v>14</v>
      </c>
      <c r="C114" s="12">
        <v>0</v>
      </c>
      <c r="D114" s="12">
        <v>0</v>
      </c>
      <c r="E114" s="12">
        <v>313.01192450000002</v>
      </c>
      <c r="F114" s="12">
        <v>319.06420600000001</v>
      </c>
      <c r="G114" s="12">
        <v>325.151747</v>
      </c>
      <c r="H114" s="12">
        <v>313.05069199999997</v>
      </c>
      <c r="I114" s="12">
        <v>301.87494700000002</v>
      </c>
      <c r="J114" s="12">
        <v>355.74193000000002</v>
      </c>
      <c r="K114" s="12">
        <v>343.80839199999997</v>
      </c>
      <c r="L114" s="12">
        <v>338.51473399999998</v>
      </c>
      <c r="M114" s="12">
        <v>339.67708199999998</v>
      </c>
      <c r="N114" s="12">
        <v>316.37850499999996</v>
      </c>
      <c r="O114" s="12">
        <v>340.34873399999998</v>
      </c>
      <c r="P114" s="12">
        <v>348.03943400000003</v>
      </c>
      <c r="Q114" s="12">
        <v>287.61265200000003</v>
      </c>
      <c r="R114" s="12">
        <v>298.25251500000002</v>
      </c>
      <c r="S114" s="12">
        <v>317.57844</v>
      </c>
      <c r="T114" s="12">
        <v>298.93067600000001</v>
      </c>
      <c r="U114" s="12">
        <v>330.42192599999998</v>
      </c>
      <c r="V114" s="12">
        <v>318.12228999999996</v>
      </c>
      <c r="W114" s="12">
        <v>282.77497399999999</v>
      </c>
      <c r="X114" s="12">
        <v>327.70059700000002</v>
      </c>
      <c r="Y114" s="12">
        <v>327.56164799999999</v>
      </c>
      <c r="Z114" s="12">
        <v>279.82749000000001</v>
      </c>
      <c r="AA114" s="12">
        <v>306.49223000000001</v>
      </c>
    </row>
    <row r="115" spans="1:27" x14ac:dyDescent="0.25">
      <c r="A115" s="11" t="s">
        <v>28</v>
      </c>
      <c r="B115" s="11" t="s">
        <v>25</v>
      </c>
      <c r="C115" s="12">
        <v>14.99613106</v>
      </c>
      <c r="D115" s="12">
        <v>25.206839070000001</v>
      </c>
      <c r="E115" s="12">
        <v>43.69094501</v>
      </c>
      <c r="F115" s="12">
        <v>72.292357260000003</v>
      </c>
      <c r="G115" s="12">
        <v>116.21549970000001</v>
      </c>
      <c r="H115" s="12">
        <v>139.65011966</v>
      </c>
      <c r="I115" s="12">
        <v>188.70631059999999</v>
      </c>
      <c r="J115" s="12">
        <v>217.7981317</v>
      </c>
      <c r="K115" s="12">
        <v>268.43174640000001</v>
      </c>
      <c r="L115" s="12">
        <v>343.26824979999998</v>
      </c>
      <c r="M115" s="12">
        <v>428.28761850000001</v>
      </c>
      <c r="N115" s="12">
        <v>483.65695749999998</v>
      </c>
      <c r="O115" s="12">
        <v>599.15045770000006</v>
      </c>
      <c r="P115" s="12">
        <v>711.26832630000001</v>
      </c>
      <c r="Q115" s="12">
        <v>815.71166160000007</v>
      </c>
      <c r="R115" s="12">
        <v>902.10306159999993</v>
      </c>
      <c r="S115" s="12">
        <v>1022.8544156</v>
      </c>
      <c r="T115" s="12">
        <v>1045.7335820000001</v>
      </c>
      <c r="U115" s="12">
        <v>1249.2877446999998</v>
      </c>
      <c r="V115" s="12">
        <v>1314.089311</v>
      </c>
      <c r="W115" s="12">
        <v>1288.519006</v>
      </c>
      <c r="X115" s="12">
        <v>1496.8103490000001</v>
      </c>
      <c r="Y115" s="12">
        <v>1625.1989550000001</v>
      </c>
      <c r="Z115" s="12">
        <v>1651.9287920000002</v>
      </c>
      <c r="AA115" s="12">
        <v>1754.7512039999999</v>
      </c>
    </row>
    <row r="117" spans="1:27" x14ac:dyDescent="0.25">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x14ac:dyDescent="0.25">
      <c r="A118" s="11" t="s">
        <v>29</v>
      </c>
      <c r="B118" s="11" t="s">
        <v>105</v>
      </c>
      <c r="C118" s="12">
        <v>216.49930121799997</v>
      </c>
      <c r="D118" s="12">
        <v>219.600416572</v>
      </c>
      <c r="E118" s="12">
        <v>212.53232469800002</v>
      </c>
      <c r="F118" s="12">
        <v>203.90397523399997</v>
      </c>
      <c r="G118" s="12">
        <v>210.120441153</v>
      </c>
      <c r="H118" s="12">
        <v>193.394487744</v>
      </c>
      <c r="I118" s="12">
        <v>191.68621363599999</v>
      </c>
      <c r="J118" s="12">
        <v>922.76127456000006</v>
      </c>
      <c r="K118" s="12">
        <v>2442.03317866</v>
      </c>
      <c r="L118" s="12">
        <v>5665.8958833000006</v>
      </c>
      <c r="M118" s="12">
        <v>7958.0090959899999</v>
      </c>
      <c r="N118" s="12">
        <v>10624.399743240001</v>
      </c>
      <c r="O118" s="12">
        <v>11517.98850662</v>
      </c>
      <c r="P118" s="12">
        <v>14287.26892608</v>
      </c>
      <c r="Q118" s="12">
        <v>11801.083463249999</v>
      </c>
      <c r="R118" s="12">
        <v>12124.68427005</v>
      </c>
      <c r="S118" s="12">
        <v>13248.50083212</v>
      </c>
      <c r="T118" s="12">
        <v>12531.870678499999</v>
      </c>
      <c r="U118" s="12">
        <v>27408.519032569999</v>
      </c>
      <c r="V118" s="12">
        <v>24022.941655840001</v>
      </c>
      <c r="W118" s="12">
        <v>32376.592227699999</v>
      </c>
      <c r="X118" s="12">
        <v>33977.498163900003</v>
      </c>
      <c r="Y118" s="12">
        <v>36052.898058650004</v>
      </c>
      <c r="Z118" s="12">
        <v>30114.7315992</v>
      </c>
      <c r="AA118" s="12">
        <v>31594.215022249999</v>
      </c>
    </row>
    <row r="119" spans="1:27" x14ac:dyDescent="0.25">
      <c r="A119" s="11" t="s">
        <v>29</v>
      </c>
      <c r="B119" s="11" t="s">
        <v>14</v>
      </c>
      <c r="C119" s="12">
        <v>0</v>
      </c>
      <c r="D119" s="12">
        <v>0</v>
      </c>
      <c r="E119" s="12">
        <v>5.4417928000000004E-2</v>
      </c>
      <c r="F119" s="12">
        <v>6.1143481999999999E-2</v>
      </c>
      <c r="G119" s="12">
        <v>7.6374337E-2</v>
      </c>
      <c r="H119" s="12">
        <v>8.4164554000000003E-2</v>
      </c>
      <c r="I119" s="12">
        <v>9.1746831000000001E-2</v>
      </c>
      <c r="J119" s="12">
        <v>9.4449850000000002E-2</v>
      </c>
      <c r="K119" s="12">
        <v>9.4231719999999991E-2</v>
      </c>
      <c r="L119" s="12">
        <v>9.6757509999999991E-2</v>
      </c>
      <c r="M119" s="12">
        <v>9.3298445999999993E-2</v>
      </c>
      <c r="N119" s="12">
        <v>0.10081951</v>
      </c>
      <c r="O119" s="12">
        <v>0.103920443</v>
      </c>
      <c r="P119" s="12">
        <v>0.108997205</v>
      </c>
      <c r="Q119" s="12">
        <v>0.107024655</v>
      </c>
      <c r="R119" s="12">
        <v>0.10721793399999999</v>
      </c>
      <c r="S119" s="12">
        <v>0.11520482700000001</v>
      </c>
      <c r="T119" s="12">
        <v>0.1186007</v>
      </c>
      <c r="U119" s="12">
        <v>0.121675964</v>
      </c>
      <c r="V119" s="12">
        <v>0.12463717199999999</v>
      </c>
      <c r="W119" s="12">
        <v>0.13394364</v>
      </c>
      <c r="X119" s="12">
        <v>0.143316846</v>
      </c>
      <c r="Y119" s="12">
        <v>0.147127815</v>
      </c>
      <c r="Z119" s="12">
        <v>0.13866726800000001</v>
      </c>
      <c r="AA119" s="12">
        <v>0.140396353</v>
      </c>
    </row>
    <row r="120" spans="1:27" x14ac:dyDescent="0.25">
      <c r="A120" s="11" t="s">
        <v>29</v>
      </c>
      <c r="B120" s="11" t="s">
        <v>25</v>
      </c>
      <c r="C120" s="12">
        <v>61.406480000000002</v>
      </c>
      <c r="D120" s="12">
        <v>84.840530000000001</v>
      </c>
      <c r="E120" s="12">
        <v>99.744050000000001</v>
      </c>
      <c r="F120" s="12">
        <v>121.35462</v>
      </c>
      <c r="G120" s="12">
        <v>149.44211000000001</v>
      </c>
      <c r="H120" s="12">
        <v>163.77922000000001</v>
      </c>
      <c r="I120" s="12">
        <v>193.74748</v>
      </c>
      <c r="J120" s="12">
        <v>219.70384000000001</v>
      </c>
      <c r="K120" s="12">
        <v>247.32759999999999</v>
      </c>
      <c r="L120" s="12">
        <v>306.92376999999999</v>
      </c>
      <c r="M120" s="12">
        <v>346.74495999999999</v>
      </c>
      <c r="N120" s="12">
        <v>395.96503000000001</v>
      </c>
      <c r="O120" s="12">
        <v>449.51123000000001</v>
      </c>
      <c r="P120" s="12">
        <v>507.05540000000002</v>
      </c>
      <c r="Q120" s="12">
        <v>531.91974000000005</v>
      </c>
      <c r="R120" s="12">
        <v>568.97469999999998</v>
      </c>
      <c r="S120" s="12">
        <v>627.41650000000004</v>
      </c>
      <c r="T120" s="12">
        <v>638.57934999999998</v>
      </c>
      <c r="U120" s="12">
        <v>731.06395999999995</v>
      </c>
      <c r="V120" s="12">
        <v>749.35910000000001</v>
      </c>
      <c r="W120" s="12">
        <v>779.61990000000003</v>
      </c>
      <c r="X120" s="12">
        <v>822.14013999999997</v>
      </c>
      <c r="Y120" s="12">
        <v>888.745</v>
      </c>
      <c r="Z120" s="12">
        <v>888.63139999999999</v>
      </c>
      <c r="AA120" s="12">
        <v>919.56719999999996</v>
      </c>
    </row>
    <row r="122" spans="1:27" x14ac:dyDescent="0.25">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x14ac:dyDescent="0.25">
      <c r="A123" s="11" t="s">
        <v>30</v>
      </c>
      <c r="B123" s="11" t="s">
        <v>105</v>
      </c>
      <c r="C123" s="12">
        <v>3.0244343E-2</v>
      </c>
      <c r="D123" s="12">
        <v>3.4835476999999997E-2</v>
      </c>
      <c r="E123" s="12">
        <v>4.0822273999999999E-2</v>
      </c>
      <c r="F123" s="12">
        <v>4.6427926000000001E-2</v>
      </c>
      <c r="G123" s="12">
        <v>5.5640965000000001E-2</v>
      </c>
      <c r="H123" s="12">
        <v>5.5774708999999992E-2</v>
      </c>
      <c r="I123" s="12">
        <v>6.3580988000000005E-2</v>
      </c>
      <c r="J123" s="12">
        <v>8.2375137999999987E-2</v>
      </c>
      <c r="K123" s="12">
        <v>0.129116763</v>
      </c>
      <c r="L123" s="12">
        <v>0.16340257000000002</v>
      </c>
      <c r="M123" s="12">
        <v>0.19714091</v>
      </c>
      <c r="N123" s="12">
        <v>0.21773857600000002</v>
      </c>
      <c r="O123" s="12">
        <v>0.24524386999999997</v>
      </c>
      <c r="P123" s="12">
        <v>0.31570864999999998</v>
      </c>
      <c r="Q123" s="12">
        <v>0.56604243999999992</v>
      </c>
      <c r="R123" s="12">
        <v>271.24158585999999</v>
      </c>
      <c r="S123" s="12">
        <v>276.6167269</v>
      </c>
      <c r="T123" s="12">
        <v>270.70493720000002</v>
      </c>
      <c r="U123" s="12">
        <v>867.71923990000005</v>
      </c>
      <c r="V123" s="12">
        <v>2273.2343089000001</v>
      </c>
      <c r="W123" s="12">
        <v>2205.1946487</v>
      </c>
      <c r="X123" s="12">
        <v>2368.2582169000002</v>
      </c>
      <c r="Y123" s="12">
        <v>2449.3673312999999</v>
      </c>
      <c r="Z123" s="12">
        <v>5612.5087493000001</v>
      </c>
      <c r="AA123" s="12">
        <v>9248.0189057999996</v>
      </c>
    </row>
    <row r="124" spans="1:27" x14ac:dyDescent="0.25">
      <c r="A124" s="11" t="s">
        <v>30</v>
      </c>
      <c r="B124" s="11" t="s">
        <v>14</v>
      </c>
      <c r="C124" s="12">
        <v>0</v>
      </c>
      <c r="D124" s="12">
        <v>0</v>
      </c>
      <c r="E124" s="12">
        <v>7.9791866000000003E-2</v>
      </c>
      <c r="F124" s="12">
        <v>9.4304150000000003E-2</v>
      </c>
      <c r="G124" s="12">
        <v>0.116663188</v>
      </c>
      <c r="H124" s="12">
        <v>154.525572877</v>
      </c>
      <c r="I124" s="12">
        <v>1142.439542137</v>
      </c>
      <c r="J124" s="12">
        <v>1103.741170193</v>
      </c>
      <c r="K124" s="12">
        <v>1787.06810492</v>
      </c>
      <c r="L124" s="12">
        <v>2134.0695164099998</v>
      </c>
      <c r="M124" s="12">
        <v>2527.4493518499999</v>
      </c>
      <c r="N124" s="12">
        <v>4004.8415989450004</v>
      </c>
      <c r="O124" s="12">
        <v>5366.3406843499997</v>
      </c>
      <c r="P124" s="12">
        <v>5282.8727603500001</v>
      </c>
      <c r="Q124" s="12">
        <v>5475.9437231600004</v>
      </c>
      <c r="R124" s="12">
        <v>5697.1718131999996</v>
      </c>
      <c r="S124" s="12">
        <v>5470.9821789500002</v>
      </c>
      <c r="T124" s="12">
        <v>5451.2036259199995</v>
      </c>
      <c r="U124" s="12">
        <v>5717.6068312699999</v>
      </c>
      <c r="V124" s="12">
        <v>5397.30200728</v>
      </c>
      <c r="W124" s="12">
        <v>5046.3129260000005</v>
      </c>
      <c r="X124" s="12">
        <v>5734.8793082000002</v>
      </c>
      <c r="Y124" s="12">
        <v>5282.1894798600006</v>
      </c>
      <c r="Z124" s="12">
        <v>4998.768669</v>
      </c>
      <c r="AA124" s="12">
        <v>5088.8101236000002</v>
      </c>
    </row>
    <row r="125" spans="1:27" x14ac:dyDescent="0.25">
      <c r="A125" s="11" t="s">
        <v>30</v>
      </c>
      <c r="B125" s="11" t="s">
        <v>25</v>
      </c>
      <c r="C125" s="12">
        <v>1.1537404</v>
      </c>
      <c r="D125" s="12">
        <v>1.9121250000000001</v>
      </c>
      <c r="E125" s="12">
        <v>3.0791976000000001</v>
      </c>
      <c r="F125" s="12">
        <v>4.6568459999999998</v>
      </c>
      <c r="G125" s="12">
        <v>7.9647354999999997</v>
      </c>
      <c r="H125" s="12">
        <v>13.687904</v>
      </c>
      <c r="I125" s="12">
        <v>15.373595</v>
      </c>
      <c r="J125" s="12">
        <v>21.160824000000002</v>
      </c>
      <c r="K125" s="12">
        <v>30.378187</v>
      </c>
      <c r="L125" s="12">
        <v>34.51493</v>
      </c>
      <c r="M125" s="12">
        <v>35.259500000000003</v>
      </c>
      <c r="N125" s="12">
        <v>44.504779999999997</v>
      </c>
      <c r="O125" s="12">
        <v>50.537242999999997</v>
      </c>
      <c r="P125" s="12">
        <v>63.275889999999997</v>
      </c>
      <c r="Q125" s="12">
        <v>66.875200000000007</v>
      </c>
      <c r="R125" s="12">
        <v>75.3369</v>
      </c>
      <c r="S125" s="12">
        <v>90.397223999999994</v>
      </c>
      <c r="T125" s="12">
        <v>101.70735000000001</v>
      </c>
      <c r="U125" s="12">
        <v>110.75767</v>
      </c>
      <c r="V125" s="12">
        <v>109.01018500000001</v>
      </c>
      <c r="W125" s="12">
        <v>119.81944</v>
      </c>
      <c r="X125" s="12">
        <v>126.90261</v>
      </c>
      <c r="Y125" s="12">
        <v>143.29059000000001</v>
      </c>
      <c r="Z125" s="12">
        <v>142.24334999999999</v>
      </c>
      <c r="AA125" s="12">
        <v>155.21154999999999</v>
      </c>
    </row>
    <row r="128" spans="1:27" x14ac:dyDescent="0.25">
      <c r="A128" s="28" t="s">
        <v>100</v>
      </c>
    </row>
    <row r="129" spans="1:27" x14ac:dyDescent="0.25">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x14ac:dyDescent="0.25">
      <c r="A130" s="11" t="s">
        <v>18</v>
      </c>
      <c r="B130" s="11" t="s">
        <v>53</v>
      </c>
      <c r="C130" s="12">
        <v>28799.581654580041</v>
      </c>
      <c r="D130" s="12">
        <v>32116.566738303038</v>
      </c>
      <c r="E130" s="12">
        <v>35314.162636605921</v>
      </c>
      <c r="F130" s="12">
        <v>42204.844896742456</v>
      </c>
      <c r="G130" s="12">
        <v>46649.244193940904</v>
      </c>
      <c r="H130" s="12">
        <v>45581.342295786199</v>
      </c>
      <c r="I130" s="12">
        <v>51738.475006132008</v>
      </c>
      <c r="J130" s="12">
        <v>57785.447491860643</v>
      </c>
      <c r="K130" s="12">
        <v>62725.514409924239</v>
      </c>
      <c r="L130" s="12">
        <v>66426.573496413606</v>
      </c>
      <c r="M130" s="12">
        <v>68136.577039323252</v>
      </c>
      <c r="N130" s="12">
        <v>69455.315398857652</v>
      </c>
      <c r="O130" s="12">
        <v>77921.789061492032</v>
      </c>
      <c r="P130" s="12">
        <v>81295.984183124499</v>
      </c>
      <c r="Q130" s="12">
        <v>75616.571643176198</v>
      </c>
      <c r="R130" s="12">
        <v>82371.964922335057</v>
      </c>
      <c r="S130" s="12">
        <v>89097.359757695333</v>
      </c>
      <c r="T130" s="12">
        <v>93968.30928689499</v>
      </c>
      <c r="U130" s="12">
        <v>97170.133942587301</v>
      </c>
      <c r="V130" s="12">
        <v>97695.794642937282</v>
      </c>
      <c r="W130" s="12">
        <v>97584.68318903484</v>
      </c>
      <c r="X130" s="12">
        <v>107466.53385647577</v>
      </c>
      <c r="Y130" s="12">
        <v>110617.43129422409</v>
      </c>
      <c r="Z130" s="12">
        <v>101961.08538418186</v>
      </c>
      <c r="AA130" s="12">
        <v>110157.64688730802</v>
      </c>
    </row>
    <row r="131" spans="1:27" collapsed="1" x14ac:dyDescent="0.25">
      <c r="A131" s="11" t="s">
        <v>18</v>
      </c>
      <c r="B131" s="11" t="s">
        <v>77</v>
      </c>
      <c r="C131" s="12">
        <v>695.47950570988485</v>
      </c>
      <c r="D131" s="12">
        <v>1078.3100386857082</v>
      </c>
      <c r="E131" s="12">
        <v>1407.5157852487544</v>
      </c>
      <c r="F131" s="12">
        <v>1668.4796034111953</v>
      </c>
      <c r="G131" s="12">
        <v>1891.1321068588477</v>
      </c>
      <c r="H131" s="12">
        <v>2035.3668890277131</v>
      </c>
      <c r="I131" s="12">
        <v>2318.3699375824908</v>
      </c>
      <c r="J131" s="12">
        <v>2682.8974708124374</v>
      </c>
      <c r="K131" s="12">
        <v>3007.6704108138074</v>
      </c>
      <c r="L131" s="12">
        <v>3349.5883541169701</v>
      </c>
      <c r="M131" s="12">
        <v>3854.3371915492908</v>
      </c>
      <c r="N131" s="12">
        <v>4362.6111489069299</v>
      </c>
      <c r="O131" s="12">
        <v>4815.8375428165173</v>
      </c>
      <c r="P131" s="12">
        <v>5174.2175192094955</v>
      </c>
      <c r="Q131" s="12">
        <v>5472.1673845028699</v>
      </c>
      <c r="R131" s="12">
        <v>5686.3755043830643</v>
      </c>
      <c r="S131" s="12">
        <v>5767.9947715630378</v>
      </c>
      <c r="T131" s="12">
        <v>5751.488018755429</v>
      </c>
      <c r="U131" s="12">
        <v>5684.5392051556028</v>
      </c>
      <c r="V131" s="12">
        <v>5627.0458750929711</v>
      </c>
      <c r="W131" s="12">
        <v>5657.8926820355518</v>
      </c>
      <c r="X131" s="12">
        <v>5678.531402848238</v>
      </c>
      <c r="Y131" s="12">
        <v>5681.5410981673467</v>
      </c>
      <c r="Z131" s="12">
        <v>5668.968549653996</v>
      </c>
      <c r="AA131" s="12">
        <v>5652.0939934496691</v>
      </c>
    </row>
    <row r="132" spans="1:27" collapsed="1" x14ac:dyDescent="0.25">
      <c r="A132" s="11" t="s">
        <v>18</v>
      </c>
      <c r="B132" s="11" t="s">
        <v>78</v>
      </c>
      <c r="C132" s="12">
        <v>818.55442644202515</v>
      </c>
      <c r="D132" s="12">
        <v>1269.0038799837214</v>
      </c>
      <c r="E132" s="12">
        <v>1656.6188108310082</v>
      </c>
      <c r="F132" s="12">
        <v>1963.7017690634411</v>
      </c>
      <c r="G132" s="12">
        <v>2226.3497638900258</v>
      </c>
      <c r="H132" s="12">
        <v>2395.6582608850285</v>
      </c>
      <c r="I132" s="12">
        <v>2729.6635485125166</v>
      </c>
      <c r="J132" s="12">
        <v>3158.3232962875327</v>
      </c>
      <c r="K132" s="12">
        <v>3540.0508155728053</v>
      </c>
      <c r="L132" s="12">
        <v>3942.9331879372494</v>
      </c>
      <c r="M132" s="12">
        <v>4536.0568538027446</v>
      </c>
      <c r="N132" s="12">
        <v>5135.5260266892783</v>
      </c>
      <c r="O132" s="12">
        <v>5666.6468609600752</v>
      </c>
      <c r="P132" s="12">
        <v>6089.0879580885567</v>
      </c>
      <c r="Q132" s="12">
        <v>6440.0448676655124</v>
      </c>
      <c r="R132" s="12">
        <v>6692.6190524663807</v>
      </c>
      <c r="S132" s="12">
        <v>6788.821124342664</v>
      </c>
      <c r="T132" s="12">
        <v>6767.7333839256535</v>
      </c>
      <c r="U132" s="12">
        <v>6692.1029913053426</v>
      </c>
      <c r="V132" s="12">
        <v>6622.8115186825871</v>
      </c>
      <c r="W132" s="12">
        <v>6659.9011823977626</v>
      </c>
      <c r="X132" s="12">
        <v>6683.790206809872</v>
      </c>
      <c r="Y132" s="12">
        <v>6688.1883858722285</v>
      </c>
      <c r="Z132" s="12">
        <v>6674.2227214915983</v>
      </c>
      <c r="AA132" s="12">
        <v>6651.1966452847391</v>
      </c>
    </row>
    <row r="134" spans="1:27" x14ac:dyDescent="0.25">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x14ac:dyDescent="0.25">
      <c r="A135" s="11" t="s">
        <v>26</v>
      </c>
      <c r="B135" s="11" t="s">
        <v>53</v>
      </c>
      <c r="C135" s="27">
        <v>9407.3660738003891</v>
      </c>
      <c r="D135" s="27">
        <v>10720.592745043252</v>
      </c>
      <c r="E135" s="27">
        <v>11742.165831503591</v>
      </c>
      <c r="F135" s="27">
        <v>14397.80613409698</v>
      </c>
      <c r="G135" s="27">
        <v>15632.0744559697</v>
      </c>
      <c r="H135" s="27">
        <v>15190.816560003701</v>
      </c>
      <c r="I135" s="27">
        <v>16923.737649291219</v>
      </c>
      <c r="J135" s="27">
        <v>19303.007131726721</v>
      </c>
      <c r="K135" s="27">
        <v>21478.691769755362</v>
      </c>
      <c r="L135" s="27">
        <v>22202.22050975027</v>
      </c>
      <c r="M135" s="27">
        <v>23139.098955670954</v>
      </c>
      <c r="N135" s="27">
        <v>23515.40579942867</v>
      </c>
      <c r="O135" s="27">
        <v>27142.037960078618</v>
      </c>
      <c r="P135" s="27">
        <v>27978.921039158999</v>
      </c>
      <c r="Q135" s="27">
        <v>25986.664037335893</v>
      </c>
      <c r="R135" s="27">
        <v>27808.479812266996</v>
      </c>
      <c r="S135" s="27">
        <v>30679.3489002918</v>
      </c>
      <c r="T135" s="27">
        <v>33048.967532542694</v>
      </c>
      <c r="U135" s="27">
        <v>33321.199393111194</v>
      </c>
      <c r="V135" s="27">
        <v>33908.128015022798</v>
      </c>
      <c r="W135" s="27">
        <v>33701.145137156294</v>
      </c>
      <c r="X135" s="27">
        <v>38073.762060588204</v>
      </c>
      <c r="Y135" s="27">
        <v>38675.843278596898</v>
      </c>
      <c r="Z135" s="27">
        <v>35512.044699422302</v>
      </c>
      <c r="AA135" s="27">
        <v>37604.784254430793</v>
      </c>
    </row>
    <row r="136" spans="1:27" x14ac:dyDescent="0.25">
      <c r="A136" s="11" t="s">
        <v>26</v>
      </c>
      <c r="B136" s="11" t="s">
        <v>77</v>
      </c>
      <c r="C136" s="12">
        <v>252.91152013516401</v>
      </c>
      <c r="D136" s="12">
        <v>378.03701382875403</v>
      </c>
      <c r="E136" s="12">
        <v>474.14851216983698</v>
      </c>
      <c r="F136" s="12">
        <v>547.33104741811701</v>
      </c>
      <c r="G136" s="12">
        <v>609.241747665405</v>
      </c>
      <c r="H136" s="12">
        <v>653.13848749542205</v>
      </c>
      <c r="I136" s="12">
        <v>740.77865667724598</v>
      </c>
      <c r="J136" s="12">
        <v>859.11339194488505</v>
      </c>
      <c r="K136" s="12">
        <v>977.767700401306</v>
      </c>
      <c r="L136" s="12">
        <v>1103.13766263246</v>
      </c>
      <c r="M136" s="12">
        <v>1286.9308055701199</v>
      </c>
      <c r="N136" s="12">
        <v>1462.6095040955499</v>
      </c>
      <c r="O136" s="12">
        <v>1617.7381679611201</v>
      </c>
      <c r="P136" s="12">
        <v>1741.4017822532601</v>
      </c>
      <c r="Q136" s="12">
        <v>1838.9315026607501</v>
      </c>
      <c r="R136" s="12">
        <v>1907.33732112598</v>
      </c>
      <c r="S136" s="12">
        <v>1935.73104249572</v>
      </c>
      <c r="T136" s="12">
        <v>1922.4916844844799</v>
      </c>
      <c r="U136" s="12">
        <v>1901.09352448511</v>
      </c>
      <c r="V136" s="12">
        <v>1886.0903379516601</v>
      </c>
      <c r="W136" s="12">
        <v>1903.65684973621</v>
      </c>
      <c r="X136" s="12">
        <v>1915.6796952247601</v>
      </c>
      <c r="Y136" s="12">
        <v>1915.4790256481101</v>
      </c>
      <c r="Z136" s="12">
        <v>1909.4832365846601</v>
      </c>
      <c r="AA136" s="12">
        <v>1898.9575785827601</v>
      </c>
    </row>
    <row r="137" spans="1:27" x14ac:dyDescent="0.25">
      <c r="A137" s="11" t="s">
        <v>26</v>
      </c>
      <c r="B137" s="11" t="s">
        <v>78</v>
      </c>
      <c r="C137" s="12">
        <v>297.70232521080902</v>
      </c>
      <c r="D137" s="12">
        <v>444.779419281005</v>
      </c>
      <c r="E137" s="12">
        <v>558.07491128444599</v>
      </c>
      <c r="F137" s="12">
        <v>644.29925701522802</v>
      </c>
      <c r="G137" s="12">
        <v>717.32149270784805</v>
      </c>
      <c r="H137" s="12">
        <v>768.75532677245099</v>
      </c>
      <c r="I137" s="12">
        <v>872.24802784252097</v>
      </c>
      <c r="J137" s="12">
        <v>1011.28438747215</v>
      </c>
      <c r="K137" s="12">
        <v>1150.39511930656</v>
      </c>
      <c r="L137" s="12">
        <v>1298.22377008438</v>
      </c>
      <c r="M137" s="12">
        <v>1514.86478892531</v>
      </c>
      <c r="N137" s="12">
        <v>1722.1033013343799</v>
      </c>
      <c r="O137" s="12">
        <v>1903.2334063682499</v>
      </c>
      <c r="P137" s="12">
        <v>2049.2668299140901</v>
      </c>
      <c r="Q137" s="12">
        <v>2164.32332779121</v>
      </c>
      <c r="R137" s="12">
        <v>2245.6488997859901</v>
      </c>
      <c r="S137" s="12">
        <v>2278.2933015236799</v>
      </c>
      <c r="T137" s="12">
        <v>2261.7711146402298</v>
      </c>
      <c r="U137" s="12">
        <v>2238.39874868774</v>
      </c>
      <c r="V137" s="12">
        <v>2219.5941548309302</v>
      </c>
      <c r="W137" s="12">
        <v>2241.1434377517699</v>
      </c>
      <c r="X137" s="12">
        <v>2254.4028171319901</v>
      </c>
      <c r="Y137" s="12">
        <v>2255.0101157417298</v>
      </c>
      <c r="Z137" s="12">
        <v>2248.4295071489801</v>
      </c>
      <c r="AA137" s="12">
        <v>2234.1150463938702</v>
      </c>
    </row>
    <row r="139" spans="1:27" x14ac:dyDescent="0.25">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x14ac:dyDescent="0.25">
      <c r="A140" s="11" t="s">
        <v>27</v>
      </c>
      <c r="B140" s="11" t="s">
        <v>53</v>
      </c>
      <c r="C140" s="27">
        <v>8911.3693030449649</v>
      </c>
      <c r="D140" s="27">
        <v>9688.1653584848409</v>
      </c>
      <c r="E140" s="27">
        <v>11015.967761672338</v>
      </c>
      <c r="F140" s="27">
        <v>12990.92500133979</v>
      </c>
      <c r="G140" s="27">
        <v>14302.24797533219</v>
      </c>
      <c r="H140" s="27">
        <v>13096.239107536401</v>
      </c>
      <c r="I140" s="27">
        <v>15378.703977257121</v>
      </c>
      <c r="J140" s="27">
        <v>17066.69677451122</v>
      </c>
      <c r="K140" s="27">
        <v>19087.607251307421</v>
      </c>
      <c r="L140" s="27">
        <v>19930.912223697531</v>
      </c>
      <c r="M140" s="27">
        <v>20187.408402892641</v>
      </c>
      <c r="N140" s="27">
        <v>21394.839182534321</v>
      </c>
      <c r="O140" s="27">
        <v>23734.533993996494</v>
      </c>
      <c r="P140" s="27">
        <v>24661.54633780706</v>
      </c>
      <c r="Q140" s="27">
        <v>21472.833368330976</v>
      </c>
      <c r="R140" s="27">
        <v>24100.829984448639</v>
      </c>
      <c r="S140" s="27">
        <v>25820.36916954779</v>
      </c>
      <c r="T140" s="27">
        <v>27964.307641871143</v>
      </c>
      <c r="U140" s="27">
        <v>28444.048751705508</v>
      </c>
      <c r="V140" s="27">
        <v>28166.480317203859</v>
      </c>
      <c r="W140" s="27">
        <v>29214.905226503943</v>
      </c>
      <c r="X140" s="27">
        <v>31712.306750475029</v>
      </c>
      <c r="Y140" s="27">
        <v>32565.06500470595</v>
      </c>
      <c r="Z140" s="27">
        <v>28085.443160861567</v>
      </c>
      <c r="AA140" s="27">
        <v>31364.532528642671</v>
      </c>
    </row>
    <row r="141" spans="1:27" x14ac:dyDescent="0.25">
      <c r="A141" s="11" t="s">
        <v>27</v>
      </c>
      <c r="B141" s="11" t="s">
        <v>77</v>
      </c>
      <c r="C141" s="12">
        <v>181.26653678750901</v>
      </c>
      <c r="D141" s="12">
        <v>289.01409338378897</v>
      </c>
      <c r="E141" s="12">
        <v>391.49169492435402</v>
      </c>
      <c r="F141" s="12">
        <v>468.87808786010697</v>
      </c>
      <c r="G141" s="12">
        <v>532.31682786941496</v>
      </c>
      <c r="H141" s="12">
        <v>581.39757732653595</v>
      </c>
      <c r="I141" s="12">
        <v>669.207420184135</v>
      </c>
      <c r="J141" s="12">
        <v>779.56897033500604</v>
      </c>
      <c r="K141" s="12">
        <v>883.62556645202596</v>
      </c>
      <c r="L141" s="12">
        <v>989.03471390247296</v>
      </c>
      <c r="M141" s="12">
        <v>1143.3294526600801</v>
      </c>
      <c r="N141" s="12">
        <v>1298.03578080749</v>
      </c>
      <c r="O141" s="12">
        <v>1437.1843157444</v>
      </c>
      <c r="P141" s="12">
        <v>1537.80889386177</v>
      </c>
      <c r="Q141" s="12">
        <v>1608.69205789184</v>
      </c>
      <c r="R141" s="12">
        <v>1660.61281957244</v>
      </c>
      <c r="S141" s="12">
        <v>1673.0457697868301</v>
      </c>
      <c r="T141" s="12">
        <v>1661.0318427124</v>
      </c>
      <c r="U141" s="12">
        <v>1631.3651289710999</v>
      </c>
      <c r="V141" s="12">
        <v>1613.8863076744001</v>
      </c>
      <c r="W141" s="12">
        <v>1625.1103688440301</v>
      </c>
      <c r="X141" s="12">
        <v>1627.3441300535201</v>
      </c>
      <c r="Y141" s="12">
        <v>1630.9717718105301</v>
      </c>
      <c r="Z141" s="12">
        <v>1624.29079243469</v>
      </c>
      <c r="AA141" s="12">
        <v>1612.1223786258599</v>
      </c>
    </row>
    <row r="142" spans="1:27" x14ac:dyDescent="0.25">
      <c r="A142" s="11" t="s">
        <v>27</v>
      </c>
      <c r="B142" s="11" t="s">
        <v>78</v>
      </c>
      <c r="C142" s="12">
        <v>213.254300721645</v>
      </c>
      <c r="D142" s="12">
        <v>340.24619409823401</v>
      </c>
      <c r="E142" s="12">
        <v>460.699342536926</v>
      </c>
      <c r="F142" s="12">
        <v>551.75407037734897</v>
      </c>
      <c r="G142" s="12">
        <v>626.73568219756999</v>
      </c>
      <c r="H142" s="12">
        <v>684.32575485229495</v>
      </c>
      <c r="I142" s="12">
        <v>787.92367193031305</v>
      </c>
      <c r="J142" s="12">
        <v>917.81953811645496</v>
      </c>
      <c r="K142" s="12">
        <v>1040.1829809494</v>
      </c>
      <c r="L142" s="12">
        <v>1164.53361318206</v>
      </c>
      <c r="M142" s="12">
        <v>1345.7306640701199</v>
      </c>
      <c r="N142" s="12">
        <v>1528.2038631410501</v>
      </c>
      <c r="O142" s="12">
        <v>1691.19873105239</v>
      </c>
      <c r="P142" s="12">
        <v>1809.34243383884</v>
      </c>
      <c r="Q142" s="12">
        <v>1893.2554864730801</v>
      </c>
      <c r="R142" s="12">
        <v>1953.71274179077</v>
      </c>
      <c r="S142" s="12">
        <v>1969.70269288635</v>
      </c>
      <c r="T142" s="12">
        <v>1954.72565892791</v>
      </c>
      <c r="U142" s="12">
        <v>1921.05776390457</v>
      </c>
      <c r="V142" s="12">
        <v>1899.3158125781999</v>
      </c>
      <c r="W142" s="12">
        <v>1912.8430979919401</v>
      </c>
      <c r="X142" s="12">
        <v>1915.64367333984</v>
      </c>
      <c r="Y142" s="12">
        <v>1919.7835591850201</v>
      </c>
      <c r="Z142" s="12">
        <v>1911.6785469741801</v>
      </c>
      <c r="AA142" s="12">
        <v>1896.81224387359</v>
      </c>
    </row>
    <row r="144" spans="1:27" x14ac:dyDescent="0.25">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x14ac:dyDescent="0.25">
      <c r="A145" s="11" t="s">
        <v>28</v>
      </c>
      <c r="B145" s="11" t="s">
        <v>53</v>
      </c>
      <c r="C145" s="27">
        <v>6115.7460928984192</v>
      </c>
      <c r="D145" s="27">
        <v>6915.3774531199906</v>
      </c>
      <c r="E145" s="27">
        <v>7519.8075603105099</v>
      </c>
      <c r="F145" s="27">
        <v>9087.5933425193416</v>
      </c>
      <c r="G145" s="27">
        <v>10330.890007551901</v>
      </c>
      <c r="H145" s="27">
        <v>10744.443745735989</v>
      </c>
      <c r="I145" s="27">
        <v>12151.505901906839</v>
      </c>
      <c r="J145" s="27">
        <v>13557.66867195084</v>
      </c>
      <c r="K145" s="27">
        <v>13868.46038250534</v>
      </c>
      <c r="L145" s="27">
        <v>15331.540425773441</v>
      </c>
      <c r="M145" s="27">
        <v>15685.746094986449</v>
      </c>
      <c r="N145" s="27">
        <v>15471.021360059642</v>
      </c>
      <c r="O145" s="27">
        <v>17170.857245223269</v>
      </c>
      <c r="P145" s="27">
        <v>18098.477865921108</v>
      </c>
      <c r="Q145" s="27">
        <v>17747.860166848099</v>
      </c>
      <c r="R145" s="27">
        <v>19246.2524516093</v>
      </c>
      <c r="S145" s="27">
        <v>20816.459300207414</v>
      </c>
      <c r="T145" s="27">
        <v>20841.976474957326</v>
      </c>
      <c r="U145" s="27">
        <v>22630.55713851488</v>
      </c>
      <c r="V145" s="27">
        <v>22895.4755019527</v>
      </c>
      <c r="W145" s="27">
        <v>22266.44189875351</v>
      </c>
      <c r="X145" s="27">
        <v>24412.179912432301</v>
      </c>
      <c r="Y145" s="27">
        <v>25422.800954160099</v>
      </c>
      <c r="Z145" s="27">
        <v>24766.689866439399</v>
      </c>
      <c r="AA145" s="27">
        <v>26673.720790219802</v>
      </c>
    </row>
    <row r="146" spans="1:27" x14ac:dyDescent="0.25">
      <c r="A146" s="11" t="s">
        <v>28</v>
      </c>
      <c r="B146" s="11" t="s">
        <v>77</v>
      </c>
      <c r="C146" s="12">
        <v>141.98499079513499</v>
      </c>
      <c r="D146" s="12">
        <v>252.06342448568299</v>
      </c>
      <c r="E146" s="12">
        <v>349.44566205883001</v>
      </c>
      <c r="F146" s="12">
        <v>432.93703387510698</v>
      </c>
      <c r="G146" s="12">
        <v>505.48432256317102</v>
      </c>
      <c r="H146" s="12">
        <v>536.12992120933495</v>
      </c>
      <c r="I146" s="12">
        <v>600.56503345108001</v>
      </c>
      <c r="J146" s="12">
        <v>689.71688839817</v>
      </c>
      <c r="K146" s="12">
        <v>743.67750782871201</v>
      </c>
      <c r="L146" s="12">
        <v>795.97044037818898</v>
      </c>
      <c r="M146" s="12">
        <v>894.42212147331202</v>
      </c>
      <c r="N146" s="12">
        <v>1007.65700293731</v>
      </c>
      <c r="O146" s="12">
        <v>1112.5289944849001</v>
      </c>
      <c r="P146" s="12">
        <v>1203.16815030527</v>
      </c>
      <c r="Q146" s="12">
        <v>1302.9856274604699</v>
      </c>
      <c r="R146" s="12">
        <v>1369.36691376113</v>
      </c>
      <c r="S146" s="12">
        <v>1406.3690066766701</v>
      </c>
      <c r="T146" s="12">
        <v>1420.7544006595599</v>
      </c>
      <c r="U146" s="12">
        <v>1415.44771385383</v>
      </c>
      <c r="V146" s="12">
        <v>1393.2785036842799</v>
      </c>
      <c r="W146" s="12">
        <v>1392.3726972064901</v>
      </c>
      <c r="X146" s="12">
        <v>1402.05573420262</v>
      </c>
      <c r="Y146" s="12">
        <v>1402.7054374751999</v>
      </c>
      <c r="Z146" s="12">
        <v>1412.0470054206801</v>
      </c>
      <c r="AA146" s="12">
        <v>1421.3399505672401</v>
      </c>
    </row>
    <row r="147" spans="1:27" x14ac:dyDescent="0.25">
      <c r="A147" s="11" t="s">
        <v>28</v>
      </c>
      <c r="B147" s="11" t="s">
        <v>78</v>
      </c>
      <c r="C147" s="12">
        <v>167.12596663856499</v>
      </c>
      <c r="D147" s="12">
        <v>296.54659991073601</v>
      </c>
      <c r="E147" s="12">
        <v>411.35662037467898</v>
      </c>
      <c r="F147" s="12">
        <v>509.48639842855903</v>
      </c>
      <c r="G147" s="12">
        <v>595.034564316809</v>
      </c>
      <c r="H147" s="12">
        <v>631.10019745063698</v>
      </c>
      <c r="I147" s="12">
        <v>707.12056424140906</v>
      </c>
      <c r="J147" s="12">
        <v>811.87373325204805</v>
      </c>
      <c r="K147" s="12">
        <v>875.53971683759903</v>
      </c>
      <c r="L147" s="12">
        <v>936.81519549012103</v>
      </c>
      <c r="M147" s="12">
        <v>1052.3272329435299</v>
      </c>
      <c r="N147" s="12">
        <v>1185.55592673254</v>
      </c>
      <c r="O147" s="12">
        <v>1309.2416772501399</v>
      </c>
      <c r="P147" s="12">
        <v>1416.0458526341199</v>
      </c>
      <c r="Q147" s="12">
        <v>1533.21296695756</v>
      </c>
      <c r="R147" s="12">
        <v>1611.7066859302499</v>
      </c>
      <c r="S147" s="12">
        <v>1654.76806527137</v>
      </c>
      <c r="T147" s="12">
        <v>1671.7195649576099</v>
      </c>
      <c r="U147" s="12">
        <v>1665.6275645093899</v>
      </c>
      <c r="V147" s="12">
        <v>1639.91117206525</v>
      </c>
      <c r="W147" s="12">
        <v>1638.59082946588</v>
      </c>
      <c r="X147" s="12">
        <v>1650.7579116480699</v>
      </c>
      <c r="Y147" s="12">
        <v>1651.3687338085099</v>
      </c>
      <c r="Z147" s="12">
        <v>1662.74031361368</v>
      </c>
      <c r="AA147" s="12">
        <v>1672.92680188751</v>
      </c>
    </row>
    <row r="149" spans="1:27" x14ac:dyDescent="0.25">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x14ac:dyDescent="0.25">
      <c r="A150" s="11" t="s">
        <v>29</v>
      </c>
      <c r="B150" s="11" t="s">
        <v>53</v>
      </c>
      <c r="C150" s="27">
        <v>3988.8020614688762</v>
      </c>
      <c r="D150" s="27">
        <v>4353.9387282915095</v>
      </c>
      <c r="E150" s="27">
        <v>4558.9171492723199</v>
      </c>
      <c r="F150" s="27">
        <v>5159.44900860691</v>
      </c>
      <c r="G150" s="27">
        <v>5757.7473807656297</v>
      </c>
      <c r="H150" s="27">
        <v>5880.7252706013905</v>
      </c>
      <c r="I150" s="27">
        <v>6555.7823670315702</v>
      </c>
      <c r="J150" s="27">
        <v>7057.6454117053909</v>
      </c>
      <c r="K150" s="27">
        <v>7447.7309122650595</v>
      </c>
      <c r="L150" s="27">
        <v>8040.0463829907394</v>
      </c>
      <c r="M150" s="27">
        <v>8153.1463120237095</v>
      </c>
      <c r="N150" s="27">
        <v>8098.80963932741</v>
      </c>
      <c r="O150" s="27">
        <v>8788.5124857958199</v>
      </c>
      <c r="P150" s="27">
        <v>9427.2034557371007</v>
      </c>
      <c r="Q150" s="27">
        <v>9263.0142840055905</v>
      </c>
      <c r="R150" s="27">
        <v>10019.222610890611</v>
      </c>
      <c r="S150" s="27">
        <v>10507.032538439149</v>
      </c>
      <c r="T150" s="27">
        <v>10807.454519000659</v>
      </c>
      <c r="U150" s="27">
        <v>11385.341202653031</v>
      </c>
      <c r="V150" s="27">
        <v>11291.662322686481</v>
      </c>
      <c r="W150" s="27">
        <v>10990.38287747813</v>
      </c>
      <c r="X150" s="27">
        <v>11720.11796053489</v>
      </c>
      <c r="Y150" s="27">
        <v>12368.257049309379</v>
      </c>
      <c r="Z150" s="27">
        <v>12006.16427567332</v>
      </c>
      <c r="AA150" s="27">
        <v>12872.901152795781</v>
      </c>
    </row>
    <row r="151" spans="1:27" x14ac:dyDescent="0.25">
      <c r="A151" s="11" t="s">
        <v>29</v>
      </c>
      <c r="B151" s="11" t="s">
        <v>77</v>
      </c>
      <c r="C151" s="12">
        <v>99.706663205146796</v>
      </c>
      <c r="D151" s="12">
        <v>131.47909748843301</v>
      </c>
      <c r="E151" s="12">
        <v>158.103492363691</v>
      </c>
      <c r="F151" s="12">
        <v>180.12461323428099</v>
      </c>
      <c r="G151" s="12">
        <v>200.93194328117301</v>
      </c>
      <c r="H151" s="12">
        <v>218.74779930686901</v>
      </c>
      <c r="I151" s="12">
        <v>256.29907823657902</v>
      </c>
      <c r="J151" s="12">
        <v>295.46417914008998</v>
      </c>
      <c r="K151" s="12">
        <v>336.069984787941</v>
      </c>
      <c r="L151" s="12">
        <v>385.40732079672802</v>
      </c>
      <c r="M151" s="12">
        <v>442.45716229438699</v>
      </c>
      <c r="N151" s="12">
        <v>496.03100731253602</v>
      </c>
      <c r="O151" s="12">
        <v>540.51160971069305</v>
      </c>
      <c r="P151" s="12">
        <v>576.00296832466097</v>
      </c>
      <c r="Q151" s="12">
        <v>599.55961566352801</v>
      </c>
      <c r="R151" s="12">
        <v>622.02844484233799</v>
      </c>
      <c r="S151" s="12">
        <v>624.13238504981996</v>
      </c>
      <c r="T151" s="12">
        <v>618.76565692806196</v>
      </c>
      <c r="U151" s="12">
        <v>609.67691719055097</v>
      </c>
      <c r="V151" s="12">
        <v>606.42072118663702</v>
      </c>
      <c r="W151" s="12">
        <v>608.18413759517603</v>
      </c>
      <c r="X151" s="12">
        <v>604.834234844207</v>
      </c>
      <c r="Y151" s="12">
        <v>602.99233835625603</v>
      </c>
      <c r="Z151" s="12">
        <v>594.50053252792304</v>
      </c>
      <c r="AA151" s="12">
        <v>591.46006603717797</v>
      </c>
    </row>
    <row r="152" spans="1:27" x14ac:dyDescent="0.25">
      <c r="A152" s="11" t="s">
        <v>29</v>
      </c>
      <c r="B152" s="11" t="s">
        <v>78</v>
      </c>
      <c r="C152" s="12">
        <v>117.392999077081</v>
      </c>
      <c r="D152" s="12">
        <v>154.80133226966799</v>
      </c>
      <c r="E152" s="12">
        <v>186.09701296710901</v>
      </c>
      <c r="F152" s="12">
        <v>212.030207352638</v>
      </c>
      <c r="G152" s="12">
        <v>236.482259296417</v>
      </c>
      <c r="H152" s="12">
        <v>257.38044278728898</v>
      </c>
      <c r="I152" s="12">
        <v>301.71693541526702</v>
      </c>
      <c r="J152" s="12">
        <v>347.87463167095098</v>
      </c>
      <c r="K152" s="12">
        <v>395.60489195632903</v>
      </c>
      <c r="L152" s="12">
        <v>453.83853794860801</v>
      </c>
      <c r="M152" s="12">
        <v>520.53841298699297</v>
      </c>
      <c r="N152" s="12">
        <v>583.96823093986495</v>
      </c>
      <c r="O152" s="12">
        <v>636.02001716029599</v>
      </c>
      <c r="P152" s="12">
        <v>678.10837115097002</v>
      </c>
      <c r="Q152" s="12">
        <v>705.66546138381898</v>
      </c>
      <c r="R152" s="12">
        <v>732.01130599689395</v>
      </c>
      <c r="S152" s="12">
        <v>734.50576897990697</v>
      </c>
      <c r="T152" s="12">
        <v>728.34758531761099</v>
      </c>
      <c r="U152" s="12">
        <v>717.58344187545697</v>
      </c>
      <c r="V152" s="12">
        <v>714.14168636941895</v>
      </c>
      <c r="W152" s="12">
        <v>716.01068667507104</v>
      </c>
      <c r="X152" s="12">
        <v>711.61247820973301</v>
      </c>
      <c r="Y152" s="12">
        <v>709.71871619415197</v>
      </c>
      <c r="Z152" s="12">
        <v>699.97105575156195</v>
      </c>
      <c r="AA152" s="12">
        <v>696.42967842483495</v>
      </c>
    </row>
    <row r="154" spans="1:27" x14ac:dyDescent="0.25">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x14ac:dyDescent="0.25">
      <c r="A155" s="11" t="s">
        <v>30</v>
      </c>
      <c r="B155" s="11" t="s">
        <v>53</v>
      </c>
      <c r="C155" s="27">
        <v>376.29812336739269</v>
      </c>
      <c r="D155" s="27">
        <v>438.4924533634433</v>
      </c>
      <c r="E155" s="27">
        <v>477.30433384715889</v>
      </c>
      <c r="F155" s="27">
        <v>569.07141017942934</v>
      </c>
      <c r="G155" s="27">
        <v>626.28437432148382</v>
      </c>
      <c r="H155" s="27">
        <v>669.11761190871505</v>
      </c>
      <c r="I155" s="27">
        <v>728.74511064526598</v>
      </c>
      <c r="J155" s="27">
        <v>800.42950196647485</v>
      </c>
      <c r="K155" s="27">
        <v>843.02409409105189</v>
      </c>
      <c r="L155" s="27">
        <v>921.85395420163002</v>
      </c>
      <c r="M155" s="27">
        <v>971.17727374948993</v>
      </c>
      <c r="N155" s="27">
        <v>975.23941750761605</v>
      </c>
      <c r="O155" s="27">
        <v>1085.8473763978441</v>
      </c>
      <c r="P155" s="27">
        <v>1129.835484500242</v>
      </c>
      <c r="Q155" s="27">
        <v>1146.1997866556301</v>
      </c>
      <c r="R155" s="27">
        <v>1197.180063119509</v>
      </c>
      <c r="S155" s="27">
        <v>1274.1498492091769</v>
      </c>
      <c r="T155" s="27">
        <v>1305.6031185231641</v>
      </c>
      <c r="U155" s="27">
        <v>1388.9874566027011</v>
      </c>
      <c r="V155" s="27">
        <v>1434.048486071453</v>
      </c>
      <c r="W155" s="27">
        <v>1411.808049142956</v>
      </c>
      <c r="X155" s="27">
        <v>1548.1671724453531</v>
      </c>
      <c r="Y155" s="27">
        <v>1585.4650074517572</v>
      </c>
      <c r="Z155" s="27">
        <v>1590.7433817852686</v>
      </c>
      <c r="AA155" s="27">
        <v>1641.7081612189738</v>
      </c>
    </row>
    <row r="156" spans="1:27" x14ac:dyDescent="0.25">
      <c r="A156" s="11" t="s">
        <v>30</v>
      </c>
      <c r="B156" s="11" t="s">
        <v>77</v>
      </c>
      <c r="C156" s="12">
        <v>19.609794786929999</v>
      </c>
      <c r="D156" s="12">
        <v>27.716409499049099</v>
      </c>
      <c r="E156" s="12">
        <v>34.326423732042301</v>
      </c>
      <c r="F156" s="12">
        <v>39.208821023583397</v>
      </c>
      <c r="G156" s="12">
        <v>43.157265479683801</v>
      </c>
      <c r="H156" s="12">
        <v>45.953103689551298</v>
      </c>
      <c r="I156" s="12">
        <v>51.519749033450999</v>
      </c>
      <c r="J156" s="12">
        <v>59.034040994286499</v>
      </c>
      <c r="K156" s="12">
        <v>66.529651343822394</v>
      </c>
      <c r="L156" s="12">
        <v>76.038216407120203</v>
      </c>
      <c r="M156" s="12">
        <v>87.197649551391606</v>
      </c>
      <c r="N156" s="12">
        <v>98.277853754043505</v>
      </c>
      <c r="O156" s="12">
        <v>107.874454915404</v>
      </c>
      <c r="P156" s="12">
        <v>115.83572446453501</v>
      </c>
      <c r="Q156" s="12">
        <v>121.99858082628199</v>
      </c>
      <c r="R156" s="12">
        <v>127.030005081176</v>
      </c>
      <c r="S156" s="12">
        <v>128.71656755399701</v>
      </c>
      <c r="T156" s="12">
        <v>128.444433970928</v>
      </c>
      <c r="U156" s="12">
        <v>126.95592065501199</v>
      </c>
      <c r="V156" s="12">
        <v>127.370004595994</v>
      </c>
      <c r="W156" s="12">
        <v>128.56862865364499</v>
      </c>
      <c r="X156" s="12">
        <v>128.61760852313</v>
      </c>
      <c r="Y156" s="12">
        <v>129.39252487725</v>
      </c>
      <c r="Z156" s="12">
        <v>128.64698268604201</v>
      </c>
      <c r="AA156" s="12">
        <v>128.21401963663101</v>
      </c>
    </row>
    <row r="157" spans="1:27" x14ac:dyDescent="0.25">
      <c r="A157" s="11" t="s">
        <v>30</v>
      </c>
      <c r="B157" s="11" t="s">
        <v>78</v>
      </c>
      <c r="C157" s="12">
        <v>23.0788347939252</v>
      </c>
      <c r="D157" s="12">
        <v>32.630334424078399</v>
      </c>
      <c r="E157" s="12">
        <v>40.390923667848099</v>
      </c>
      <c r="F157" s="12">
        <v>46.131835889667201</v>
      </c>
      <c r="G157" s="12">
        <v>50.775765371382199</v>
      </c>
      <c r="H157" s="12">
        <v>54.096539022356197</v>
      </c>
      <c r="I157" s="12">
        <v>60.654349083006302</v>
      </c>
      <c r="J157" s="12">
        <v>69.471005775928504</v>
      </c>
      <c r="K157" s="12">
        <v>78.328106522917693</v>
      </c>
      <c r="L157" s="12">
        <v>89.522071232080407</v>
      </c>
      <c r="M157" s="12">
        <v>102.595754876792</v>
      </c>
      <c r="N157" s="12">
        <v>115.694704541444</v>
      </c>
      <c r="O157" s="12">
        <v>126.953029128998</v>
      </c>
      <c r="P157" s="12">
        <v>136.324470550537</v>
      </c>
      <c r="Q157" s="12">
        <v>143.58762505984299</v>
      </c>
      <c r="R157" s="12">
        <v>149.53941896247801</v>
      </c>
      <c r="S157" s="12">
        <v>151.551295681357</v>
      </c>
      <c r="T157" s="12">
        <v>151.16946008229201</v>
      </c>
      <c r="U157" s="12">
        <v>149.43547232818599</v>
      </c>
      <c r="V157" s="12">
        <v>149.848692838788</v>
      </c>
      <c r="W157" s="12">
        <v>151.31313051310099</v>
      </c>
      <c r="X157" s="12">
        <v>151.373326480239</v>
      </c>
      <c r="Y157" s="12">
        <v>152.30726094281599</v>
      </c>
      <c r="Z157" s="12">
        <v>151.403298003196</v>
      </c>
      <c r="AA157" s="12">
        <v>150.91287470493401</v>
      </c>
    </row>
  </sheetData>
  <sheetProtection algorithmName="SHA-512" hashValue="QGoBftqCBISCd7qfR83mSs1u7X6ume/U0qQczgO7nIV1fWGLm2lZAAlJBKqsnLUE2z8WL6MnLkDEpyK221I90w==" saltValue="zHZgpmEBINE3XkONOHifNQ=="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0">
    <tabColor rgb="FF188736"/>
  </sheetPr>
  <dimension ref="A1:AF157"/>
  <sheetViews>
    <sheetView zoomScale="85" zoomScaleNormal="85" workbookViewId="0"/>
  </sheetViews>
  <sheetFormatPr defaultColWidth="9.140625" defaultRowHeight="15" x14ac:dyDescent="0.25"/>
  <cols>
    <col min="1" max="1" width="16" style="6" customWidth="1"/>
    <col min="2" max="2" width="30.5703125" style="6" customWidth="1"/>
    <col min="3" max="27" width="9.85546875" style="6" customWidth="1"/>
    <col min="28" max="29" width="9.42578125" style="6" customWidth="1"/>
    <col min="30" max="30" width="11.5703125" style="6" bestFit="1" customWidth="1"/>
    <col min="31" max="16384" width="9.140625" style="6"/>
  </cols>
  <sheetData>
    <row r="1" spans="1:32" s="10" customFormat="1" ht="23.25" customHeight="1" x14ac:dyDescent="0.25">
      <c r="A1" s="9" t="s">
        <v>143</v>
      </c>
      <c r="B1" s="8"/>
      <c r="C1" s="8"/>
      <c r="D1" s="8"/>
      <c r="E1" s="8"/>
      <c r="F1" s="8"/>
      <c r="G1" s="8"/>
      <c r="H1" s="8"/>
      <c r="I1" s="8"/>
      <c r="J1" s="8"/>
      <c r="K1" s="8"/>
      <c r="L1" s="8"/>
      <c r="M1" s="8"/>
      <c r="N1" s="8"/>
      <c r="O1" s="8"/>
      <c r="P1" s="8"/>
      <c r="Q1" s="8"/>
      <c r="R1" s="8"/>
      <c r="S1" s="8"/>
      <c r="T1" s="8"/>
      <c r="U1" s="8"/>
      <c r="V1" s="8"/>
      <c r="W1" s="8"/>
      <c r="X1" s="8"/>
      <c r="Y1" s="8"/>
      <c r="Z1" s="8"/>
      <c r="AA1" s="8"/>
    </row>
    <row r="2" spans="1:32" s="10" customFormat="1" x14ac:dyDescent="0.25">
      <c r="A2" s="7" t="s">
        <v>106</v>
      </c>
    </row>
    <row r="3" spans="1:32" s="10" customFormat="1" x14ac:dyDescent="0.25"/>
    <row r="4" spans="1:32" x14ac:dyDescent="0.25">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32" x14ac:dyDescent="0.25">
      <c r="A6" s="11" t="s">
        <v>18</v>
      </c>
      <c r="B6" s="11" t="s">
        <v>2</v>
      </c>
      <c r="C6" s="12">
        <v>16456</v>
      </c>
      <c r="D6" s="12">
        <v>16456</v>
      </c>
      <c r="E6" s="12">
        <v>11740.786545090999</v>
      </c>
      <c r="F6" s="12">
        <v>8971.9902858610003</v>
      </c>
      <c r="G6" s="12">
        <v>5848.3258315899002</v>
      </c>
      <c r="H6" s="12">
        <v>5666.9750391466996</v>
      </c>
      <c r="I6" s="12">
        <v>3146.3021014032001</v>
      </c>
      <c r="J6" s="12">
        <v>2033.2776302088998</v>
      </c>
      <c r="K6" s="12">
        <v>244.37842057180001</v>
      </c>
      <c r="L6" s="12">
        <v>0.10993201200000001</v>
      </c>
      <c r="M6" s="12">
        <v>9.0375283000000015E-2</v>
      </c>
      <c r="N6" s="12">
        <v>8.9891598299999986E-2</v>
      </c>
      <c r="O6" s="12">
        <v>7.3683915200000005E-2</v>
      </c>
      <c r="P6" s="12">
        <v>6.7247029600000008E-2</v>
      </c>
      <c r="Q6" s="12">
        <v>5.9240444499999996E-2</v>
      </c>
      <c r="R6" s="12">
        <v>5.7438657000000004E-2</v>
      </c>
      <c r="S6" s="12">
        <v>5.7005277399999998E-2</v>
      </c>
      <c r="T6" s="12">
        <v>4.9707192200000007E-2</v>
      </c>
      <c r="U6" s="12">
        <v>4.9532140500000009E-2</v>
      </c>
      <c r="V6" s="12">
        <v>4.5039453700000003E-2</v>
      </c>
      <c r="W6" s="12">
        <v>4.0657362600000004E-2</v>
      </c>
      <c r="X6" s="12">
        <v>3.6058718099999998E-2</v>
      </c>
      <c r="Y6" s="12">
        <v>3.10396992E-2</v>
      </c>
      <c r="Z6" s="12">
        <v>2.5780775299999999E-2</v>
      </c>
      <c r="AA6" s="12">
        <v>2.5725370000000001E-2</v>
      </c>
    </row>
    <row r="7" spans="1:32" x14ac:dyDescent="0.25">
      <c r="A7" s="11" t="s">
        <v>18</v>
      </c>
      <c r="B7" s="11" t="s">
        <v>11</v>
      </c>
      <c r="C7" s="12">
        <v>4835</v>
      </c>
      <c r="D7" s="12">
        <v>4835</v>
      </c>
      <c r="E7" s="12">
        <v>1671.9905348256002</v>
      </c>
      <c r="F7" s="12">
        <v>1134.1255682926001</v>
      </c>
      <c r="G7" s="12">
        <v>1134.1247201893002</v>
      </c>
      <c r="H7" s="12">
        <v>1061.3373800009999</v>
      </c>
      <c r="I7" s="12">
        <v>151.34386713200001</v>
      </c>
      <c r="J7" s="12">
        <v>1.7544924400000002E-2</v>
      </c>
      <c r="K7" s="12">
        <v>1.6459552299999999E-2</v>
      </c>
      <c r="L7" s="12">
        <v>1.6394021599999999E-2</v>
      </c>
      <c r="M7" s="12">
        <v>1.6376493399999997E-2</v>
      </c>
      <c r="N7" s="12">
        <v>1.63699985E-2</v>
      </c>
      <c r="O7" s="12">
        <v>1.62633033E-2</v>
      </c>
      <c r="P7" s="12">
        <v>1.6240017000000002E-2</v>
      </c>
      <c r="Q7" s="12">
        <v>1.6236925100000001E-2</v>
      </c>
      <c r="R7" s="12">
        <v>1.6174862299999999E-2</v>
      </c>
      <c r="S7" s="12">
        <v>1.6131772500000002E-2</v>
      </c>
      <c r="T7" s="12">
        <v>1.6058912200000001E-2</v>
      </c>
      <c r="U7" s="12">
        <v>1.6035133900000002E-2</v>
      </c>
      <c r="V7" s="12">
        <v>1.5997816200000001E-2</v>
      </c>
      <c r="W7" s="12">
        <v>1.5993146699999999E-2</v>
      </c>
      <c r="X7" s="12">
        <v>1.5891980700000002E-2</v>
      </c>
      <c r="Y7" s="12">
        <v>5.6640630000000004E-3</v>
      </c>
      <c r="Z7" s="12">
        <v>5.6634900999999998E-3</v>
      </c>
      <c r="AA7" s="12">
        <v>0</v>
      </c>
    </row>
    <row r="8" spans="1:32" x14ac:dyDescent="0.25">
      <c r="A8" s="11" t="s">
        <v>18</v>
      </c>
      <c r="B8" s="11" t="s">
        <v>8</v>
      </c>
      <c r="C8" s="12">
        <v>2954.8999938964839</v>
      </c>
      <c r="D8" s="12">
        <v>2774.9080325719237</v>
      </c>
      <c r="E8" s="12">
        <v>2774.9112448577839</v>
      </c>
      <c r="F8" s="12">
        <v>2774.9113040282841</v>
      </c>
      <c r="G8" s="12">
        <v>2774.9113854005841</v>
      </c>
      <c r="H8" s="12">
        <v>2774.9117171798839</v>
      </c>
      <c r="I8" s="12">
        <v>2774.9118551840838</v>
      </c>
      <c r="J8" s="12">
        <v>2774.9118675067843</v>
      </c>
      <c r="K8" s="12">
        <v>2774.9118759951834</v>
      </c>
      <c r="L8" s="12">
        <v>2774.9119124588838</v>
      </c>
      <c r="M8" s="12">
        <v>2774.9121330885841</v>
      </c>
      <c r="N8" s="12">
        <v>2774.9121902274842</v>
      </c>
      <c r="O8" s="12">
        <v>2774.9121992371838</v>
      </c>
      <c r="P8" s="12">
        <v>2389.9122583796839</v>
      </c>
      <c r="Q8" s="12">
        <v>1860.913360619684</v>
      </c>
      <c r="R8" s="12">
        <v>1860.9134196501836</v>
      </c>
      <c r="S8" s="12">
        <v>1716.5136104280002</v>
      </c>
      <c r="T8" s="12">
        <v>1716.5200791206</v>
      </c>
      <c r="U8" s="12">
        <v>1716.5204674441002</v>
      </c>
      <c r="V8" s="12">
        <v>1716.5209762720001</v>
      </c>
      <c r="W8" s="12">
        <v>1276.5230312452002</v>
      </c>
      <c r="X8" s="12">
        <v>1276.5230477174</v>
      </c>
      <c r="Y8" s="12">
        <v>632.02306780770004</v>
      </c>
      <c r="Z8" s="12">
        <v>388.03801304849998</v>
      </c>
      <c r="AA8" s="12">
        <v>388.0381876957</v>
      </c>
    </row>
    <row r="9" spans="1:32" x14ac:dyDescent="0.25">
      <c r="A9" s="11" t="s">
        <v>18</v>
      </c>
      <c r="B9" s="11" t="s">
        <v>12</v>
      </c>
      <c r="C9" s="12">
        <v>1300</v>
      </c>
      <c r="D9" s="12">
        <v>1300</v>
      </c>
      <c r="E9" s="12">
        <v>1300</v>
      </c>
      <c r="F9" s="12">
        <v>1300</v>
      </c>
      <c r="G9" s="12">
        <v>1300</v>
      </c>
      <c r="H9" s="12">
        <v>1300</v>
      </c>
      <c r="I9" s="12">
        <v>1300</v>
      </c>
      <c r="J9" s="12">
        <v>1300</v>
      </c>
      <c r="K9" s="12">
        <v>1300</v>
      </c>
      <c r="L9" s="12">
        <v>1300</v>
      </c>
      <c r="M9" s="12">
        <v>1300</v>
      </c>
      <c r="N9" s="12">
        <v>1300</v>
      </c>
      <c r="O9" s="12">
        <v>500</v>
      </c>
      <c r="P9" s="12">
        <v>500</v>
      </c>
      <c r="Q9" s="12">
        <v>500</v>
      </c>
      <c r="R9" s="12">
        <v>500</v>
      </c>
      <c r="S9" s="12">
        <v>0</v>
      </c>
      <c r="T9" s="12">
        <v>0</v>
      </c>
      <c r="U9" s="12">
        <v>0</v>
      </c>
      <c r="V9" s="12">
        <v>0</v>
      </c>
      <c r="W9" s="12">
        <v>0</v>
      </c>
      <c r="X9" s="12">
        <v>0</v>
      </c>
      <c r="Y9" s="12">
        <v>0</v>
      </c>
      <c r="Z9" s="12">
        <v>0</v>
      </c>
      <c r="AA9" s="12">
        <v>0</v>
      </c>
    </row>
    <row r="10" spans="1:32" x14ac:dyDescent="0.25">
      <c r="A10" s="11" t="s">
        <v>18</v>
      </c>
      <c r="B10" s="11" t="s">
        <v>5</v>
      </c>
      <c r="C10" s="12">
        <v>7382.1857704608437</v>
      </c>
      <c r="D10" s="12">
        <v>8132.1965617339438</v>
      </c>
      <c r="E10" s="12">
        <v>8132.2047261148427</v>
      </c>
      <c r="F10" s="12">
        <v>8132.2052269717433</v>
      </c>
      <c r="G10" s="12">
        <v>8132.2058061108437</v>
      </c>
      <c r="H10" s="12">
        <v>8132.206453826444</v>
      </c>
      <c r="I10" s="12">
        <v>8132.2069446411433</v>
      </c>
      <c r="J10" s="12">
        <v>7749.7075238561438</v>
      </c>
      <c r="K10" s="12">
        <v>7749.7082228815425</v>
      </c>
      <c r="L10" s="12">
        <v>7472.8490667448805</v>
      </c>
      <c r="M10" s="12">
        <v>6879.3496994552825</v>
      </c>
      <c r="N10" s="12">
        <v>6762.3504419598821</v>
      </c>
      <c r="O10" s="12">
        <v>6682.3511984001807</v>
      </c>
      <c r="P10" s="12">
        <v>6682.3523417005808</v>
      </c>
      <c r="Q10" s="12">
        <v>6769.9021179978827</v>
      </c>
      <c r="R10" s="12">
        <v>6769.9029386425818</v>
      </c>
      <c r="S10" s="12">
        <v>6329.9042416152815</v>
      </c>
      <c r="T10" s="12">
        <v>6209.9069469487813</v>
      </c>
      <c r="U10" s="12">
        <v>6209.9083731673809</v>
      </c>
      <c r="V10" s="12">
        <v>6115.9098465652805</v>
      </c>
      <c r="W10" s="12">
        <v>6153.4202354980825</v>
      </c>
      <c r="X10" s="12">
        <v>5094.4291280748603</v>
      </c>
      <c r="Y10" s="12">
        <v>5158.2830845193603</v>
      </c>
      <c r="Z10" s="12">
        <v>4793.2228463696601</v>
      </c>
      <c r="AA10" s="12">
        <v>4209.2242263992603</v>
      </c>
    </row>
    <row r="11" spans="1:32" x14ac:dyDescent="0.25">
      <c r="A11" s="11" t="s">
        <v>18</v>
      </c>
      <c r="B11" s="11" t="s">
        <v>3</v>
      </c>
      <c r="C11" s="12">
        <v>7507.4199905395499</v>
      </c>
      <c r="D11" s="12">
        <v>7507.4199905395499</v>
      </c>
      <c r="E11" s="12">
        <v>7507.4199905395499</v>
      </c>
      <c r="F11" s="12">
        <v>7507.4199905395499</v>
      </c>
      <c r="G11" s="12">
        <v>7507.4199905395499</v>
      </c>
      <c r="H11" s="12">
        <v>7507.4199905395499</v>
      </c>
      <c r="I11" s="12">
        <v>7507.4199905395499</v>
      </c>
      <c r="J11" s="12">
        <v>7507.4199905395499</v>
      </c>
      <c r="K11" s="12">
        <v>7507.4199905395499</v>
      </c>
      <c r="L11" s="12">
        <v>7507.4199905395499</v>
      </c>
      <c r="M11" s="12">
        <v>7507.4199905395499</v>
      </c>
      <c r="N11" s="12">
        <v>7507.4199905395499</v>
      </c>
      <c r="O11" s="12">
        <v>7507.4199905395499</v>
      </c>
      <c r="P11" s="12">
        <v>7507.4199905395499</v>
      </c>
      <c r="Q11" s="12">
        <v>7421.019989013671</v>
      </c>
      <c r="R11" s="12">
        <v>7421.019989013671</v>
      </c>
      <c r="S11" s="12">
        <v>7421.019989013671</v>
      </c>
      <c r="T11" s="12">
        <v>7421.019989013671</v>
      </c>
      <c r="U11" s="12">
        <v>7421.019989013671</v>
      </c>
      <c r="V11" s="12">
        <v>7355.019989013671</v>
      </c>
      <c r="W11" s="12">
        <v>7355.019989013671</v>
      </c>
      <c r="X11" s="12">
        <v>7355.019989013671</v>
      </c>
      <c r="Y11" s="12">
        <v>7355.019989013671</v>
      </c>
      <c r="Z11" s="12">
        <v>7355.019989013671</v>
      </c>
      <c r="AA11" s="12">
        <v>7355.019989013671</v>
      </c>
    </row>
    <row r="12" spans="1:32" x14ac:dyDescent="0.25">
      <c r="A12" s="11" t="s">
        <v>18</v>
      </c>
      <c r="B12" s="11" t="s">
        <v>118</v>
      </c>
      <c r="C12" s="12">
        <v>0</v>
      </c>
      <c r="D12" s="12">
        <v>0</v>
      </c>
      <c r="E12" s="12">
        <v>0</v>
      </c>
      <c r="F12" s="12">
        <v>0</v>
      </c>
      <c r="G12" s="12">
        <v>0</v>
      </c>
      <c r="H12" s="12">
        <v>0</v>
      </c>
      <c r="I12" s="12">
        <v>0</v>
      </c>
      <c r="J12" s="12">
        <v>1.5482915900000001E-2</v>
      </c>
      <c r="K12" s="12">
        <v>1.6150670299999999E-2</v>
      </c>
      <c r="L12" s="12">
        <v>1.6859712299999999E-2</v>
      </c>
      <c r="M12" s="12">
        <v>1.7487397200000001E-2</v>
      </c>
      <c r="N12" s="12">
        <v>1.88687877E-2</v>
      </c>
      <c r="O12" s="12">
        <v>2.5749568E-2</v>
      </c>
      <c r="P12" s="12">
        <v>2.77007105E-2</v>
      </c>
      <c r="Q12" s="12">
        <v>123.7936509147</v>
      </c>
      <c r="R12" s="12">
        <v>123.79500341949999</v>
      </c>
      <c r="S12" s="12">
        <v>252.92447856549998</v>
      </c>
      <c r="T12" s="12">
        <v>252.92533558459999</v>
      </c>
      <c r="U12" s="12">
        <v>252.925850827</v>
      </c>
      <c r="V12" s="12">
        <v>252.92880515070001</v>
      </c>
      <c r="W12" s="12">
        <v>1210.366113326</v>
      </c>
      <c r="X12" s="12">
        <v>1462.8083499552999</v>
      </c>
      <c r="Y12" s="12">
        <v>1462.8090240484999</v>
      </c>
      <c r="Z12" s="12">
        <v>1576.0367019309999</v>
      </c>
      <c r="AA12" s="12">
        <v>1578.00795698</v>
      </c>
    </row>
    <row r="13" spans="1:32" x14ac:dyDescent="0.25">
      <c r="A13" s="11" t="s">
        <v>18</v>
      </c>
      <c r="B13" s="11" t="s">
        <v>10</v>
      </c>
      <c r="C13" s="12">
        <v>19155.443685666847</v>
      </c>
      <c r="D13" s="12">
        <v>20901.264302831871</v>
      </c>
      <c r="E13" s="12">
        <v>27648.61988245037</v>
      </c>
      <c r="F13" s="12">
        <v>32238.530087185962</v>
      </c>
      <c r="G13" s="12">
        <v>40990.734829232882</v>
      </c>
      <c r="H13" s="12">
        <v>46601.482979918968</v>
      </c>
      <c r="I13" s="12">
        <v>54228.253736872059</v>
      </c>
      <c r="J13" s="12">
        <v>55708.658886587771</v>
      </c>
      <c r="K13" s="12">
        <v>58165.559774966867</v>
      </c>
      <c r="L13" s="12">
        <v>61776.464360916565</v>
      </c>
      <c r="M13" s="12">
        <v>69276.663012065328</v>
      </c>
      <c r="N13" s="12">
        <v>80878.46972198294</v>
      </c>
      <c r="O13" s="12">
        <v>84749.480813534436</v>
      </c>
      <c r="P13" s="12">
        <v>92676.620465910499</v>
      </c>
      <c r="Q13" s="12">
        <v>108078.78845247847</v>
      </c>
      <c r="R13" s="12">
        <v>113061.3130126527</v>
      </c>
      <c r="S13" s="12">
        <v>112909.80276717387</v>
      </c>
      <c r="T13" s="12">
        <v>117578.96456847549</v>
      </c>
      <c r="U13" s="12">
        <v>128843.96899611613</v>
      </c>
      <c r="V13" s="12">
        <v>145600.0040680244</v>
      </c>
      <c r="W13" s="12">
        <v>153588.82430959656</v>
      </c>
      <c r="X13" s="12">
        <v>157615.01610324392</v>
      </c>
      <c r="Y13" s="12">
        <v>168891.42409475826</v>
      </c>
      <c r="Z13" s="12">
        <v>204082.37967940097</v>
      </c>
      <c r="AA13" s="12">
        <v>216036.01837048892</v>
      </c>
    </row>
    <row r="14" spans="1:32" x14ac:dyDescent="0.25">
      <c r="A14" s="11" t="s">
        <v>18</v>
      </c>
      <c r="B14" s="11" t="s">
        <v>9</v>
      </c>
      <c r="C14" s="12">
        <v>9555.0520847714906</v>
      </c>
      <c r="D14" s="12">
        <v>9955.0882585846921</v>
      </c>
      <c r="E14" s="12">
        <v>12297.00605241089</v>
      </c>
      <c r="F14" s="12">
        <v>14164.457683209488</v>
      </c>
      <c r="G14" s="12">
        <v>16427.979685114995</v>
      </c>
      <c r="H14" s="12">
        <v>22279.164923963192</v>
      </c>
      <c r="I14" s="12">
        <v>25184.500315729791</v>
      </c>
      <c r="J14" s="12">
        <v>32854.895066074794</v>
      </c>
      <c r="K14" s="12">
        <v>37954.667700602724</v>
      </c>
      <c r="L14" s="12">
        <v>43947.102996408234</v>
      </c>
      <c r="M14" s="12">
        <v>57894.991317606233</v>
      </c>
      <c r="N14" s="12">
        <v>78021.902450199224</v>
      </c>
      <c r="O14" s="12">
        <v>79676.135541543234</v>
      </c>
      <c r="P14" s="12">
        <v>87516.670776286221</v>
      </c>
      <c r="Q14" s="12">
        <v>100357.31271499622</v>
      </c>
      <c r="R14" s="12">
        <v>101305.29593251448</v>
      </c>
      <c r="S14" s="12">
        <v>104567.30962359448</v>
      </c>
      <c r="T14" s="12">
        <v>112052.01976927448</v>
      </c>
      <c r="U14" s="12">
        <v>135789.4440300556</v>
      </c>
      <c r="V14" s="12">
        <v>156469.32825452974</v>
      </c>
      <c r="W14" s="12">
        <v>176612.82994452972</v>
      </c>
      <c r="X14" s="12">
        <v>184018.64814269866</v>
      </c>
      <c r="Y14" s="12">
        <v>192058.27839185178</v>
      </c>
      <c r="Z14" s="12">
        <v>215641.14346023437</v>
      </c>
      <c r="AA14" s="12">
        <v>220775.32878011718</v>
      </c>
      <c r="AC14" s="10"/>
      <c r="AD14" s="10"/>
      <c r="AE14" s="10"/>
      <c r="AF14" s="10"/>
    </row>
    <row r="15" spans="1:32" x14ac:dyDescent="0.25">
      <c r="A15" s="11" t="s">
        <v>18</v>
      </c>
      <c r="B15" s="11" t="s">
        <v>102</v>
      </c>
      <c r="C15" s="12">
        <v>1004.6830672944325</v>
      </c>
      <c r="D15" s="12">
        <v>1097.7547359360324</v>
      </c>
      <c r="E15" s="12">
        <v>2690.1198379526327</v>
      </c>
      <c r="F15" s="12">
        <v>3670.5238013879325</v>
      </c>
      <c r="G15" s="12">
        <v>4146.4336124507327</v>
      </c>
      <c r="H15" s="12">
        <v>5761.9362953850332</v>
      </c>
      <c r="I15" s="12">
        <v>6169.9876070016326</v>
      </c>
      <c r="J15" s="12">
        <v>9603.0182838256333</v>
      </c>
      <c r="K15" s="12">
        <v>11317.294508622634</v>
      </c>
      <c r="L15" s="12">
        <v>15471.957336040632</v>
      </c>
      <c r="M15" s="12">
        <v>18979.903604512925</v>
      </c>
      <c r="N15" s="12">
        <v>22660.237989180929</v>
      </c>
      <c r="O15" s="12">
        <v>24757.54208668293</v>
      </c>
      <c r="P15" s="12">
        <v>26469.073159335927</v>
      </c>
      <c r="Q15" s="12">
        <v>28243.771373354932</v>
      </c>
      <c r="R15" s="12">
        <v>28817.040748968928</v>
      </c>
      <c r="S15" s="12">
        <v>29692.82175286092</v>
      </c>
      <c r="T15" s="12">
        <v>31772.902573550924</v>
      </c>
      <c r="U15" s="12">
        <v>39832.103455300923</v>
      </c>
      <c r="V15" s="12">
        <v>47825.250051510928</v>
      </c>
      <c r="W15" s="12">
        <v>54282.165437459997</v>
      </c>
      <c r="X15" s="12">
        <v>58106.077154039987</v>
      </c>
      <c r="Y15" s="12">
        <v>56900.774354749999</v>
      </c>
      <c r="Z15" s="12">
        <v>59580.9191775</v>
      </c>
      <c r="AA15" s="12">
        <v>61448.501007670013</v>
      </c>
      <c r="AC15" s="10"/>
      <c r="AD15" s="10"/>
      <c r="AE15" s="10"/>
      <c r="AF15" s="10"/>
    </row>
    <row r="16" spans="1:32" x14ac:dyDescent="0.25">
      <c r="A16" s="11" t="s">
        <v>18</v>
      </c>
      <c r="B16" s="11" t="s">
        <v>15</v>
      </c>
      <c r="C16" s="12">
        <v>810</v>
      </c>
      <c r="D16" s="12">
        <v>810</v>
      </c>
      <c r="E16" s="12">
        <v>1934.0359277937002</v>
      </c>
      <c r="F16" s="12">
        <v>2391.4734980994999</v>
      </c>
      <c r="G16" s="12">
        <v>4455.6549597659005</v>
      </c>
      <c r="H16" s="12">
        <v>4659.8912159095999</v>
      </c>
      <c r="I16" s="12">
        <v>5104.1807810640003</v>
      </c>
      <c r="J16" s="12">
        <v>5104.1845887160007</v>
      </c>
      <c r="K16" s="12">
        <v>5335.6885841680014</v>
      </c>
      <c r="L16" s="12">
        <v>5491.3439050470006</v>
      </c>
      <c r="M16" s="12">
        <v>5720.4685052030009</v>
      </c>
      <c r="N16" s="12">
        <v>6381.3491389599994</v>
      </c>
      <c r="O16" s="12">
        <v>6906.5954042425001</v>
      </c>
      <c r="P16" s="12">
        <v>6906.6362073989994</v>
      </c>
      <c r="Q16" s="12">
        <v>6906.7274602990001</v>
      </c>
      <c r="R16" s="12">
        <v>6906.7618790800007</v>
      </c>
      <c r="S16" s="12">
        <v>6906.7650931495</v>
      </c>
      <c r="T16" s="12">
        <v>6906.7679993870006</v>
      </c>
      <c r="U16" s="12">
        <v>6906.7745083810005</v>
      </c>
      <c r="V16" s="12">
        <v>6906.7801649849989</v>
      </c>
      <c r="W16" s="12">
        <v>6906.7865435739996</v>
      </c>
      <c r="X16" s="12">
        <v>6906.7883782029994</v>
      </c>
      <c r="Y16" s="12">
        <v>6906.7891552779993</v>
      </c>
      <c r="Z16" s="12">
        <v>6906.7960829399999</v>
      </c>
      <c r="AA16" s="12">
        <v>6906.7994435460005</v>
      </c>
      <c r="AC16" s="10"/>
      <c r="AD16" s="10"/>
      <c r="AE16" s="10"/>
      <c r="AF16" s="10"/>
    </row>
    <row r="17" spans="1:32" x14ac:dyDescent="0.25">
      <c r="A17" s="11" t="s">
        <v>18</v>
      </c>
      <c r="B17" s="11" t="s">
        <v>17</v>
      </c>
      <c r="C17" s="12">
        <v>366.50699999999995</v>
      </c>
      <c r="D17" s="12">
        <v>731.50699999999995</v>
      </c>
      <c r="E17" s="12">
        <v>1218.9919999999997</v>
      </c>
      <c r="F17" s="12">
        <v>1822.8529999999998</v>
      </c>
      <c r="G17" s="12">
        <v>2558.4809999999998</v>
      </c>
      <c r="H17" s="12">
        <v>3412.1190000000001</v>
      </c>
      <c r="I17" s="12">
        <v>4696.2740000000003</v>
      </c>
      <c r="J17" s="12">
        <v>5734.9290000000001</v>
      </c>
      <c r="K17" s="12">
        <v>6792.7020000000002</v>
      </c>
      <c r="L17" s="12">
        <v>7984.2009999999991</v>
      </c>
      <c r="M17" s="12">
        <v>9451.1209999999992</v>
      </c>
      <c r="N17" s="12">
        <v>11021.853999999999</v>
      </c>
      <c r="O17" s="12">
        <v>12642.581</v>
      </c>
      <c r="P17" s="12">
        <v>14292.635</v>
      </c>
      <c r="Q17" s="12">
        <v>15915.469999999998</v>
      </c>
      <c r="R17" s="12">
        <v>17495.087000000003</v>
      </c>
      <c r="S17" s="12">
        <v>18665.873</v>
      </c>
      <c r="T17" s="12">
        <v>19737.356</v>
      </c>
      <c r="U17" s="12">
        <v>20683.069000000003</v>
      </c>
      <c r="V17" s="12">
        <v>21557.066999999999</v>
      </c>
      <c r="W17" s="12">
        <v>22491.289000000001</v>
      </c>
      <c r="X17" s="12">
        <v>23437.779000000002</v>
      </c>
      <c r="Y17" s="12">
        <v>24407.052</v>
      </c>
      <c r="Z17" s="12">
        <v>25388.84</v>
      </c>
      <c r="AA17" s="12">
        <v>26393.638999999999</v>
      </c>
      <c r="AC17" s="10"/>
      <c r="AD17" s="10"/>
      <c r="AE17" s="10"/>
      <c r="AF17" s="10"/>
    </row>
    <row r="18" spans="1:32" x14ac:dyDescent="0.25">
      <c r="A18" s="37" t="s">
        <v>98</v>
      </c>
      <c r="B18" s="37"/>
      <c r="C18" s="29">
        <v>69146.001525335218</v>
      </c>
      <c r="D18" s="29">
        <v>71861.877146261977</v>
      </c>
      <c r="E18" s="29">
        <v>73072.938976290025</v>
      </c>
      <c r="F18" s="29">
        <v>76223.640146088626</v>
      </c>
      <c r="G18" s="29">
        <v>84115.702248178044</v>
      </c>
      <c r="H18" s="29">
        <v>95323.498484575743</v>
      </c>
      <c r="I18" s="29">
        <v>102424.93881150182</v>
      </c>
      <c r="J18" s="29">
        <v>109928.90399261424</v>
      </c>
      <c r="K18" s="29">
        <v>115696.67859578028</v>
      </c>
      <c r="L18" s="29">
        <v>124778.89151281401</v>
      </c>
      <c r="M18" s="29">
        <v>145633.46039192859</v>
      </c>
      <c r="N18" s="29">
        <v>177245.1799252936</v>
      </c>
      <c r="O18" s="29">
        <v>181890.41544004111</v>
      </c>
      <c r="P18" s="29">
        <v>197273.08702057364</v>
      </c>
      <c r="Q18" s="29">
        <v>225111.80576339024</v>
      </c>
      <c r="R18" s="29">
        <v>231042.31390941242</v>
      </c>
      <c r="S18" s="29">
        <v>233197.5478474407</v>
      </c>
      <c r="T18" s="29">
        <v>245231.42245452202</v>
      </c>
      <c r="U18" s="29">
        <v>280233.85327389825</v>
      </c>
      <c r="V18" s="29">
        <v>317509.77297682571</v>
      </c>
      <c r="W18" s="29">
        <v>346197.04027371854</v>
      </c>
      <c r="X18" s="29">
        <v>356822.49671140261</v>
      </c>
      <c r="Y18" s="29">
        <v>375557.87435576145</v>
      </c>
      <c r="Z18" s="29">
        <v>433835.87213426357</v>
      </c>
      <c r="AA18" s="29">
        <v>450341.66323606472</v>
      </c>
      <c r="AC18" s="10"/>
      <c r="AD18" s="10"/>
      <c r="AE18" s="10"/>
      <c r="AF18" s="10"/>
    </row>
    <row r="19" spans="1:32" x14ac:dyDescent="0.25">
      <c r="AC19" s="10"/>
      <c r="AD19" s="10"/>
      <c r="AE19" s="10"/>
      <c r="AF19" s="10"/>
    </row>
    <row r="20" spans="1:32"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C20" s="10"/>
      <c r="AD20" s="10"/>
      <c r="AE20" s="10"/>
      <c r="AF20" s="10"/>
    </row>
    <row r="21" spans="1:32" x14ac:dyDescent="0.25">
      <c r="A21" s="11" t="s">
        <v>26</v>
      </c>
      <c r="B21" s="11" t="s">
        <v>2</v>
      </c>
      <c r="C21" s="12">
        <v>8330</v>
      </c>
      <c r="D21" s="12">
        <v>8330</v>
      </c>
      <c r="E21" s="12">
        <v>6819.3660525699997</v>
      </c>
      <c r="F21" s="12">
        <v>4334.5000279999995</v>
      </c>
      <c r="G21" s="12">
        <v>2423.289717875</v>
      </c>
      <c r="H21" s="12">
        <v>2423.2895759429998</v>
      </c>
      <c r="I21" s="12">
        <v>1677.1202808099999</v>
      </c>
      <c r="J21" s="12">
        <v>1188.0655642002998</v>
      </c>
      <c r="K21" s="12">
        <v>244.28479934200001</v>
      </c>
      <c r="L21" s="12">
        <v>2.6715170100000001E-2</v>
      </c>
      <c r="M21" s="12">
        <v>9.0021360999999987E-3</v>
      </c>
      <c r="N21" s="12">
        <v>8.997906E-3</v>
      </c>
      <c r="O21" s="12">
        <v>8.9129450000000002E-3</v>
      </c>
      <c r="P21" s="12">
        <v>8.9036886999999988E-3</v>
      </c>
      <c r="Q21" s="12">
        <v>8.9026419000000009E-3</v>
      </c>
      <c r="R21" s="12">
        <v>7.3550261999999998E-3</v>
      </c>
      <c r="S21" s="12">
        <v>7.2471472999999995E-3</v>
      </c>
      <c r="T21" s="12">
        <v>0</v>
      </c>
      <c r="U21" s="12">
        <v>0</v>
      </c>
      <c r="V21" s="12">
        <v>0</v>
      </c>
      <c r="W21" s="12">
        <v>0</v>
      </c>
      <c r="X21" s="12">
        <v>0</v>
      </c>
      <c r="Y21" s="12">
        <v>0</v>
      </c>
      <c r="Z21" s="12">
        <v>0</v>
      </c>
      <c r="AA21" s="12">
        <v>0</v>
      </c>
      <c r="AC21" s="10"/>
      <c r="AD21" s="10"/>
      <c r="AE21" s="10"/>
      <c r="AF21" s="10"/>
    </row>
    <row r="22" spans="1:32" s="10" customFormat="1"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x14ac:dyDescent="0.25">
      <c r="A23" s="11" t="s">
        <v>26</v>
      </c>
      <c r="B23" s="11" t="s">
        <v>8</v>
      </c>
      <c r="C23" s="12">
        <v>440</v>
      </c>
      <c r="D23" s="12">
        <v>440.0020157916</v>
      </c>
      <c r="E23" s="12">
        <v>440.00252704899998</v>
      </c>
      <c r="F23" s="12">
        <v>440.00252721459998</v>
      </c>
      <c r="G23" s="12">
        <v>440.00252737310001</v>
      </c>
      <c r="H23" s="12">
        <v>440.00252768370001</v>
      </c>
      <c r="I23" s="12">
        <v>440.00252788469999</v>
      </c>
      <c r="J23" s="12">
        <v>440.00252805299999</v>
      </c>
      <c r="K23" s="12">
        <v>440.00252819949998</v>
      </c>
      <c r="L23" s="12">
        <v>440.0025283457</v>
      </c>
      <c r="M23" s="12">
        <v>440.00252854849998</v>
      </c>
      <c r="N23" s="12">
        <v>440.00252882339998</v>
      </c>
      <c r="O23" s="12">
        <v>440.00252914100002</v>
      </c>
      <c r="P23" s="12">
        <v>440.00252985880002</v>
      </c>
      <c r="Q23" s="12">
        <v>440.0032367778</v>
      </c>
      <c r="R23" s="12">
        <v>440.0032374992</v>
      </c>
      <c r="S23" s="12">
        <v>440.0032387297</v>
      </c>
      <c r="T23" s="12">
        <v>440.00415007629999</v>
      </c>
      <c r="U23" s="12">
        <v>440.0041529257</v>
      </c>
      <c r="V23" s="12">
        <v>440.00421541230003</v>
      </c>
      <c r="W23" s="12">
        <v>4.9320420000000002E-3</v>
      </c>
      <c r="X23" s="12">
        <v>4.9327197000000001E-3</v>
      </c>
      <c r="Y23" s="12">
        <v>4.9355730000000004E-3</v>
      </c>
      <c r="Z23" s="12">
        <v>8.6667959999999992E-3</v>
      </c>
      <c r="AA23" s="12">
        <v>8.668607E-3</v>
      </c>
    </row>
    <row r="24" spans="1:32" s="10" customFormat="1"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x14ac:dyDescent="0.25">
      <c r="A25" s="11" t="s">
        <v>26</v>
      </c>
      <c r="B25" s="11" t="s">
        <v>5</v>
      </c>
      <c r="C25" s="12">
        <v>1889.002945888021</v>
      </c>
      <c r="D25" s="12">
        <v>2639.0123342795209</v>
      </c>
      <c r="E25" s="12">
        <v>2639.0126275125212</v>
      </c>
      <c r="F25" s="12">
        <v>2639.0126366344211</v>
      </c>
      <c r="G25" s="12">
        <v>2639.0126510975206</v>
      </c>
      <c r="H25" s="12">
        <v>2639.0126766104213</v>
      </c>
      <c r="I25" s="12">
        <v>2639.0127023324208</v>
      </c>
      <c r="J25" s="12">
        <v>2639.012723722321</v>
      </c>
      <c r="K25" s="12">
        <v>2639.0127569823208</v>
      </c>
      <c r="L25" s="12">
        <v>2639.012791037921</v>
      </c>
      <c r="M25" s="12">
        <v>2639.012833154221</v>
      </c>
      <c r="N25" s="12">
        <v>2639.012874184421</v>
      </c>
      <c r="O25" s="12">
        <v>2639.012918293321</v>
      </c>
      <c r="P25" s="12">
        <v>2639.0129787739206</v>
      </c>
      <c r="Q25" s="12">
        <v>2726.5616202579208</v>
      </c>
      <c r="R25" s="12">
        <v>2726.5616724149208</v>
      </c>
      <c r="S25" s="12">
        <v>2726.5617505689211</v>
      </c>
      <c r="T25" s="12">
        <v>2726.561831198921</v>
      </c>
      <c r="U25" s="12">
        <v>2726.561919157421</v>
      </c>
      <c r="V25" s="12">
        <v>2726.5620130589209</v>
      </c>
      <c r="W25" s="12">
        <v>2764.0693456764211</v>
      </c>
      <c r="X25" s="12">
        <v>1915.0704541940001</v>
      </c>
      <c r="Y25" s="12">
        <v>1978.922840357</v>
      </c>
      <c r="Z25" s="12">
        <v>2316.8533580349999</v>
      </c>
      <c r="AA25" s="12">
        <v>2316.8534405250002</v>
      </c>
    </row>
    <row r="26" spans="1:32" s="10" customFormat="1" x14ac:dyDescent="0.25">
      <c r="A26" s="11" t="s">
        <v>26</v>
      </c>
      <c r="B26" s="11" t="s">
        <v>3</v>
      </c>
      <c r="C26" s="12">
        <v>2525</v>
      </c>
      <c r="D26" s="12">
        <v>2525</v>
      </c>
      <c r="E26" s="12">
        <v>2525</v>
      </c>
      <c r="F26" s="12">
        <v>2525</v>
      </c>
      <c r="G26" s="12">
        <v>2525</v>
      </c>
      <c r="H26" s="12">
        <v>2525</v>
      </c>
      <c r="I26" s="12">
        <v>2525</v>
      </c>
      <c r="J26" s="12">
        <v>2525</v>
      </c>
      <c r="K26" s="12">
        <v>2525</v>
      </c>
      <c r="L26" s="12">
        <v>2525</v>
      </c>
      <c r="M26" s="12">
        <v>2525</v>
      </c>
      <c r="N26" s="12">
        <v>2525</v>
      </c>
      <c r="O26" s="12">
        <v>2525</v>
      </c>
      <c r="P26" s="12">
        <v>2525</v>
      </c>
      <c r="Q26" s="12">
        <v>2525</v>
      </c>
      <c r="R26" s="12">
        <v>2525</v>
      </c>
      <c r="S26" s="12">
        <v>2525</v>
      </c>
      <c r="T26" s="12">
        <v>2525</v>
      </c>
      <c r="U26" s="12">
        <v>2525</v>
      </c>
      <c r="V26" s="12">
        <v>2525</v>
      </c>
      <c r="W26" s="12">
        <v>2525</v>
      </c>
      <c r="X26" s="12">
        <v>2525</v>
      </c>
      <c r="Y26" s="12">
        <v>2525</v>
      </c>
      <c r="Z26" s="12">
        <v>2525</v>
      </c>
      <c r="AA26" s="12">
        <v>2525</v>
      </c>
    </row>
    <row r="27" spans="1:32" s="10" customFormat="1" x14ac:dyDescent="0.25">
      <c r="A27" s="11" t="s">
        <v>26</v>
      </c>
      <c r="B27" s="11" t="s">
        <v>118</v>
      </c>
      <c r="C27" s="12">
        <v>0</v>
      </c>
      <c r="D27" s="12">
        <v>0</v>
      </c>
      <c r="E27" s="12">
        <v>0</v>
      </c>
      <c r="F27" s="12">
        <v>0</v>
      </c>
      <c r="G27" s="12">
        <v>0</v>
      </c>
      <c r="H27" s="12">
        <v>0</v>
      </c>
      <c r="I27" s="12">
        <v>0</v>
      </c>
      <c r="J27" s="12">
        <v>5.042805E-3</v>
      </c>
      <c r="K27" s="12">
        <v>5.1423390000000001E-3</v>
      </c>
      <c r="L27" s="12">
        <v>5.2962829999999997E-3</v>
      </c>
      <c r="M27" s="12">
        <v>5.4074099999999996E-3</v>
      </c>
      <c r="N27" s="12">
        <v>5.5762766999999996E-3</v>
      </c>
      <c r="O27" s="12">
        <v>5.6295427000000002E-3</v>
      </c>
      <c r="P27" s="12">
        <v>5.9474389999999997E-3</v>
      </c>
      <c r="Q27" s="12">
        <v>2.9575649999999998E-2</v>
      </c>
      <c r="R27" s="12">
        <v>2.9604485E-2</v>
      </c>
      <c r="S27" s="12">
        <v>2.9722492999999999E-2</v>
      </c>
      <c r="T27" s="12">
        <v>2.9812373E-2</v>
      </c>
      <c r="U27" s="12">
        <v>2.98433E-2</v>
      </c>
      <c r="V27" s="12">
        <v>2.992063E-2</v>
      </c>
      <c r="W27" s="12">
        <v>3.0326550000000001E-2</v>
      </c>
      <c r="X27" s="12">
        <v>3.0329872000000001E-2</v>
      </c>
      <c r="Y27" s="12">
        <v>3.0335290000000001E-2</v>
      </c>
      <c r="Z27" s="12">
        <v>3.0469546E-2</v>
      </c>
      <c r="AA27" s="12">
        <v>3.0514995999999999E-2</v>
      </c>
    </row>
    <row r="28" spans="1:32" s="10" customFormat="1" x14ac:dyDescent="0.25">
      <c r="A28" s="11" t="s">
        <v>26</v>
      </c>
      <c r="B28" s="11" t="s">
        <v>10</v>
      </c>
      <c r="C28" s="12">
        <v>5301.8081155011978</v>
      </c>
      <c r="D28" s="12">
        <v>5913.3351299039277</v>
      </c>
      <c r="E28" s="12">
        <v>6532.6025708600464</v>
      </c>
      <c r="F28" s="12">
        <v>7810.4125662191364</v>
      </c>
      <c r="G28" s="12">
        <v>11711.660638208426</v>
      </c>
      <c r="H28" s="12">
        <v>12190.389152333497</v>
      </c>
      <c r="I28" s="12">
        <v>13500.931895616197</v>
      </c>
      <c r="J28" s="12">
        <v>13500.933198175599</v>
      </c>
      <c r="K28" s="12">
        <v>13500.945026904699</v>
      </c>
      <c r="L28" s="12">
        <v>16342.279050664496</v>
      </c>
      <c r="M28" s="12">
        <v>16767.866447181197</v>
      </c>
      <c r="N28" s="12">
        <v>17046.777812748598</v>
      </c>
      <c r="O28" s="12">
        <v>17046.779566622899</v>
      </c>
      <c r="P28" s="12">
        <v>18111.4916800336</v>
      </c>
      <c r="Q28" s="12">
        <v>18594.258726807402</v>
      </c>
      <c r="R28" s="12">
        <v>19036.488821849256</v>
      </c>
      <c r="S28" s="12">
        <v>19036.490181918358</v>
      </c>
      <c r="T28" s="12">
        <v>19800.06253896646</v>
      </c>
      <c r="U28" s="12">
        <v>22827.161117690201</v>
      </c>
      <c r="V28" s="12">
        <v>22844.230579722498</v>
      </c>
      <c r="W28" s="12">
        <v>22711.791081262865</v>
      </c>
      <c r="X28" s="12">
        <v>22711.791387140067</v>
      </c>
      <c r="Y28" s="12">
        <v>23010.672693510463</v>
      </c>
      <c r="Z28" s="12">
        <v>28472.456711211511</v>
      </c>
      <c r="AA28" s="12">
        <v>28537.67320145711</v>
      </c>
    </row>
    <row r="29" spans="1:32" s="10" customFormat="1" x14ac:dyDescent="0.25">
      <c r="A29" s="11" t="s">
        <v>26</v>
      </c>
      <c r="B29" s="11" t="s">
        <v>9</v>
      </c>
      <c r="C29" s="12">
        <v>4201.0239902887806</v>
      </c>
      <c r="D29" s="12">
        <v>4455.0335296370813</v>
      </c>
      <c r="E29" s="12">
        <v>6242.4820239792816</v>
      </c>
      <c r="F29" s="12">
        <v>6962.9992883165814</v>
      </c>
      <c r="G29" s="12">
        <v>8258.3393109528824</v>
      </c>
      <c r="H29" s="12">
        <v>10004.664059627881</v>
      </c>
      <c r="I29" s="12">
        <v>11266.921852124882</v>
      </c>
      <c r="J29" s="12">
        <v>13497.862560430882</v>
      </c>
      <c r="K29" s="12">
        <v>15146.492680868882</v>
      </c>
      <c r="L29" s="12">
        <v>15815.920851618881</v>
      </c>
      <c r="M29" s="12">
        <v>15815.923308723884</v>
      </c>
      <c r="N29" s="12">
        <v>16973.844942858883</v>
      </c>
      <c r="O29" s="12">
        <v>16973.844972858882</v>
      </c>
      <c r="P29" s="12">
        <v>17735.182742858884</v>
      </c>
      <c r="Q29" s="12">
        <v>22484.696502858882</v>
      </c>
      <c r="R29" s="12">
        <v>22334.399439807123</v>
      </c>
      <c r="S29" s="12">
        <v>22334.399639807125</v>
      </c>
      <c r="T29" s="12">
        <v>24378.363279807123</v>
      </c>
      <c r="U29" s="12">
        <v>24378.395809807127</v>
      </c>
      <c r="V29" s="12">
        <v>25679.498598281247</v>
      </c>
      <c r="W29" s="12">
        <v>27957.696788281242</v>
      </c>
      <c r="X29" s="12">
        <v>27957.696908281243</v>
      </c>
      <c r="Y29" s="12">
        <v>27957.697908281247</v>
      </c>
      <c r="Z29" s="12">
        <v>32795.290006755371</v>
      </c>
      <c r="AA29" s="12">
        <v>32690.020840112302</v>
      </c>
    </row>
    <row r="30" spans="1:32" s="10" customFormat="1" x14ac:dyDescent="0.25">
      <c r="A30" s="11" t="s">
        <v>26</v>
      </c>
      <c r="B30" s="11" t="s">
        <v>102</v>
      </c>
      <c r="C30" s="12">
        <v>50.037015034099994</v>
      </c>
      <c r="D30" s="12">
        <v>50.107012914599991</v>
      </c>
      <c r="E30" s="12">
        <v>1257.288869879</v>
      </c>
      <c r="F30" s="12">
        <v>1257.295746091</v>
      </c>
      <c r="G30" s="12">
        <v>1557.9352332235001</v>
      </c>
      <c r="H30" s="12">
        <v>1828.017238782</v>
      </c>
      <c r="I30" s="12">
        <v>1903.0298795600002</v>
      </c>
      <c r="J30" s="12">
        <v>4323.313573419</v>
      </c>
      <c r="K30" s="12">
        <v>4323.327105073</v>
      </c>
      <c r="L30" s="12">
        <v>5577.1498782770004</v>
      </c>
      <c r="M30" s="12">
        <v>5577.1829931969996</v>
      </c>
      <c r="N30" s="12">
        <v>5577.1847291840004</v>
      </c>
      <c r="O30" s="12">
        <v>6392.3847776370012</v>
      </c>
      <c r="P30" s="12">
        <v>6385.6802328300009</v>
      </c>
      <c r="Q30" s="12">
        <v>8040.2945463200003</v>
      </c>
      <c r="R30" s="12">
        <v>8040.298216784</v>
      </c>
      <c r="S30" s="12">
        <v>8040.3170527900002</v>
      </c>
      <c r="T30" s="12">
        <v>8040.3920149599999</v>
      </c>
      <c r="U30" s="12">
        <v>8126.8527475099991</v>
      </c>
      <c r="V30" s="12">
        <v>9024.3915129100005</v>
      </c>
      <c r="W30" s="12">
        <v>9318.4287202199994</v>
      </c>
      <c r="X30" s="12">
        <v>10113.662278759999</v>
      </c>
      <c r="Y30" s="12">
        <v>9303.1753197500002</v>
      </c>
      <c r="Z30" s="12">
        <v>9111.8561595699994</v>
      </c>
      <c r="AA30" s="12">
        <v>8811.2866078799998</v>
      </c>
    </row>
    <row r="31" spans="1:32" s="10" customFormat="1" x14ac:dyDescent="0.25">
      <c r="A31" s="11" t="s">
        <v>26</v>
      </c>
      <c r="B31" s="11" t="s">
        <v>15</v>
      </c>
      <c r="C31" s="12">
        <v>240</v>
      </c>
      <c r="D31" s="12">
        <v>240</v>
      </c>
      <c r="E31" s="12">
        <v>711.73380592400008</v>
      </c>
      <c r="F31" s="12">
        <v>711.73565196200002</v>
      </c>
      <c r="G31" s="12">
        <v>2775.9026091070004</v>
      </c>
      <c r="H31" s="12">
        <v>2905.86378694</v>
      </c>
      <c r="I31" s="12">
        <v>2905.8642922919998</v>
      </c>
      <c r="J31" s="12">
        <v>2905.8648453090004</v>
      </c>
      <c r="K31" s="12">
        <v>2905.8649498470004</v>
      </c>
      <c r="L31" s="12">
        <v>2905.8652090560004</v>
      </c>
      <c r="M31" s="12">
        <v>2905.8656687600005</v>
      </c>
      <c r="N31" s="12">
        <v>2905.8662746499999</v>
      </c>
      <c r="O31" s="12">
        <v>2905.8667785060002</v>
      </c>
      <c r="P31" s="12">
        <v>2905.8670559110001</v>
      </c>
      <c r="Q31" s="12">
        <v>2905.8679070650001</v>
      </c>
      <c r="R31" s="12">
        <v>2905.8681759340006</v>
      </c>
      <c r="S31" s="12">
        <v>2905.8686389009999</v>
      </c>
      <c r="T31" s="12">
        <v>2905.8697515500003</v>
      </c>
      <c r="U31" s="12">
        <v>2905.870237396</v>
      </c>
      <c r="V31" s="12">
        <v>2905.8707798339997</v>
      </c>
      <c r="W31" s="12">
        <v>2905.8714838729998</v>
      </c>
      <c r="X31" s="12">
        <v>2905.8721031959999</v>
      </c>
      <c r="Y31" s="12">
        <v>2905.8723695149993</v>
      </c>
      <c r="Z31" s="12">
        <v>2905.8737474539998</v>
      </c>
      <c r="AA31" s="12">
        <v>2905.8740538729999</v>
      </c>
    </row>
    <row r="32" spans="1:32" s="10" customFormat="1" x14ac:dyDescent="0.25">
      <c r="A32" s="11" t="s">
        <v>26</v>
      </c>
      <c r="B32" s="11" t="s">
        <v>17</v>
      </c>
      <c r="C32" s="12">
        <v>113.44799999999999</v>
      </c>
      <c r="D32" s="12">
        <v>234.46199999999999</v>
      </c>
      <c r="E32" s="12">
        <v>391.15199999999999</v>
      </c>
      <c r="F32" s="12">
        <v>583.14699999999993</v>
      </c>
      <c r="G32" s="12">
        <v>817.88000000000011</v>
      </c>
      <c r="H32" s="12">
        <v>1099.634</v>
      </c>
      <c r="I32" s="12">
        <v>1524.355</v>
      </c>
      <c r="J32" s="12">
        <v>1863.2269999999999</v>
      </c>
      <c r="K32" s="12">
        <v>2229.7939999999999</v>
      </c>
      <c r="L32" s="12">
        <v>2645.9340000000002</v>
      </c>
      <c r="M32" s="12">
        <v>3161.7190000000001</v>
      </c>
      <c r="N32" s="12">
        <v>3706.357</v>
      </c>
      <c r="O32" s="12">
        <v>4261.7219999999998</v>
      </c>
      <c r="P32" s="12">
        <v>4832.2259999999997</v>
      </c>
      <c r="Q32" s="12">
        <v>5385.0679999999993</v>
      </c>
      <c r="R32" s="12">
        <v>5923.2390000000005</v>
      </c>
      <c r="S32" s="12">
        <v>6317.1529999999993</v>
      </c>
      <c r="T32" s="12">
        <v>6670.3229999999994</v>
      </c>
      <c r="U32" s="12">
        <v>6979.8989999999994</v>
      </c>
      <c r="V32" s="12">
        <v>7280.857</v>
      </c>
      <c r="W32" s="12">
        <v>7600.3320000000003</v>
      </c>
      <c r="X32" s="12">
        <v>7924.3930000000009</v>
      </c>
      <c r="Y32" s="12">
        <v>8255.8770000000004</v>
      </c>
      <c r="Z32" s="12">
        <v>8588.375</v>
      </c>
      <c r="AA32" s="12">
        <v>8928.2419999999984</v>
      </c>
    </row>
    <row r="33" spans="1:27" s="10" customFormat="1" x14ac:dyDescent="0.25">
      <c r="A33" s="37" t="s">
        <v>98</v>
      </c>
      <c r="B33" s="37"/>
      <c r="C33" s="29">
        <v>22686.835051678001</v>
      </c>
      <c r="D33" s="29">
        <v>24302.383009612131</v>
      </c>
      <c r="E33" s="29">
        <v>25198.465801970851</v>
      </c>
      <c r="F33" s="29">
        <v>24711.927046384742</v>
      </c>
      <c r="G33" s="29">
        <v>27997.304845506929</v>
      </c>
      <c r="H33" s="29">
        <v>30222.3579921985</v>
      </c>
      <c r="I33" s="29">
        <v>32048.989258768197</v>
      </c>
      <c r="J33" s="29">
        <v>33790.881617387102</v>
      </c>
      <c r="K33" s="29">
        <v>34495.742934636401</v>
      </c>
      <c r="L33" s="29">
        <v>37762.247233120099</v>
      </c>
      <c r="M33" s="29">
        <v>38187.819527153901</v>
      </c>
      <c r="N33" s="29">
        <v>39624.652732798</v>
      </c>
      <c r="O33" s="29">
        <v>39624.654529403801</v>
      </c>
      <c r="P33" s="29">
        <v>41450.704782652901</v>
      </c>
      <c r="Q33" s="29">
        <v>46770.558564993902</v>
      </c>
      <c r="R33" s="29">
        <v>47062.4901310817</v>
      </c>
      <c r="S33" s="29">
        <v>47062.491780664408</v>
      </c>
      <c r="T33" s="29">
        <v>49870.021612421799</v>
      </c>
      <c r="U33" s="29">
        <v>52897.152842880445</v>
      </c>
      <c r="V33" s="29">
        <v>54215.325327104962</v>
      </c>
      <c r="W33" s="29">
        <v>55958.592473812532</v>
      </c>
      <c r="X33" s="29">
        <v>55109.59401220701</v>
      </c>
      <c r="Y33" s="29">
        <v>55472.32871301171</v>
      </c>
      <c r="Z33" s="29">
        <v>66109.639212343885</v>
      </c>
      <c r="AA33" s="29">
        <v>66069.58666569741</v>
      </c>
    </row>
    <row r="34" spans="1:27" s="10" customFormat="1" x14ac:dyDescent="0.25"/>
    <row r="35" spans="1:27" s="10" customFormat="1"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x14ac:dyDescent="0.25">
      <c r="A36" s="11" t="s">
        <v>27</v>
      </c>
      <c r="B36" s="11" t="s">
        <v>2</v>
      </c>
      <c r="C36" s="12">
        <v>8126</v>
      </c>
      <c r="D36" s="12">
        <v>8126</v>
      </c>
      <c r="E36" s="12">
        <v>4921.4204925210006</v>
      </c>
      <c r="F36" s="12">
        <v>4637.4902578609999</v>
      </c>
      <c r="G36" s="12">
        <v>3425.0361137148998</v>
      </c>
      <c r="H36" s="12">
        <v>3243.6854632036998</v>
      </c>
      <c r="I36" s="12">
        <v>1469.1818205932002</v>
      </c>
      <c r="J36" s="12">
        <v>845.2120660086</v>
      </c>
      <c r="K36" s="12">
        <v>9.3621229799999997E-2</v>
      </c>
      <c r="L36" s="12">
        <v>8.3216841900000005E-2</v>
      </c>
      <c r="M36" s="12">
        <v>8.1373146900000012E-2</v>
      </c>
      <c r="N36" s="12">
        <v>8.0893692299999986E-2</v>
      </c>
      <c r="O36" s="12">
        <v>6.47709702E-2</v>
      </c>
      <c r="P36" s="12">
        <v>5.8343340900000006E-2</v>
      </c>
      <c r="Q36" s="12">
        <v>5.0337802599999995E-2</v>
      </c>
      <c r="R36" s="12">
        <v>5.0083630800000001E-2</v>
      </c>
      <c r="S36" s="12">
        <v>4.9758130099999999E-2</v>
      </c>
      <c r="T36" s="12">
        <v>4.9707192200000007E-2</v>
      </c>
      <c r="U36" s="12">
        <v>4.9532140500000009E-2</v>
      </c>
      <c r="V36" s="12">
        <v>4.5039453700000003E-2</v>
      </c>
      <c r="W36" s="12">
        <v>4.0657362600000004E-2</v>
      </c>
      <c r="X36" s="12">
        <v>3.6058718099999998E-2</v>
      </c>
      <c r="Y36" s="12">
        <v>3.10396992E-2</v>
      </c>
      <c r="Z36" s="12">
        <v>2.5780775299999999E-2</v>
      </c>
      <c r="AA36" s="12">
        <v>2.5725370000000001E-2</v>
      </c>
    </row>
    <row r="37" spans="1:27" s="10" customFormat="1"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x14ac:dyDescent="0.25">
      <c r="A38" s="11" t="s">
        <v>27</v>
      </c>
      <c r="B38" s="11" t="s">
        <v>8</v>
      </c>
      <c r="C38" s="12">
        <v>1597.8999938964839</v>
      </c>
      <c r="D38" s="12">
        <v>1597.901591487084</v>
      </c>
      <c r="E38" s="12">
        <v>1597.902851804884</v>
      </c>
      <c r="F38" s="12">
        <v>1597.902856072684</v>
      </c>
      <c r="G38" s="12">
        <v>1597.9028570624839</v>
      </c>
      <c r="H38" s="12">
        <v>1597.902918280384</v>
      </c>
      <c r="I38" s="12">
        <v>1597.9029186986838</v>
      </c>
      <c r="J38" s="12">
        <v>1597.9029190356839</v>
      </c>
      <c r="K38" s="12">
        <v>1597.902919405484</v>
      </c>
      <c r="L38" s="12">
        <v>1597.9029198316839</v>
      </c>
      <c r="M38" s="12">
        <v>1597.902921572784</v>
      </c>
      <c r="N38" s="12">
        <v>1597.902925978884</v>
      </c>
      <c r="O38" s="12">
        <v>1597.902928047384</v>
      </c>
      <c r="P38" s="12">
        <v>1212.902930583484</v>
      </c>
      <c r="Q38" s="12">
        <v>1212.902946493484</v>
      </c>
      <c r="R38" s="12">
        <v>1212.9029474904839</v>
      </c>
      <c r="S38" s="12">
        <v>1068.502954522</v>
      </c>
      <c r="T38" s="12">
        <v>1068.505066511</v>
      </c>
      <c r="U38" s="12">
        <v>1068.5050717182</v>
      </c>
      <c r="V38" s="12">
        <v>1068.5051656616999</v>
      </c>
      <c r="W38" s="12">
        <v>1068.5052811103001</v>
      </c>
      <c r="X38" s="12">
        <v>1068.5052939067</v>
      </c>
      <c r="Y38" s="12">
        <v>424.00530675750002</v>
      </c>
      <c r="Z38" s="12">
        <v>180.010781235</v>
      </c>
      <c r="AA38" s="12">
        <v>180.01078287300001</v>
      </c>
    </row>
    <row r="39" spans="1:27" s="10" customFormat="1"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x14ac:dyDescent="0.25">
      <c r="A40" s="11" t="s">
        <v>27</v>
      </c>
      <c r="B40" s="11" t="s">
        <v>5</v>
      </c>
      <c r="C40" s="12">
        <v>1954.503931598</v>
      </c>
      <c r="D40" s="12">
        <v>1954.5041315496001</v>
      </c>
      <c r="E40" s="12">
        <v>1954.5110035792</v>
      </c>
      <c r="F40" s="12">
        <v>1954.5110173798</v>
      </c>
      <c r="G40" s="12">
        <v>1954.5110407791999</v>
      </c>
      <c r="H40" s="12">
        <v>1954.5110831699999</v>
      </c>
      <c r="I40" s="12">
        <v>1954.5111069869999</v>
      </c>
      <c r="J40" s="12">
        <v>1954.5111296319001</v>
      </c>
      <c r="K40" s="12">
        <v>1954.5111573888</v>
      </c>
      <c r="L40" s="12">
        <v>1954.5111897286001</v>
      </c>
      <c r="M40" s="12">
        <v>1531.01122852</v>
      </c>
      <c r="N40" s="12">
        <v>1414.0112728426</v>
      </c>
      <c r="O40" s="12">
        <v>1414.0113130473001</v>
      </c>
      <c r="P40" s="12">
        <v>1414.011366922</v>
      </c>
      <c r="Q40" s="12">
        <v>1414.0114186120002</v>
      </c>
      <c r="R40" s="12">
        <v>1414.011475817</v>
      </c>
      <c r="S40" s="12">
        <v>1414.0115435534001</v>
      </c>
      <c r="T40" s="12">
        <v>1414.0119585143002</v>
      </c>
      <c r="U40" s="12">
        <v>1414.0120742375</v>
      </c>
      <c r="V40" s="12">
        <v>1414.0123047115001</v>
      </c>
      <c r="W40" s="12">
        <v>1414.0126353534001</v>
      </c>
      <c r="X40" s="12">
        <v>1414.012859856</v>
      </c>
      <c r="Y40" s="12">
        <v>1414.013447241</v>
      </c>
      <c r="Z40" s="12">
        <v>865.01992067250001</v>
      </c>
      <c r="AA40" s="12">
        <v>865.020070465</v>
      </c>
    </row>
    <row r="41" spans="1:27" s="10" customFormat="1" x14ac:dyDescent="0.25">
      <c r="A41" s="11" t="s">
        <v>27</v>
      </c>
      <c r="B41" s="11" t="s">
        <v>3</v>
      </c>
      <c r="C41" s="12">
        <v>152.40000152587891</v>
      </c>
      <c r="D41" s="12">
        <v>152.40000152587891</v>
      </c>
      <c r="E41" s="12">
        <v>152.40000152587891</v>
      </c>
      <c r="F41" s="12">
        <v>152.40000152587891</v>
      </c>
      <c r="G41" s="12">
        <v>152.40000152587891</v>
      </c>
      <c r="H41" s="12">
        <v>152.40000152587891</v>
      </c>
      <c r="I41" s="12">
        <v>152.40000152587891</v>
      </c>
      <c r="J41" s="12">
        <v>152.40000152587891</v>
      </c>
      <c r="K41" s="12">
        <v>152.40000152587891</v>
      </c>
      <c r="L41" s="12">
        <v>152.40000152587891</v>
      </c>
      <c r="M41" s="12">
        <v>152.40000152587891</v>
      </c>
      <c r="N41" s="12">
        <v>152.40000152587891</v>
      </c>
      <c r="O41" s="12">
        <v>152.40000152587891</v>
      </c>
      <c r="P41" s="12">
        <v>152.40000152587891</v>
      </c>
      <c r="Q41" s="12">
        <v>66</v>
      </c>
      <c r="R41" s="12">
        <v>66</v>
      </c>
      <c r="S41" s="12">
        <v>66</v>
      </c>
      <c r="T41" s="12">
        <v>66</v>
      </c>
      <c r="U41" s="12">
        <v>66</v>
      </c>
      <c r="V41" s="12">
        <v>0</v>
      </c>
      <c r="W41" s="12">
        <v>0</v>
      </c>
      <c r="X41" s="12">
        <v>0</v>
      </c>
      <c r="Y41" s="12">
        <v>0</v>
      </c>
      <c r="Z41" s="12">
        <v>0</v>
      </c>
      <c r="AA41" s="12">
        <v>0</v>
      </c>
    </row>
    <row r="42" spans="1:27" s="10" customFormat="1" x14ac:dyDescent="0.25">
      <c r="A42" s="11" t="s">
        <v>27</v>
      </c>
      <c r="B42" s="11" t="s">
        <v>118</v>
      </c>
      <c r="C42" s="12">
        <v>0</v>
      </c>
      <c r="D42" s="12">
        <v>0</v>
      </c>
      <c r="E42" s="12">
        <v>0</v>
      </c>
      <c r="F42" s="12">
        <v>0</v>
      </c>
      <c r="G42" s="12">
        <v>0</v>
      </c>
      <c r="H42" s="12">
        <v>0</v>
      </c>
      <c r="I42" s="12">
        <v>0</v>
      </c>
      <c r="J42" s="12">
        <v>4.2839380000000002E-3</v>
      </c>
      <c r="K42" s="12">
        <v>4.3295342000000004E-3</v>
      </c>
      <c r="L42" s="12">
        <v>4.3617402999999999E-3</v>
      </c>
      <c r="M42" s="12">
        <v>4.3944824E-3</v>
      </c>
      <c r="N42" s="12">
        <v>4.4674859999999997E-3</v>
      </c>
      <c r="O42" s="12">
        <v>4.5285103999999996E-3</v>
      </c>
      <c r="P42" s="12">
        <v>4.6880767E-3</v>
      </c>
      <c r="Q42" s="12">
        <v>5.9341528000000001E-3</v>
      </c>
      <c r="R42" s="12">
        <v>5.9620775000000003E-3</v>
      </c>
      <c r="S42" s="12">
        <v>6.0307494999999999E-3</v>
      </c>
      <c r="T42" s="12">
        <v>6.1183299999999999E-3</v>
      </c>
      <c r="U42" s="12">
        <v>6.1797889999999998E-3</v>
      </c>
      <c r="V42" s="12">
        <v>6.5638307000000003E-3</v>
      </c>
      <c r="W42" s="12">
        <v>7.2165490000000001E-3</v>
      </c>
      <c r="X42" s="12">
        <v>7.3661953000000004E-3</v>
      </c>
      <c r="Y42" s="12">
        <v>7.8596575000000005E-3</v>
      </c>
      <c r="Z42" s="12">
        <v>1.2555965000000001E-2</v>
      </c>
      <c r="AA42" s="12">
        <v>1.2572846E-2</v>
      </c>
    </row>
    <row r="43" spans="1:27" s="10" customFormat="1" x14ac:dyDescent="0.25">
      <c r="A43" s="11" t="s">
        <v>27</v>
      </c>
      <c r="B43" s="11" t="s">
        <v>10</v>
      </c>
      <c r="C43" s="12">
        <v>4307.5352006281273</v>
      </c>
      <c r="D43" s="12">
        <v>4560.4653889441252</v>
      </c>
      <c r="E43" s="12">
        <v>7198.4359772057251</v>
      </c>
      <c r="F43" s="12">
        <v>8532.7823767022255</v>
      </c>
      <c r="G43" s="12">
        <v>10402.950187233728</v>
      </c>
      <c r="H43" s="12">
        <v>11012.299726835727</v>
      </c>
      <c r="I43" s="12">
        <v>14602.831697981725</v>
      </c>
      <c r="J43" s="12">
        <v>15427.208665827226</v>
      </c>
      <c r="K43" s="12">
        <v>16316.135455528227</v>
      </c>
      <c r="L43" s="12">
        <v>16565.392816522228</v>
      </c>
      <c r="M43" s="12">
        <v>19715.350844549226</v>
      </c>
      <c r="N43" s="12">
        <v>28589.066826660226</v>
      </c>
      <c r="O43" s="12">
        <v>30713.070399027223</v>
      </c>
      <c r="P43" s="12">
        <v>33239.065191060232</v>
      </c>
      <c r="Q43" s="12">
        <v>39042.131623328234</v>
      </c>
      <c r="R43" s="12">
        <v>40131.109819116216</v>
      </c>
      <c r="S43" s="12">
        <v>40131.109844461222</v>
      </c>
      <c r="T43" s="12">
        <v>40131.13021272522</v>
      </c>
      <c r="U43" s="12">
        <v>42303.29781126522</v>
      </c>
      <c r="V43" s="12">
        <v>55030.487891801225</v>
      </c>
      <c r="W43" s="12">
        <v>57596.705461953126</v>
      </c>
      <c r="X43" s="12">
        <v>62078.896841229696</v>
      </c>
      <c r="Y43" s="12">
        <v>73997.296838371753</v>
      </c>
      <c r="Z43" s="12">
        <v>91239.252928201749</v>
      </c>
      <c r="AA43" s="12">
        <v>91431.730985308765</v>
      </c>
    </row>
    <row r="44" spans="1:27" s="10" customFormat="1" x14ac:dyDescent="0.25">
      <c r="A44" s="11" t="s">
        <v>27</v>
      </c>
      <c r="B44" s="11" t="s">
        <v>9</v>
      </c>
      <c r="C44" s="12">
        <v>3707.7984081743029</v>
      </c>
      <c r="D44" s="12">
        <v>3853.8037587651033</v>
      </c>
      <c r="E44" s="12">
        <v>3905.7706311835022</v>
      </c>
      <c r="F44" s="12">
        <v>3937.1727985638026</v>
      </c>
      <c r="G44" s="12">
        <v>4462.2504079438022</v>
      </c>
      <c r="H44" s="12">
        <v>6724.1918852708031</v>
      </c>
      <c r="I44" s="12">
        <v>7942.8572958968025</v>
      </c>
      <c r="J44" s="12">
        <v>9323.5631751838046</v>
      </c>
      <c r="K44" s="12">
        <v>12765.034204157801</v>
      </c>
      <c r="L44" s="12">
        <v>15852.829189495802</v>
      </c>
      <c r="M44" s="12">
        <v>22498.066175526801</v>
      </c>
      <c r="N44" s="12">
        <v>33948.227826796799</v>
      </c>
      <c r="O44" s="12">
        <v>34542.529347476804</v>
      </c>
      <c r="P44" s="12">
        <v>36158.279857476802</v>
      </c>
      <c r="Q44" s="12">
        <v>40040.059427476808</v>
      </c>
      <c r="R44" s="12">
        <v>40040.059437476804</v>
      </c>
      <c r="S44" s="12">
        <v>40040.059537476802</v>
      </c>
      <c r="T44" s="12">
        <v>44850.324097476805</v>
      </c>
      <c r="U44" s="12">
        <v>49357.445531476798</v>
      </c>
      <c r="V44" s="12">
        <v>65887.200717476808</v>
      </c>
      <c r="W44" s="12">
        <v>71577.896847476804</v>
      </c>
      <c r="X44" s="12">
        <v>79364.194859002688</v>
      </c>
      <c r="Y44" s="12">
        <v>87442.299668911117</v>
      </c>
      <c r="Z44" s="12">
        <v>97248.976988819573</v>
      </c>
      <c r="AA44" s="12">
        <v>96516.078002293696</v>
      </c>
    </row>
    <row r="45" spans="1:27" s="10" customFormat="1" x14ac:dyDescent="0.25">
      <c r="A45" s="11" t="s">
        <v>27</v>
      </c>
      <c r="B45" s="11" t="s">
        <v>102</v>
      </c>
      <c r="C45" s="12">
        <v>100.01126893399999</v>
      </c>
      <c r="D45" s="12">
        <v>100.01521615759999</v>
      </c>
      <c r="E45" s="12">
        <v>462.88612158799998</v>
      </c>
      <c r="F45" s="12">
        <v>462.92330573499999</v>
      </c>
      <c r="G45" s="12">
        <v>462.93901067000002</v>
      </c>
      <c r="H45" s="12">
        <v>1808.3585</v>
      </c>
      <c r="I45" s="12">
        <v>1808.3588399999999</v>
      </c>
      <c r="J45" s="12">
        <v>2289.0799299999999</v>
      </c>
      <c r="K45" s="12">
        <v>3265.2885000000001</v>
      </c>
      <c r="L45" s="12">
        <v>4760.3778199999997</v>
      </c>
      <c r="M45" s="12">
        <v>7038.0384000000004</v>
      </c>
      <c r="N45" s="12">
        <v>9549.9122000000007</v>
      </c>
      <c r="O45" s="12">
        <v>10261.562900000001</v>
      </c>
      <c r="P45" s="12">
        <v>10261.563330000001</v>
      </c>
      <c r="Q45" s="12">
        <v>10261.563600000001</v>
      </c>
      <c r="R45" s="12">
        <v>10390.38258</v>
      </c>
      <c r="S45" s="12">
        <v>10551.8578</v>
      </c>
      <c r="T45" s="12">
        <v>12631.861800000001</v>
      </c>
      <c r="U45" s="12">
        <v>13177.56367</v>
      </c>
      <c r="V45" s="12">
        <v>19218.016500000002</v>
      </c>
      <c r="W45" s="12">
        <v>21099.670600000001</v>
      </c>
      <c r="X45" s="12">
        <v>24025.291399999998</v>
      </c>
      <c r="Y45" s="12">
        <v>23662.63630785</v>
      </c>
      <c r="Z45" s="12">
        <v>24071.652601469999</v>
      </c>
      <c r="AA45" s="12">
        <v>24071.638042220002</v>
      </c>
    </row>
    <row r="46" spans="1:27" s="10" customFormat="1" x14ac:dyDescent="0.25">
      <c r="A46" s="11" t="s">
        <v>27</v>
      </c>
      <c r="B46" s="11" t="s">
        <v>15</v>
      </c>
      <c r="C46" s="12">
        <v>570</v>
      </c>
      <c r="D46" s="12">
        <v>570</v>
      </c>
      <c r="E46" s="12">
        <v>1097.4823118900001</v>
      </c>
      <c r="F46" s="12">
        <v>1545.3018862699998</v>
      </c>
      <c r="G46" s="12">
        <v>1545.30204295</v>
      </c>
      <c r="H46" s="12">
        <v>1545.3069509699999</v>
      </c>
      <c r="I46" s="12">
        <v>1545.30707562</v>
      </c>
      <c r="J46" s="12">
        <v>1545.3071720799999</v>
      </c>
      <c r="K46" s="12">
        <v>1545.30721434</v>
      </c>
      <c r="L46" s="12">
        <v>1545.3074552999999</v>
      </c>
      <c r="M46" s="12">
        <v>1545.3083887099999</v>
      </c>
      <c r="N46" s="12">
        <v>1545.3098765299999</v>
      </c>
      <c r="O46" s="12">
        <v>1545.3101878900002</v>
      </c>
      <c r="P46" s="12">
        <v>1545.31031461</v>
      </c>
      <c r="Q46" s="12">
        <v>1545.3106445000001</v>
      </c>
      <c r="R46" s="12">
        <v>1545.3107646899998</v>
      </c>
      <c r="S46" s="12">
        <v>1545.3108642899999</v>
      </c>
      <c r="T46" s="12">
        <v>1545.31167613</v>
      </c>
      <c r="U46" s="12">
        <v>1545.3120379700001</v>
      </c>
      <c r="V46" s="12">
        <v>1545.3133493099999</v>
      </c>
      <c r="W46" s="12">
        <v>1545.3139786499999</v>
      </c>
      <c r="X46" s="12">
        <v>1545.31469507</v>
      </c>
      <c r="Y46" s="12">
        <v>1545.3149036300001</v>
      </c>
      <c r="Z46" s="12">
        <v>1545.3163251399999</v>
      </c>
      <c r="AA46" s="12">
        <v>1545.31633326</v>
      </c>
    </row>
    <row r="47" spans="1:27" s="10" customFormat="1" x14ac:dyDescent="0.25">
      <c r="A47" s="11" t="s">
        <v>27</v>
      </c>
      <c r="B47" s="11" t="s">
        <v>17</v>
      </c>
      <c r="C47" s="12">
        <v>81.304999999999993</v>
      </c>
      <c r="D47" s="12">
        <v>177.50700000000001</v>
      </c>
      <c r="E47" s="12">
        <v>314.98699999999997</v>
      </c>
      <c r="F47" s="12">
        <v>485.21</v>
      </c>
      <c r="G47" s="12">
        <v>690.75199999999995</v>
      </c>
      <c r="H47" s="12">
        <v>942.36799999999994</v>
      </c>
      <c r="I47" s="12">
        <v>1319.3319999999999</v>
      </c>
      <c r="J47" s="12">
        <v>1624.09</v>
      </c>
      <c r="K47" s="12">
        <v>1944.0279999999998</v>
      </c>
      <c r="L47" s="12">
        <v>2302.2249999999999</v>
      </c>
      <c r="M47" s="12">
        <v>2742.346</v>
      </c>
      <c r="N47" s="12">
        <v>3210.7579999999998</v>
      </c>
      <c r="O47" s="12">
        <v>3693.741</v>
      </c>
      <c r="P47" s="12">
        <v>4164.277</v>
      </c>
      <c r="Q47" s="12">
        <v>4602.442</v>
      </c>
      <c r="R47" s="12">
        <v>5027.8919999999998</v>
      </c>
      <c r="S47" s="12">
        <v>5334.1329999999998</v>
      </c>
      <c r="T47" s="12">
        <v>5614.2889999999998</v>
      </c>
      <c r="U47" s="12">
        <v>5855.8180000000002</v>
      </c>
      <c r="V47" s="12">
        <v>6089.3490000000002</v>
      </c>
      <c r="W47" s="12">
        <v>6341.701</v>
      </c>
      <c r="X47" s="12">
        <v>6594.7080000000005</v>
      </c>
      <c r="Y47" s="12">
        <v>6854.74</v>
      </c>
      <c r="Z47" s="12">
        <v>7119.5389999999998</v>
      </c>
      <c r="AA47" s="12">
        <v>7388.3469999999998</v>
      </c>
    </row>
    <row r="48" spans="1:27" s="10" customFormat="1" x14ac:dyDescent="0.25">
      <c r="A48" s="37" t="s">
        <v>98</v>
      </c>
      <c r="B48" s="37"/>
      <c r="C48" s="29">
        <v>19846.137535822792</v>
      </c>
      <c r="D48" s="29">
        <v>20245.074872271791</v>
      </c>
      <c r="E48" s="29">
        <v>19730.440957820192</v>
      </c>
      <c r="F48" s="29">
        <v>20812.259308105389</v>
      </c>
      <c r="G48" s="29">
        <v>21995.05060825999</v>
      </c>
      <c r="H48" s="29">
        <v>24684.991078286494</v>
      </c>
      <c r="I48" s="29">
        <v>27719.684841683291</v>
      </c>
      <c r="J48" s="29">
        <v>29300.802241151094</v>
      </c>
      <c r="K48" s="29">
        <v>32786.081688770195</v>
      </c>
      <c r="L48" s="29">
        <v>36123.123695686394</v>
      </c>
      <c r="M48" s="29">
        <v>45494.816939323995</v>
      </c>
      <c r="N48" s="29">
        <v>65701.694214982679</v>
      </c>
      <c r="O48" s="29">
        <v>68419.983288605188</v>
      </c>
      <c r="P48" s="29">
        <v>72176.722378986</v>
      </c>
      <c r="Q48" s="29">
        <v>81775.161687865926</v>
      </c>
      <c r="R48" s="29">
        <v>82864.139725608809</v>
      </c>
      <c r="S48" s="29">
        <v>82719.739668893017</v>
      </c>
      <c r="T48" s="29">
        <v>87530.027160749523</v>
      </c>
      <c r="U48" s="29">
        <v>94209.316200627218</v>
      </c>
      <c r="V48" s="29">
        <v>123400.25768293563</v>
      </c>
      <c r="W48" s="29">
        <v>131657.16809980525</v>
      </c>
      <c r="X48" s="29">
        <v>143925.65327890849</v>
      </c>
      <c r="Y48" s="29">
        <v>163277.65416063805</v>
      </c>
      <c r="Z48" s="29">
        <v>189533.2989556691</v>
      </c>
      <c r="AA48" s="29">
        <v>188992.87813915644</v>
      </c>
    </row>
    <row r="49" spans="1:27" s="10" customFormat="1" x14ac:dyDescent="0.25"/>
    <row r="50" spans="1:27" s="10" customFormat="1"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x14ac:dyDescent="0.25">
      <c r="A52" s="11" t="s">
        <v>28</v>
      </c>
      <c r="B52" s="11" t="s">
        <v>11</v>
      </c>
      <c r="C52" s="12">
        <v>4835</v>
      </c>
      <c r="D52" s="12">
        <v>4835</v>
      </c>
      <c r="E52" s="12">
        <v>1671.9905348256002</v>
      </c>
      <c r="F52" s="12">
        <v>1134.1255682926001</v>
      </c>
      <c r="G52" s="12">
        <v>1134.1247201893002</v>
      </c>
      <c r="H52" s="12">
        <v>1061.3373800009999</v>
      </c>
      <c r="I52" s="12">
        <v>151.34386713200001</v>
      </c>
      <c r="J52" s="12">
        <v>1.7544924400000002E-2</v>
      </c>
      <c r="K52" s="12">
        <v>1.6459552299999999E-2</v>
      </c>
      <c r="L52" s="12">
        <v>1.6394021599999999E-2</v>
      </c>
      <c r="M52" s="12">
        <v>1.6376493399999997E-2</v>
      </c>
      <c r="N52" s="12">
        <v>1.63699985E-2</v>
      </c>
      <c r="O52" s="12">
        <v>1.62633033E-2</v>
      </c>
      <c r="P52" s="12">
        <v>1.6240017000000002E-2</v>
      </c>
      <c r="Q52" s="12">
        <v>1.6236925100000001E-2</v>
      </c>
      <c r="R52" s="12">
        <v>1.6174862299999999E-2</v>
      </c>
      <c r="S52" s="12">
        <v>1.6131772500000002E-2</v>
      </c>
      <c r="T52" s="12">
        <v>1.6058912200000001E-2</v>
      </c>
      <c r="U52" s="12">
        <v>1.6035133900000002E-2</v>
      </c>
      <c r="V52" s="12">
        <v>1.5997816200000001E-2</v>
      </c>
      <c r="W52" s="12">
        <v>1.5993146699999999E-2</v>
      </c>
      <c r="X52" s="12">
        <v>1.5891980700000002E-2</v>
      </c>
      <c r="Y52" s="12">
        <v>5.6640630000000004E-3</v>
      </c>
      <c r="Z52" s="12">
        <v>5.6634900999999998E-3</v>
      </c>
      <c r="AA52" s="12">
        <v>0</v>
      </c>
    </row>
    <row r="53" spans="1:27" s="10" customFormat="1" x14ac:dyDescent="0.25">
      <c r="A53" s="11" t="s">
        <v>28</v>
      </c>
      <c r="B53" s="11" t="s">
        <v>8</v>
      </c>
      <c r="C53" s="12">
        <v>0</v>
      </c>
      <c r="D53" s="12">
        <v>1.8588001999999999E-3</v>
      </c>
      <c r="E53" s="12">
        <v>3.0319802000000002E-3</v>
      </c>
      <c r="F53" s="12">
        <v>3.0325716000000002E-3</v>
      </c>
      <c r="G53" s="12">
        <v>3.0328740000000001E-3</v>
      </c>
      <c r="H53" s="12">
        <v>3.0330431000000001E-3</v>
      </c>
      <c r="I53" s="12">
        <v>3.0331286000000002E-3</v>
      </c>
      <c r="J53" s="12">
        <v>3.0331920000000001E-3</v>
      </c>
      <c r="K53" s="12">
        <v>3.0332563999999999E-3</v>
      </c>
      <c r="L53" s="12">
        <v>3.0333342E-3</v>
      </c>
      <c r="M53" s="12">
        <v>3.0334287000000001E-3</v>
      </c>
      <c r="N53" s="12">
        <v>3.0335485999999998E-3</v>
      </c>
      <c r="O53" s="12">
        <v>3.0336853E-3</v>
      </c>
      <c r="P53" s="12">
        <v>3.0338864000000001E-3</v>
      </c>
      <c r="Q53" s="12">
        <v>3.034316E-3</v>
      </c>
      <c r="R53" s="12">
        <v>3.0348053999999999E-3</v>
      </c>
      <c r="S53" s="12">
        <v>3.0369374000000001E-3</v>
      </c>
      <c r="T53" s="12">
        <v>4.4958430000000002E-3</v>
      </c>
      <c r="U53" s="12">
        <v>4.6204343000000002E-3</v>
      </c>
      <c r="V53" s="12">
        <v>4.6287943E-3</v>
      </c>
      <c r="W53" s="12">
        <v>5.2820330000000002E-3</v>
      </c>
      <c r="X53" s="12">
        <v>5.2833217000000003E-3</v>
      </c>
      <c r="Y53" s="12">
        <v>5.2842460000000003E-3</v>
      </c>
      <c r="Z53" s="12">
        <v>8.4449030000000001E-3</v>
      </c>
      <c r="AA53" s="12">
        <v>8.565685E-3</v>
      </c>
    </row>
    <row r="54" spans="1:27" s="10" customFormat="1" x14ac:dyDescent="0.25">
      <c r="A54" s="11" t="s">
        <v>28</v>
      </c>
      <c r="B54" s="11" t="s">
        <v>12</v>
      </c>
      <c r="C54" s="12">
        <v>500</v>
      </c>
      <c r="D54" s="12">
        <v>500</v>
      </c>
      <c r="E54" s="12">
        <v>500</v>
      </c>
      <c r="F54" s="12">
        <v>500</v>
      </c>
      <c r="G54" s="12">
        <v>500</v>
      </c>
      <c r="H54" s="12">
        <v>500</v>
      </c>
      <c r="I54" s="12">
        <v>500</v>
      </c>
      <c r="J54" s="12">
        <v>500</v>
      </c>
      <c r="K54" s="12">
        <v>500</v>
      </c>
      <c r="L54" s="12">
        <v>500</v>
      </c>
      <c r="M54" s="12">
        <v>500</v>
      </c>
      <c r="N54" s="12">
        <v>500</v>
      </c>
      <c r="O54" s="12">
        <v>500</v>
      </c>
      <c r="P54" s="12">
        <v>500</v>
      </c>
      <c r="Q54" s="12">
        <v>500</v>
      </c>
      <c r="R54" s="12">
        <v>500</v>
      </c>
      <c r="S54" s="12">
        <v>0</v>
      </c>
      <c r="T54" s="12">
        <v>0</v>
      </c>
      <c r="U54" s="12">
        <v>0</v>
      </c>
      <c r="V54" s="12">
        <v>0</v>
      </c>
      <c r="W54" s="12">
        <v>0</v>
      </c>
      <c r="X54" s="12">
        <v>0</v>
      </c>
      <c r="Y54" s="12">
        <v>0</v>
      </c>
      <c r="Z54" s="12">
        <v>0</v>
      </c>
      <c r="AA54" s="12">
        <v>0</v>
      </c>
    </row>
    <row r="55" spans="1:27" s="10" customFormat="1" x14ac:dyDescent="0.25">
      <c r="A55" s="11" t="s">
        <v>28</v>
      </c>
      <c r="B55" s="11" t="s">
        <v>5</v>
      </c>
      <c r="C55" s="12">
        <v>1900.0110382896</v>
      </c>
      <c r="D55" s="12">
        <v>1900.0119734520001</v>
      </c>
      <c r="E55" s="12">
        <v>1900.0122763913998</v>
      </c>
      <c r="F55" s="12">
        <v>1900.0123866068</v>
      </c>
      <c r="G55" s="12">
        <v>1900.012432489</v>
      </c>
      <c r="H55" s="12">
        <v>1900.0124861484001</v>
      </c>
      <c r="I55" s="12">
        <v>1900.012509118</v>
      </c>
      <c r="J55" s="12">
        <v>1900.0125300504999</v>
      </c>
      <c r="K55" s="12">
        <v>1900.0125526817999</v>
      </c>
      <c r="L55" s="12">
        <v>1900.012588289</v>
      </c>
      <c r="M55" s="12">
        <v>1730.0126203952</v>
      </c>
      <c r="N55" s="12">
        <v>1730.0126624224001</v>
      </c>
      <c r="O55" s="12">
        <v>1730.0127037144998</v>
      </c>
      <c r="P55" s="12">
        <v>1730.0127564459999</v>
      </c>
      <c r="Q55" s="12">
        <v>1730.012823279</v>
      </c>
      <c r="R55" s="12">
        <v>1730.0128950685</v>
      </c>
      <c r="S55" s="12">
        <v>1290.0129963435002</v>
      </c>
      <c r="T55" s="12">
        <v>1290.0131616364999</v>
      </c>
      <c r="U55" s="12">
        <v>1290.0134548992999</v>
      </c>
      <c r="V55" s="12">
        <v>1196.0135607627001</v>
      </c>
      <c r="W55" s="12">
        <v>1196.0141011987</v>
      </c>
      <c r="X55" s="12">
        <v>1196.0211960736999</v>
      </c>
      <c r="Y55" s="12">
        <v>1196.0212816189999</v>
      </c>
      <c r="Z55" s="12">
        <v>1196.0213991623</v>
      </c>
      <c r="AA55" s="12">
        <v>612.02154103680004</v>
      </c>
    </row>
    <row r="56" spans="1:27" s="10" customFormat="1" x14ac:dyDescent="0.25">
      <c r="A56" s="11" t="s">
        <v>28</v>
      </c>
      <c r="B56" s="11" t="s">
        <v>3</v>
      </c>
      <c r="C56" s="12">
        <v>2279.019989013671</v>
      </c>
      <c r="D56" s="12">
        <v>2279.019989013671</v>
      </c>
      <c r="E56" s="12">
        <v>2279.019989013671</v>
      </c>
      <c r="F56" s="12">
        <v>2279.019989013671</v>
      </c>
      <c r="G56" s="12">
        <v>2279.019989013671</v>
      </c>
      <c r="H56" s="12">
        <v>2279.019989013671</v>
      </c>
      <c r="I56" s="12">
        <v>2279.019989013671</v>
      </c>
      <c r="J56" s="12">
        <v>2279.019989013671</v>
      </c>
      <c r="K56" s="12">
        <v>2279.019989013671</v>
      </c>
      <c r="L56" s="12">
        <v>2279.019989013671</v>
      </c>
      <c r="M56" s="12">
        <v>2279.019989013671</v>
      </c>
      <c r="N56" s="12">
        <v>2279.019989013671</v>
      </c>
      <c r="O56" s="12">
        <v>2279.019989013671</v>
      </c>
      <c r="P56" s="12">
        <v>2279.019989013671</v>
      </c>
      <c r="Q56" s="12">
        <v>2279.019989013671</v>
      </c>
      <c r="R56" s="12">
        <v>2279.019989013671</v>
      </c>
      <c r="S56" s="12">
        <v>2279.019989013671</v>
      </c>
      <c r="T56" s="12">
        <v>2279.019989013671</v>
      </c>
      <c r="U56" s="12">
        <v>2279.019989013671</v>
      </c>
      <c r="V56" s="12">
        <v>2279.019989013671</v>
      </c>
      <c r="W56" s="12">
        <v>2279.019989013671</v>
      </c>
      <c r="X56" s="12">
        <v>2279.019989013671</v>
      </c>
      <c r="Y56" s="12">
        <v>2279.019989013671</v>
      </c>
      <c r="Z56" s="12">
        <v>2279.019989013671</v>
      </c>
      <c r="AA56" s="12">
        <v>2279.019989013671</v>
      </c>
    </row>
    <row r="57" spans="1:27" s="10" customFormat="1" x14ac:dyDescent="0.25">
      <c r="A57" s="11" t="s">
        <v>28</v>
      </c>
      <c r="B57" s="11" t="s">
        <v>118</v>
      </c>
      <c r="C57" s="12">
        <v>0</v>
      </c>
      <c r="D57" s="12">
        <v>0</v>
      </c>
      <c r="E57" s="12">
        <v>0</v>
      </c>
      <c r="F57" s="12">
        <v>0</v>
      </c>
      <c r="G57" s="12">
        <v>0</v>
      </c>
      <c r="H57" s="12">
        <v>0</v>
      </c>
      <c r="I57" s="12">
        <v>0</v>
      </c>
      <c r="J57" s="12">
        <v>0</v>
      </c>
      <c r="K57" s="12">
        <v>0</v>
      </c>
      <c r="L57" s="12">
        <v>0</v>
      </c>
      <c r="M57" s="12">
        <v>0</v>
      </c>
      <c r="N57" s="12">
        <v>0</v>
      </c>
      <c r="O57" s="12">
        <v>6.6306484000000004E-3</v>
      </c>
      <c r="P57" s="12">
        <v>7.4234152999999997E-3</v>
      </c>
      <c r="Q57" s="12">
        <v>123.74366000000001</v>
      </c>
      <c r="R57" s="12">
        <v>123.744675</v>
      </c>
      <c r="S57" s="12">
        <v>252.87064000000001</v>
      </c>
      <c r="T57" s="12">
        <v>252.87121999999999</v>
      </c>
      <c r="U57" s="12">
        <v>252.87148999999999</v>
      </c>
      <c r="V57" s="12">
        <v>252.87155000000001</v>
      </c>
      <c r="W57" s="12">
        <v>1210.2996000000001</v>
      </c>
      <c r="X57" s="12">
        <v>1462.7416000000001</v>
      </c>
      <c r="Y57" s="12">
        <v>1462.7417</v>
      </c>
      <c r="Z57" s="12">
        <v>1575.8888999999999</v>
      </c>
      <c r="AA57" s="12">
        <v>1577.86</v>
      </c>
    </row>
    <row r="58" spans="1:27" s="10" customFormat="1" x14ac:dyDescent="0.25">
      <c r="A58" s="11" t="s">
        <v>28</v>
      </c>
      <c r="B58" s="11" t="s">
        <v>10</v>
      </c>
      <c r="C58" s="12">
        <v>4681.8275994510041</v>
      </c>
      <c r="D58" s="12">
        <v>5525.3082075035645</v>
      </c>
      <c r="E58" s="12">
        <v>8147.8369791704163</v>
      </c>
      <c r="F58" s="12">
        <v>8781.1913786482164</v>
      </c>
      <c r="G58" s="12">
        <v>9725.9911967128955</v>
      </c>
      <c r="H58" s="12">
        <v>10458.956633108364</v>
      </c>
      <c r="I58" s="12">
        <v>10555.799487934166</v>
      </c>
      <c r="J58" s="12">
        <v>10757.336625451764</v>
      </c>
      <c r="K58" s="12">
        <v>10757.336704120766</v>
      </c>
      <c r="L58" s="12">
        <v>10757.336736712565</v>
      </c>
      <c r="M58" s="12">
        <v>11980.332608628765</v>
      </c>
      <c r="N58" s="12">
        <v>11788.429082959465</v>
      </c>
      <c r="O58" s="12">
        <v>11788.429115823465</v>
      </c>
      <c r="P58" s="12">
        <v>12157.952125005464</v>
      </c>
      <c r="Q58" s="12">
        <v>13097.130492334423</v>
      </c>
      <c r="R58" s="12">
        <v>15014.653850120023</v>
      </c>
      <c r="S58" s="12">
        <v>15189.832759924222</v>
      </c>
      <c r="T58" s="12">
        <v>15697.301864465959</v>
      </c>
      <c r="U58" s="12">
        <v>15763.644427445859</v>
      </c>
      <c r="V58" s="12">
        <v>17295.431926171699</v>
      </c>
      <c r="W58" s="12">
        <v>19369.343615488637</v>
      </c>
      <c r="X58" s="12">
        <v>19057.343686328441</v>
      </c>
      <c r="Y58" s="12">
        <v>18459.670250880346</v>
      </c>
      <c r="Z58" s="12">
        <v>20942.847359996849</v>
      </c>
      <c r="AA58" s="12">
        <v>24631.284965771152</v>
      </c>
    </row>
    <row r="59" spans="1:27" s="10" customFormat="1" x14ac:dyDescent="0.25">
      <c r="A59" s="11" t="s">
        <v>28</v>
      </c>
      <c r="B59" s="11" t="s">
        <v>9</v>
      </c>
      <c r="C59" s="12">
        <v>1081.5857660539709</v>
      </c>
      <c r="D59" s="12">
        <v>1081.5982027121711</v>
      </c>
      <c r="E59" s="12">
        <v>1498.2491261705709</v>
      </c>
      <c r="F59" s="12">
        <v>2501.9583308380707</v>
      </c>
      <c r="G59" s="12">
        <v>2558.6634294345708</v>
      </c>
      <c r="H59" s="12">
        <v>2571.0893240539708</v>
      </c>
      <c r="I59" s="12">
        <v>2571.0919191325711</v>
      </c>
      <c r="J59" s="12">
        <v>4300.0979718615708</v>
      </c>
      <c r="K59" s="12">
        <v>4300.0979718615708</v>
      </c>
      <c r="L59" s="12">
        <v>4568.1739018615708</v>
      </c>
      <c r="M59" s="12">
        <v>4568.1756618615709</v>
      </c>
      <c r="N59" s="12">
        <v>5499.8038618615701</v>
      </c>
      <c r="O59" s="12">
        <v>5535.3878018615706</v>
      </c>
      <c r="P59" s="12">
        <v>6287.4391618615709</v>
      </c>
      <c r="Q59" s="12">
        <v>6715.3417418615709</v>
      </c>
      <c r="R59" s="12">
        <v>6715.3467818615718</v>
      </c>
      <c r="S59" s="12">
        <v>7842.8651718615711</v>
      </c>
      <c r="T59" s="12">
        <v>8194.3531218615717</v>
      </c>
      <c r="U59" s="12">
        <v>11943.832981861571</v>
      </c>
      <c r="V59" s="12">
        <v>11943.834361861569</v>
      </c>
      <c r="W59" s="12">
        <v>14033.25568186157</v>
      </c>
      <c r="X59" s="12">
        <v>13922.775708504638</v>
      </c>
      <c r="Y59" s="12">
        <v>13891.680097863768</v>
      </c>
      <c r="Z59" s="12">
        <v>14375.441397863768</v>
      </c>
      <c r="AA59" s="12">
        <v>16116.829597863767</v>
      </c>
    </row>
    <row r="60" spans="1:27" s="10" customFormat="1" x14ac:dyDescent="0.25">
      <c r="A60" s="11" t="s">
        <v>28</v>
      </c>
      <c r="B60" s="11" t="s">
        <v>102</v>
      </c>
      <c r="C60" s="12">
        <v>375.34613881320598</v>
      </c>
      <c r="D60" s="12">
        <v>468.33845422570602</v>
      </c>
      <c r="E60" s="12">
        <v>490.64241949570601</v>
      </c>
      <c r="F60" s="12">
        <v>1470.9942499237059</v>
      </c>
      <c r="G60" s="12">
        <v>1646.2329099237061</v>
      </c>
      <c r="H60" s="12">
        <v>1646.2339899237061</v>
      </c>
      <c r="I60" s="12">
        <v>1979.250059923706</v>
      </c>
      <c r="J60" s="12">
        <v>2229.2511549237061</v>
      </c>
      <c r="K60" s="12">
        <v>2229.2516999237059</v>
      </c>
      <c r="L60" s="12">
        <v>2229.2565899237061</v>
      </c>
      <c r="M60" s="12">
        <v>2173.9701599999999</v>
      </c>
      <c r="N60" s="12">
        <v>2173.9718849999999</v>
      </c>
      <c r="O60" s="12">
        <v>2445.80429</v>
      </c>
      <c r="P60" s="12">
        <v>3143.6045450000001</v>
      </c>
      <c r="Q60" s="12">
        <v>3263.5798100000002</v>
      </c>
      <c r="R60" s="12">
        <v>3545.8249799999999</v>
      </c>
      <c r="S60" s="12">
        <v>3857.0309900000002</v>
      </c>
      <c r="T60" s="12">
        <v>3857.03116</v>
      </c>
      <c r="U60" s="12">
        <v>4764.6037699999997</v>
      </c>
      <c r="V60" s="12">
        <v>4920.9191600000004</v>
      </c>
      <c r="W60" s="12">
        <v>5487.0367099999994</v>
      </c>
      <c r="X60" s="12">
        <v>5590.0971</v>
      </c>
      <c r="Y60" s="12">
        <v>5567.9437988099999</v>
      </c>
      <c r="Z60" s="12">
        <v>5793.0613860000003</v>
      </c>
      <c r="AA60" s="12">
        <v>5617.93357285</v>
      </c>
    </row>
    <row r="61" spans="1:27" s="10" customFormat="1" x14ac:dyDescent="0.25">
      <c r="A61" s="11" t="s">
        <v>28</v>
      </c>
      <c r="B61" s="11" t="s">
        <v>15</v>
      </c>
      <c r="C61" s="12">
        <v>0</v>
      </c>
      <c r="D61" s="12">
        <v>0</v>
      </c>
      <c r="E61" s="12">
        <v>124.77370033</v>
      </c>
      <c r="F61" s="12">
        <v>134.38159200000001</v>
      </c>
      <c r="G61" s="12">
        <v>134.381924</v>
      </c>
      <c r="H61" s="12">
        <v>134.382014</v>
      </c>
      <c r="I61" s="12">
        <v>134.38204300000001</v>
      </c>
      <c r="J61" s="12">
        <v>134.38208</v>
      </c>
      <c r="K61" s="12">
        <v>134.38210699999999</v>
      </c>
      <c r="L61" s="12">
        <v>134.382182</v>
      </c>
      <c r="M61" s="12">
        <v>134.38231100000002</v>
      </c>
      <c r="N61" s="12">
        <v>134.382499</v>
      </c>
      <c r="O61" s="12">
        <v>134.38266999999999</v>
      </c>
      <c r="P61" s="12">
        <v>134.38285500000001</v>
      </c>
      <c r="Q61" s="12">
        <v>134.38308900000001</v>
      </c>
      <c r="R61" s="12">
        <v>134.38329100000001</v>
      </c>
      <c r="S61" s="12">
        <v>134.38358299999999</v>
      </c>
      <c r="T61" s="12">
        <v>134.38381200000001</v>
      </c>
      <c r="U61" s="12">
        <v>134.38425000000001</v>
      </c>
      <c r="V61" s="12">
        <v>134.38474099999999</v>
      </c>
      <c r="W61" s="12">
        <v>134.385244</v>
      </c>
      <c r="X61" s="12">
        <v>134.38557299999999</v>
      </c>
      <c r="Y61" s="12">
        <v>134.38585700000002</v>
      </c>
      <c r="Z61" s="12">
        <v>134.38648599999999</v>
      </c>
      <c r="AA61" s="12">
        <v>134.38690500000001</v>
      </c>
    </row>
    <row r="62" spans="1:27" s="10" customFormat="1" x14ac:dyDescent="0.25">
      <c r="A62" s="11" t="s">
        <v>28</v>
      </c>
      <c r="B62" s="11" t="s">
        <v>17</v>
      </c>
      <c r="C62" s="12">
        <v>60.467999999999996</v>
      </c>
      <c r="D62" s="12">
        <v>148.648</v>
      </c>
      <c r="E62" s="12">
        <v>275.34800000000001</v>
      </c>
      <c r="F62" s="12">
        <v>442.274</v>
      </c>
      <c r="G62" s="12">
        <v>652.44999999999993</v>
      </c>
      <c r="H62" s="12">
        <v>876.23699999999997</v>
      </c>
      <c r="I62" s="12">
        <v>1210.5730000000001</v>
      </c>
      <c r="J62" s="12">
        <v>1471.452</v>
      </c>
      <c r="K62" s="12">
        <v>1695.3000000000002</v>
      </c>
      <c r="L62" s="12">
        <v>1937.424</v>
      </c>
      <c r="M62" s="12">
        <v>2247.64</v>
      </c>
      <c r="N62" s="12">
        <v>2595.9029999999998</v>
      </c>
      <c r="O62" s="12">
        <v>2965.11</v>
      </c>
      <c r="P62" s="12">
        <v>3357.5059999999999</v>
      </c>
      <c r="Q62" s="12">
        <v>3781.6729999999998</v>
      </c>
      <c r="R62" s="12">
        <v>4195.058</v>
      </c>
      <c r="S62" s="12">
        <v>4522.0140000000001</v>
      </c>
      <c r="T62" s="12">
        <v>4833.2619999999997</v>
      </c>
      <c r="U62" s="12">
        <v>5118.509</v>
      </c>
      <c r="V62" s="12">
        <v>5352.7880000000005</v>
      </c>
      <c r="W62" s="12">
        <v>5603.2039999999997</v>
      </c>
      <c r="X62" s="12">
        <v>5858.6690000000008</v>
      </c>
      <c r="Y62" s="12">
        <v>6119.5729999999994</v>
      </c>
      <c r="Z62" s="12">
        <v>6385.683</v>
      </c>
      <c r="AA62" s="12">
        <v>6660.2219999999998</v>
      </c>
    </row>
    <row r="63" spans="1:27" s="10" customFormat="1" x14ac:dyDescent="0.25">
      <c r="A63" s="37" t="s">
        <v>98</v>
      </c>
      <c r="B63" s="37"/>
      <c r="C63" s="29">
        <v>15277.444392808246</v>
      </c>
      <c r="D63" s="29">
        <v>16120.940231481607</v>
      </c>
      <c r="E63" s="29">
        <v>15997.111937551859</v>
      </c>
      <c r="F63" s="29">
        <v>17096.310685970959</v>
      </c>
      <c r="G63" s="29">
        <v>18097.814800713437</v>
      </c>
      <c r="H63" s="29">
        <v>18770.418845368506</v>
      </c>
      <c r="I63" s="29">
        <v>17957.270805459008</v>
      </c>
      <c r="J63" s="29">
        <v>19736.487694493906</v>
      </c>
      <c r="K63" s="29">
        <v>19736.486710486508</v>
      </c>
      <c r="L63" s="29">
        <v>20004.562643232606</v>
      </c>
      <c r="M63" s="29">
        <v>21057.560289821304</v>
      </c>
      <c r="N63" s="29">
        <v>21797.284999804207</v>
      </c>
      <c r="O63" s="29">
        <v>21832.875538050204</v>
      </c>
      <c r="P63" s="29">
        <v>22954.450729645403</v>
      </c>
      <c r="Q63" s="29">
        <v>24445.267977729767</v>
      </c>
      <c r="R63" s="29">
        <v>26362.797400731466</v>
      </c>
      <c r="S63" s="29">
        <v>26854.620725852867</v>
      </c>
      <c r="T63" s="29">
        <v>27713.579911732901</v>
      </c>
      <c r="U63" s="29">
        <v>31529.402998788602</v>
      </c>
      <c r="V63" s="29">
        <v>32967.192014420143</v>
      </c>
      <c r="W63" s="29">
        <v>38087.954262742278</v>
      </c>
      <c r="X63" s="29">
        <v>37917.923355222847</v>
      </c>
      <c r="Y63" s="29">
        <v>37289.144267685784</v>
      </c>
      <c r="Z63" s="29">
        <v>40369.23315442969</v>
      </c>
      <c r="AA63" s="29">
        <v>45217.024659370392</v>
      </c>
    </row>
    <row r="64" spans="1:27" s="10" customFormat="1" x14ac:dyDescent="0.25"/>
    <row r="65" spans="1:27" s="10" customFormat="1"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x14ac:dyDescent="0.25">
      <c r="A68" s="11" t="s">
        <v>29</v>
      </c>
      <c r="B68" s="11" t="s">
        <v>8</v>
      </c>
      <c r="C68" s="12">
        <v>709</v>
      </c>
      <c r="D68" s="12">
        <v>529.00162540199995</v>
      </c>
      <c r="E68" s="12">
        <v>529.00185231410001</v>
      </c>
      <c r="F68" s="12">
        <v>529.00185319920001</v>
      </c>
      <c r="G68" s="12">
        <v>529.00185434950004</v>
      </c>
      <c r="H68" s="12">
        <v>529.00193197939996</v>
      </c>
      <c r="I68" s="12">
        <v>529.00193405840002</v>
      </c>
      <c r="J68" s="12">
        <v>529.00193683509997</v>
      </c>
      <c r="K68" s="12">
        <v>529.00193782969995</v>
      </c>
      <c r="L68" s="12">
        <v>529.00193903930005</v>
      </c>
      <c r="M68" s="12">
        <v>529.00205071180005</v>
      </c>
      <c r="N68" s="12">
        <v>529.00206443000002</v>
      </c>
      <c r="O68" s="12">
        <v>529.00206685830005</v>
      </c>
      <c r="P68" s="12">
        <v>529.00209177240004</v>
      </c>
      <c r="Q68" s="12">
        <v>2.2654823999999998E-3</v>
      </c>
      <c r="R68" s="12">
        <v>2.2694522E-3</v>
      </c>
      <c r="S68" s="12">
        <v>2.3632261E-3</v>
      </c>
      <c r="T68" s="12">
        <v>3.4763446999999999E-3</v>
      </c>
      <c r="U68" s="12">
        <v>3.7218403999999998E-3</v>
      </c>
      <c r="V68" s="12">
        <v>3.9570513000000002E-3</v>
      </c>
      <c r="W68" s="12">
        <v>4.3401363999999998E-3</v>
      </c>
      <c r="X68" s="12">
        <v>4.3406336999999998E-3</v>
      </c>
      <c r="Y68" s="12">
        <v>4.3415370000000003E-3</v>
      </c>
      <c r="Z68" s="12">
        <v>5.4360500000000004E-3</v>
      </c>
      <c r="AA68" s="12">
        <v>5.4546016999999997E-3</v>
      </c>
    </row>
    <row r="69" spans="1:27" s="10" customFormat="1" x14ac:dyDescent="0.25">
      <c r="A69" s="11" t="s">
        <v>29</v>
      </c>
      <c r="B69" s="11" t="s">
        <v>12</v>
      </c>
      <c r="C69" s="12">
        <v>800</v>
      </c>
      <c r="D69" s="12">
        <v>800</v>
      </c>
      <c r="E69" s="12">
        <v>800</v>
      </c>
      <c r="F69" s="12">
        <v>800</v>
      </c>
      <c r="G69" s="12">
        <v>800</v>
      </c>
      <c r="H69" s="12">
        <v>800</v>
      </c>
      <c r="I69" s="12">
        <v>800</v>
      </c>
      <c r="J69" s="12">
        <v>800</v>
      </c>
      <c r="K69" s="12">
        <v>800</v>
      </c>
      <c r="L69" s="12">
        <v>800</v>
      </c>
      <c r="M69" s="12">
        <v>800</v>
      </c>
      <c r="N69" s="12">
        <v>800</v>
      </c>
      <c r="O69" s="12">
        <v>0</v>
      </c>
      <c r="P69" s="12">
        <v>0</v>
      </c>
      <c r="Q69" s="12">
        <v>0</v>
      </c>
      <c r="R69" s="12">
        <v>0</v>
      </c>
      <c r="S69" s="12">
        <v>0</v>
      </c>
      <c r="T69" s="12">
        <v>0</v>
      </c>
      <c r="U69" s="12">
        <v>0</v>
      </c>
      <c r="V69" s="12">
        <v>0</v>
      </c>
      <c r="W69" s="12">
        <v>0</v>
      </c>
      <c r="X69" s="12">
        <v>0</v>
      </c>
      <c r="Y69" s="12">
        <v>0</v>
      </c>
      <c r="Z69" s="12">
        <v>0</v>
      </c>
      <c r="AA69" s="12">
        <v>0</v>
      </c>
    </row>
    <row r="70" spans="1:27" s="10" customFormat="1" x14ac:dyDescent="0.25">
      <c r="A70" s="11" t="s">
        <v>29</v>
      </c>
      <c r="B70" s="11" t="s">
        <v>5</v>
      </c>
      <c r="C70" s="12">
        <v>1460.6642159177227</v>
      </c>
      <c r="D70" s="12">
        <v>1460.6642666874227</v>
      </c>
      <c r="E70" s="12">
        <v>1460.6647428907224</v>
      </c>
      <c r="F70" s="12">
        <v>1460.6648388295228</v>
      </c>
      <c r="G70" s="12">
        <v>1460.6649744227227</v>
      </c>
      <c r="H70" s="12">
        <v>1460.6652417462226</v>
      </c>
      <c r="I70" s="12">
        <v>1460.6654661495227</v>
      </c>
      <c r="J70" s="12">
        <v>1078.1657605438224</v>
      </c>
      <c r="K70" s="12">
        <v>1078.1660354076225</v>
      </c>
      <c r="L70" s="12">
        <v>801.30622187836025</v>
      </c>
      <c r="M70" s="12">
        <v>801.30660082906036</v>
      </c>
      <c r="N70" s="12">
        <v>801.30694290166036</v>
      </c>
      <c r="O70" s="12">
        <v>721.30725191686031</v>
      </c>
      <c r="P70" s="12">
        <v>721.30771667346039</v>
      </c>
      <c r="Q70" s="12">
        <v>721.3082685673603</v>
      </c>
      <c r="R70" s="12">
        <v>721.30854364416041</v>
      </c>
      <c r="S70" s="12">
        <v>721.3090780408603</v>
      </c>
      <c r="T70" s="12">
        <v>721.31006974506033</v>
      </c>
      <c r="U70" s="12">
        <v>721.31045963846032</v>
      </c>
      <c r="V70" s="12">
        <v>721.31112272906023</v>
      </c>
      <c r="W70" s="12">
        <v>721.31256985386028</v>
      </c>
      <c r="X70" s="12">
        <v>511.31270365556043</v>
      </c>
      <c r="Y70" s="12">
        <v>511.31297849066044</v>
      </c>
      <c r="Z70" s="12">
        <v>357.3141636018604</v>
      </c>
      <c r="AA70" s="12">
        <v>357.31477211906042</v>
      </c>
    </row>
    <row r="71" spans="1:27" s="10" customFormat="1"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x14ac:dyDescent="0.25">
      <c r="A72" s="11" t="s">
        <v>29</v>
      </c>
      <c r="B72" s="11" t="s">
        <v>118</v>
      </c>
      <c r="C72" s="12">
        <v>0</v>
      </c>
      <c r="D72" s="12">
        <v>0</v>
      </c>
      <c r="E72" s="12">
        <v>0</v>
      </c>
      <c r="F72" s="12">
        <v>0</v>
      </c>
      <c r="G72" s="12">
        <v>0</v>
      </c>
      <c r="H72" s="12">
        <v>0</v>
      </c>
      <c r="I72" s="12">
        <v>0</v>
      </c>
      <c r="J72" s="12">
        <v>3.3543045E-3</v>
      </c>
      <c r="K72" s="12">
        <v>3.5996348999999999E-3</v>
      </c>
      <c r="L72" s="12">
        <v>3.6954700000000002E-3</v>
      </c>
      <c r="M72" s="12">
        <v>4.0805917000000004E-3</v>
      </c>
      <c r="N72" s="12">
        <v>4.7336104000000002E-3</v>
      </c>
      <c r="O72" s="12">
        <v>4.7943485000000001E-3</v>
      </c>
      <c r="P72" s="12">
        <v>5.0223065000000004E-3</v>
      </c>
      <c r="Q72" s="12">
        <v>6.6874552999999998E-3</v>
      </c>
      <c r="R72" s="12">
        <v>6.7962719999999999E-3</v>
      </c>
      <c r="S72" s="12">
        <v>7.3470369999999998E-3</v>
      </c>
      <c r="T72" s="12">
        <v>7.3915915999999996E-3</v>
      </c>
      <c r="U72" s="12">
        <v>7.4828550000000001E-3</v>
      </c>
      <c r="V72" s="12">
        <v>8.7164180000000001E-3</v>
      </c>
      <c r="W72" s="12">
        <v>1.4092354E-2</v>
      </c>
      <c r="X72" s="12">
        <v>1.4117908E-2</v>
      </c>
      <c r="Y72" s="12">
        <v>1.4145916E-2</v>
      </c>
      <c r="Z72" s="12">
        <v>1.425014E-2</v>
      </c>
      <c r="AA72" s="12">
        <v>1.4273208000000001E-2</v>
      </c>
    </row>
    <row r="73" spans="1:27" s="10" customFormat="1" x14ac:dyDescent="0.25">
      <c r="A73" s="11" t="s">
        <v>29</v>
      </c>
      <c r="B73" s="11" t="s">
        <v>10</v>
      </c>
      <c r="C73" s="12">
        <v>3212.6871786121606</v>
      </c>
      <c r="D73" s="12">
        <v>3250.5563341944603</v>
      </c>
      <c r="E73" s="12">
        <v>3475.6994152142606</v>
      </c>
      <c r="F73" s="12">
        <v>4649.9050790350611</v>
      </c>
      <c r="G73" s="12">
        <v>4724.3062159362598</v>
      </c>
      <c r="H73" s="12">
        <v>7984.0054663217616</v>
      </c>
      <c r="I73" s="12">
        <v>8698.4994465320597</v>
      </c>
      <c r="J73" s="12">
        <v>9152.9884787005594</v>
      </c>
      <c r="K73" s="12">
        <v>9152.9886953525602</v>
      </c>
      <c r="L73" s="12">
        <v>9152.9887391715602</v>
      </c>
      <c r="M73" s="12">
        <v>10740.727902453818</v>
      </c>
      <c r="N73" s="12">
        <v>10740.727965530818</v>
      </c>
      <c r="O73" s="12">
        <v>12337.580582176437</v>
      </c>
      <c r="P73" s="12">
        <v>14366.085250429684</v>
      </c>
      <c r="Q73" s="12">
        <v>18789.918028936681</v>
      </c>
      <c r="R73" s="12">
        <v>20261.724590713682</v>
      </c>
      <c r="S73" s="12">
        <v>19935.033309380742</v>
      </c>
      <c r="T73" s="12">
        <v>21742.824851866739</v>
      </c>
      <c r="U73" s="12">
        <v>26553.379729711742</v>
      </c>
      <c r="V73" s="12">
        <v>29033.366568762744</v>
      </c>
      <c r="W73" s="12">
        <v>31057.849513756391</v>
      </c>
      <c r="X73" s="12">
        <v>31057.849534694396</v>
      </c>
      <c r="Y73" s="12">
        <v>30714.649551136754</v>
      </c>
      <c r="Z73" s="12">
        <v>35727.022802836756</v>
      </c>
      <c r="AA73" s="12">
        <v>41136.648675806755</v>
      </c>
    </row>
    <row r="74" spans="1:27" s="10" customFormat="1" x14ac:dyDescent="0.25">
      <c r="A74" s="11" t="s">
        <v>29</v>
      </c>
      <c r="B74" s="11" t="s">
        <v>9</v>
      </c>
      <c r="C74" s="12">
        <v>564.63979298493598</v>
      </c>
      <c r="D74" s="12">
        <v>564.645836933336</v>
      </c>
      <c r="E74" s="12">
        <v>650.49449605063592</v>
      </c>
      <c r="F74" s="12">
        <v>762.30801404983595</v>
      </c>
      <c r="G74" s="12">
        <v>1146.6360419607358</v>
      </c>
      <c r="H74" s="12">
        <v>2679.1710480025358</v>
      </c>
      <c r="I74" s="12">
        <v>2735.1588067755356</v>
      </c>
      <c r="J74" s="12">
        <v>4883.9393785985358</v>
      </c>
      <c r="K74" s="12">
        <v>4893.610833714476</v>
      </c>
      <c r="L74" s="12">
        <v>6860.7456534319772</v>
      </c>
      <c r="M74" s="12">
        <v>11414.462501493977</v>
      </c>
      <c r="N74" s="12">
        <v>14827.712508681978</v>
      </c>
      <c r="O74" s="12">
        <v>14885.468189345976</v>
      </c>
      <c r="P74" s="12">
        <v>18720.731584088979</v>
      </c>
      <c r="Q74" s="12">
        <v>21147.684392798976</v>
      </c>
      <c r="R74" s="12">
        <v>21147.686243368975</v>
      </c>
      <c r="S74" s="12">
        <v>22209.223004448977</v>
      </c>
      <c r="T74" s="12">
        <v>22209.225720128979</v>
      </c>
      <c r="U74" s="12">
        <v>37690.013696910093</v>
      </c>
      <c r="V74" s="12">
        <v>37769.976926910102</v>
      </c>
      <c r="W74" s="12">
        <v>46938.773736910101</v>
      </c>
      <c r="X74" s="12">
        <v>46668.773746910105</v>
      </c>
      <c r="Y74" s="12">
        <v>46661.39375679566</v>
      </c>
      <c r="Z74" s="12">
        <v>49111.906416795653</v>
      </c>
      <c r="AA74" s="12">
        <v>50360.212699847412</v>
      </c>
    </row>
    <row r="75" spans="1:27" s="10" customFormat="1" x14ac:dyDescent="0.25">
      <c r="A75" s="11" t="s">
        <v>29</v>
      </c>
      <c r="B75" s="11" t="s">
        <v>102</v>
      </c>
      <c r="C75" s="12">
        <v>479.28076330782653</v>
      </c>
      <c r="D75" s="12">
        <v>479.2845605095265</v>
      </c>
      <c r="E75" s="12">
        <v>479.29075486192647</v>
      </c>
      <c r="F75" s="12">
        <v>479.29682892692654</v>
      </c>
      <c r="G75" s="12">
        <v>479.30883192492649</v>
      </c>
      <c r="H75" s="12">
        <v>479.30885314092649</v>
      </c>
      <c r="I75" s="12">
        <v>479.32747185892651</v>
      </c>
      <c r="J75" s="12">
        <v>761.34504438092654</v>
      </c>
      <c r="K75" s="12">
        <v>1499.3815615559265</v>
      </c>
      <c r="L75" s="12">
        <v>2905.1110483109269</v>
      </c>
      <c r="M75" s="12">
        <v>4190.6337596509265</v>
      </c>
      <c r="N75" s="12">
        <v>5359.0869077609268</v>
      </c>
      <c r="O75" s="12">
        <v>5657.6961634659265</v>
      </c>
      <c r="P75" s="12">
        <v>6678.1013923959272</v>
      </c>
      <c r="Q75" s="12">
        <v>6678.1017178449274</v>
      </c>
      <c r="R75" s="12">
        <v>6678.1030503649263</v>
      </c>
      <c r="S75" s="12">
        <v>7081.0710404209258</v>
      </c>
      <c r="T75" s="12">
        <v>7081.0718091509261</v>
      </c>
      <c r="U75" s="12">
        <v>13229.165688110927</v>
      </c>
      <c r="V75" s="12">
        <v>13229.166014940927</v>
      </c>
      <c r="W75" s="12">
        <v>16944.1354297</v>
      </c>
      <c r="X75" s="12">
        <v>16944.13142193</v>
      </c>
      <c r="Y75" s="12">
        <v>16934.12559236</v>
      </c>
      <c r="Z75" s="12">
        <v>16934.12159866</v>
      </c>
      <c r="AA75" s="12">
        <v>16934.111830780002</v>
      </c>
    </row>
    <row r="76" spans="1:27" s="10" customFormat="1" x14ac:dyDescent="0.25">
      <c r="A76" s="11" t="s">
        <v>29</v>
      </c>
      <c r="B76" s="11" t="s">
        <v>15</v>
      </c>
      <c r="C76" s="12">
        <v>0</v>
      </c>
      <c r="D76" s="12">
        <v>0</v>
      </c>
      <c r="E76" s="12">
        <v>1.5520908700000001E-2</v>
      </c>
      <c r="F76" s="12">
        <v>1.7373579E-2</v>
      </c>
      <c r="G76" s="12">
        <v>2.10116604E-2</v>
      </c>
      <c r="H76" s="12">
        <v>2.4492264600000001E-2</v>
      </c>
      <c r="I76" s="12">
        <v>2.6373777000000001E-2</v>
      </c>
      <c r="J76" s="12">
        <v>2.6865170000000001E-2</v>
      </c>
      <c r="K76" s="12">
        <v>2.6899650000000001E-2</v>
      </c>
      <c r="L76" s="12">
        <v>2.7167415E-2</v>
      </c>
      <c r="M76" s="12">
        <v>2.8133222999999999E-2</v>
      </c>
      <c r="N76" s="12">
        <v>2.9548426000000003E-2</v>
      </c>
      <c r="O76" s="12">
        <v>3.0001714499999999E-2</v>
      </c>
      <c r="P76" s="12">
        <v>3.1608172999999996E-2</v>
      </c>
      <c r="Q76" s="12">
        <v>3.2053364000000001E-2</v>
      </c>
      <c r="R76" s="12">
        <v>3.2278955999999998E-2</v>
      </c>
      <c r="S76" s="12">
        <v>3.4437948500000003E-2</v>
      </c>
      <c r="T76" s="12">
        <v>3.4983197000000001E-2</v>
      </c>
      <c r="U76" s="12">
        <v>3.7166635000000003E-2</v>
      </c>
      <c r="V76" s="12">
        <v>3.8495371E-2</v>
      </c>
      <c r="W76" s="12">
        <v>4.2567270999999997E-2</v>
      </c>
      <c r="X76" s="12">
        <v>4.2572207000000001E-2</v>
      </c>
      <c r="Y76" s="12">
        <v>4.2580252999999998E-2</v>
      </c>
      <c r="Z76" s="12">
        <v>4.2594876000000004E-2</v>
      </c>
      <c r="AA76" s="12">
        <v>4.2659673000000002E-2</v>
      </c>
    </row>
    <row r="77" spans="1:27" s="10" customFormat="1" x14ac:dyDescent="0.25">
      <c r="A77" s="11" t="s">
        <v>29</v>
      </c>
      <c r="B77" s="11" t="s">
        <v>17</v>
      </c>
      <c r="C77" s="12">
        <v>103.374</v>
      </c>
      <c r="D77" s="12">
        <v>155.053</v>
      </c>
      <c r="E77" s="12">
        <v>211.02199999999999</v>
      </c>
      <c r="F77" s="12">
        <v>272.83999999999997</v>
      </c>
      <c r="G77" s="12">
        <v>342.29199999999997</v>
      </c>
      <c r="H77" s="12">
        <v>420.23</v>
      </c>
      <c r="I77" s="12">
        <v>540.44000000000005</v>
      </c>
      <c r="J77" s="12">
        <v>653.10599999999999</v>
      </c>
      <c r="K77" s="12">
        <v>777.048</v>
      </c>
      <c r="L77" s="12">
        <v>924.00699999999995</v>
      </c>
      <c r="M77" s="12">
        <v>1092.47</v>
      </c>
      <c r="N77" s="12">
        <v>1267.579</v>
      </c>
      <c r="O77" s="12">
        <v>1445.1379999999999</v>
      </c>
      <c r="P77" s="12">
        <v>1625.6460000000002</v>
      </c>
      <c r="Q77" s="12">
        <v>1798.0349999999999</v>
      </c>
      <c r="R77" s="12">
        <v>1965.933</v>
      </c>
      <c r="S77" s="12">
        <v>2084.1819999999998</v>
      </c>
      <c r="T77" s="12">
        <v>2187.8139999999999</v>
      </c>
      <c r="U77" s="12">
        <v>2276.2049999999999</v>
      </c>
      <c r="V77" s="12">
        <v>2360.962</v>
      </c>
      <c r="W77" s="12">
        <v>2451.3509999999997</v>
      </c>
      <c r="X77" s="12">
        <v>2543.4589999999998</v>
      </c>
      <c r="Y77" s="12">
        <v>2638.1089999999999</v>
      </c>
      <c r="Z77" s="12">
        <v>2734.4389999999999</v>
      </c>
      <c r="AA77" s="12">
        <v>2833.7730000000001</v>
      </c>
    </row>
    <row r="78" spans="1:27" s="10" customFormat="1" x14ac:dyDescent="0.25">
      <c r="A78" s="37" t="s">
        <v>98</v>
      </c>
      <c r="B78" s="37"/>
      <c r="C78" s="29">
        <v>6746.99118751482</v>
      </c>
      <c r="D78" s="29">
        <v>6604.8680632172182</v>
      </c>
      <c r="E78" s="29">
        <v>6915.8605064697185</v>
      </c>
      <c r="F78" s="29">
        <v>8201.8797851136187</v>
      </c>
      <c r="G78" s="29">
        <v>8660.6090866692175</v>
      </c>
      <c r="H78" s="29">
        <v>13452.843688049921</v>
      </c>
      <c r="I78" s="29">
        <v>14223.32565351552</v>
      </c>
      <c r="J78" s="29">
        <v>16444.098908982516</v>
      </c>
      <c r="K78" s="29">
        <v>16453.771101939259</v>
      </c>
      <c r="L78" s="29">
        <v>18144.046248991195</v>
      </c>
      <c r="M78" s="29">
        <v>24285.503136080355</v>
      </c>
      <c r="N78" s="29">
        <v>27698.754215154855</v>
      </c>
      <c r="O78" s="29">
        <v>28473.362884646074</v>
      </c>
      <c r="P78" s="29">
        <v>34337.131665271023</v>
      </c>
      <c r="Q78" s="29">
        <v>40658.919643240719</v>
      </c>
      <c r="R78" s="29">
        <v>42130.728443451022</v>
      </c>
      <c r="S78" s="29">
        <v>42865.575102133676</v>
      </c>
      <c r="T78" s="29">
        <v>44673.371509677076</v>
      </c>
      <c r="U78" s="29">
        <v>64964.715090955695</v>
      </c>
      <c r="V78" s="29">
        <v>67524.667291871214</v>
      </c>
      <c r="W78" s="29">
        <v>78717.954253010757</v>
      </c>
      <c r="X78" s="29">
        <v>78237.954443801762</v>
      </c>
      <c r="Y78" s="29">
        <v>77887.374773876072</v>
      </c>
      <c r="Z78" s="29">
        <v>85196.263069424269</v>
      </c>
      <c r="AA78" s="29">
        <v>91854.195875582926</v>
      </c>
    </row>
    <row r="79" spans="1:27" s="10" customFormat="1" x14ac:dyDescent="0.25"/>
    <row r="80" spans="1:27" s="10" customFormat="1"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x14ac:dyDescent="0.25">
      <c r="A83" s="11" t="s">
        <v>30</v>
      </c>
      <c r="B83" s="11" t="s">
        <v>8</v>
      </c>
      <c r="C83" s="12">
        <v>208</v>
      </c>
      <c r="D83" s="12">
        <v>208.00094109104</v>
      </c>
      <c r="E83" s="12">
        <v>208.00098170960001</v>
      </c>
      <c r="F83" s="12">
        <v>208.00103497020001</v>
      </c>
      <c r="G83" s="12">
        <v>208.00111374150001</v>
      </c>
      <c r="H83" s="12">
        <v>208.0013061933</v>
      </c>
      <c r="I83" s="12">
        <v>208.00144141370001</v>
      </c>
      <c r="J83" s="12">
        <v>208.00145039099999</v>
      </c>
      <c r="K83" s="12">
        <v>208.0014573041</v>
      </c>
      <c r="L83" s="12">
        <v>208.00149190799999</v>
      </c>
      <c r="M83" s="12">
        <v>208.00159882680001</v>
      </c>
      <c r="N83" s="12">
        <v>208.0016374466</v>
      </c>
      <c r="O83" s="12">
        <v>208.00164150520001</v>
      </c>
      <c r="P83" s="12">
        <v>208.00167227860001</v>
      </c>
      <c r="Q83" s="12">
        <v>208.00187754999999</v>
      </c>
      <c r="R83" s="12">
        <v>208.0019304029</v>
      </c>
      <c r="S83" s="12">
        <v>208.0020170128</v>
      </c>
      <c r="T83" s="12">
        <v>208.00289034560001</v>
      </c>
      <c r="U83" s="12">
        <v>208.0029005255</v>
      </c>
      <c r="V83" s="12">
        <v>208.0030093524</v>
      </c>
      <c r="W83" s="12">
        <v>208.00319592349999</v>
      </c>
      <c r="X83" s="12">
        <v>208.0031971356</v>
      </c>
      <c r="Y83" s="12">
        <v>208.00319969419999</v>
      </c>
      <c r="Z83" s="12">
        <v>208.0046840645</v>
      </c>
      <c r="AA83" s="12">
        <v>208.00471592900001</v>
      </c>
    </row>
    <row r="84" spans="1:32" s="10" customFormat="1"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x14ac:dyDescent="0.25">
      <c r="A85" s="11" t="s">
        <v>30</v>
      </c>
      <c r="B85" s="11" t="s">
        <v>5</v>
      </c>
      <c r="C85" s="12">
        <v>178.00363876750001</v>
      </c>
      <c r="D85" s="12">
        <v>178.0038557654</v>
      </c>
      <c r="E85" s="12">
        <v>178.00407574100001</v>
      </c>
      <c r="F85" s="12">
        <v>178.0043475212</v>
      </c>
      <c r="G85" s="12">
        <v>178.00470732240001</v>
      </c>
      <c r="H85" s="12">
        <v>178.0049661514</v>
      </c>
      <c r="I85" s="12">
        <v>178.00516005419999</v>
      </c>
      <c r="J85" s="12">
        <v>178.0053799076</v>
      </c>
      <c r="K85" s="12">
        <v>178.00572042100001</v>
      </c>
      <c r="L85" s="12">
        <v>178.00627581100002</v>
      </c>
      <c r="M85" s="12">
        <v>178.00641655679999</v>
      </c>
      <c r="N85" s="12">
        <v>178.0066896088</v>
      </c>
      <c r="O85" s="12">
        <v>178.0070114282</v>
      </c>
      <c r="P85" s="12">
        <v>178.00752288519999</v>
      </c>
      <c r="Q85" s="12">
        <v>178.00798728159998</v>
      </c>
      <c r="R85" s="12">
        <v>178.00835169799998</v>
      </c>
      <c r="S85" s="12">
        <v>178.0088731086</v>
      </c>
      <c r="T85" s="12">
        <v>58.009925854000002</v>
      </c>
      <c r="U85" s="12">
        <v>58.0104652347</v>
      </c>
      <c r="V85" s="12">
        <v>58.010845303099998</v>
      </c>
      <c r="W85" s="12">
        <v>58.011583415700002</v>
      </c>
      <c r="X85" s="12">
        <v>58.0119142956</v>
      </c>
      <c r="Y85" s="12">
        <v>58.012536811700002</v>
      </c>
      <c r="Z85" s="12">
        <v>58.014004898000003</v>
      </c>
      <c r="AA85" s="12">
        <v>58.0144022534</v>
      </c>
    </row>
    <row r="86" spans="1:32" s="10" customFormat="1" x14ac:dyDescent="0.25">
      <c r="A86" s="11" t="s">
        <v>30</v>
      </c>
      <c r="B86" s="11" t="s">
        <v>3</v>
      </c>
      <c r="C86" s="12">
        <v>2551</v>
      </c>
      <c r="D86" s="12">
        <v>2551</v>
      </c>
      <c r="E86" s="12">
        <v>2551</v>
      </c>
      <c r="F86" s="12">
        <v>2551</v>
      </c>
      <c r="G86" s="12">
        <v>2551</v>
      </c>
      <c r="H86" s="12">
        <v>2551</v>
      </c>
      <c r="I86" s="12">
        <v>2551</v>
      </c>
      <c r="J86" s="12">
        <v>2551</v>
      </c>
      <c r="K86" s="12">
        <v>2551</v>
      </c>
      <c r="L86" s="12">
        <v>2551</v>
      </c>
      <c r="M86" s="12">
        <v>2551</v>
      </c>
      <c r="N86" s="12">
        <v>2551</v>
      </c>
      <c r="O86" s="12">
        <v>2551</v>
      </c>
      <c r="P86" s="12">
        <v>2551</v>
      </c>
      <c r="Q86" s="12">
        <v>2551</v>
      </c>
      <c r="R86" s="12">
        <v>2551</v>
      </c>
      <c r="S86" s="12">
        <v>2551</v>
      </c>
      <c r="T86" s="12">
        <v>2551</v>
      </c>
      <c r="U86" s="12">
        <v>2551</v>
      </c>
      <c r="V86" s="12">
        <v>2551</v>
      </c>
      <c r="W86" s="12">
        <v>2551</v>
      </c>
      <c r="X86" s="12">
        <v>2551</v>
      </c>
      <c r="Y86" s="12">
        <v>2551</v>
      </c>
      <c r="Z86" s="12">
        <v>2551</v>
      </c>
      <c r="AA86" s="12">
        <v>2551</v>
      </c>
    </row>
    <row r="87" spans="1:32" s="10" customFormat="1" x14ac:dyDescent="0.25">
      <c r="A87" s="11" t="s">
        <v>30</v>
      </c>
      <c r="B87" s="11" t="s">
        <v>118</v>
      </c>
      <c r="C87" s="12">
        <v>0</v>
      </c>
      <c r="D87" s="12">
        <v>0</v>
      </c>
      <c r="E87" s="12">
        <v>0</v>
      </c>
      <c r="F87" s="12">
        <v>0</v>
      </c>
      <c r="G87" s="12">
        <v>0</v>
      </c>
      <c r="H87" s="12">
        <v>0</v>
      </c>
      <c r="I87" s="12">
        <v>0</v>
      </c>
      <c r="J87" s="12">
        <v>2.8018684E-3</v>
      </c>
      <c r="K87" s="12">
        <v>3.0791621999999999E-3</v>
      </c>
      <c r="L87" s="12">
        <v>3.5062190000000001E-3</v>
      </c>
      <c r="M87" s="12">
        <v>3.6049131E-3</v>
      </c>
      <c r="N87" s="12">
        <v>4.0914146E-3</v>
      </c>
      <c r="O87" s="12">
        <v>4.1665180000000001E-3</v>
      </c>
      <c r="P87" s="12">
        <v>4.6194729999999998E-3</v>
      </c>
      <c r="Q87" s="12">
        <v>7.7936565999999997E-3</v>
      </c>
      <c r="R87" s="12">
        <v>7.9655850000000007E-3</v>
      </c>
      <c r="S87" s="12">
        <v>1.0738286E-2</v>
      </c>
      <c r="T87" s="12">
        <v>1.0793290000000001E-2</v>
      </c>
      <c r="U87" s="12">
        <v>1.0854882999999999E-2</v>
      </c>
      <c r="V87" s="12">
        <v>1.2054272E-2</v>
      </c>
      <c r="W87" s="12">
        <v>1.4877873E-2</v>
      </c>
      <c r="X87" s="12">
        <v>1.493598E-2</v>
      </c>
      <c r="Y87" s="12">
        <v>1.4983185E-2</v>
      </c>
      <c r="Z87" s="12">
        <v>9.0526280000000001E-2</v>
      </c>
      <c r="AA87" s="12">
        <v>9.0595930000000005E-2</v>
      </c>
    </row>
    <row r="88" spans="1:32" s="10" customFormat="1" x14ac:dyDescent="0.25">
      <c r="A88" s="11" t="s">
        <v>30</v>
      </c>
      <c r="B88" s="11" t="s">
        <v>10</v>
      </c>
      <c r="C88" s="12">
        <v>1651.5855914743606</v>
      </c>
      <c r="D88" s="12">
        <v>1651.599242285791</v>
      </c>
      <c r="E88" s="12">
        <v>2294.0449399999206</v>
      </c>
      <c r="F88" s="12">
        <v>2464.238686581321</v>
      </c>
      <c r="G88" s="12">
        <v>4425.826591141571</v>
      </c>
      <c r="H88" s="12">
        <v>4955.8320013196217</v>
      </c>
      <c r="I88" s="12">
        <v>6870.1912088079207</v>
      </c>
      <c r="J88" s="12">
        <v>6870.1919184326216</v>
      </c>
      <c r="K88" s="12">
        <v>8438.1538930606221</v>
      </c>
      <c r="L88" s="12">
        <v>8958.46701784572</v>
      </c>
      <c r="M88" s="12">
        <v>10072.385209252321</v>
      </c>
      <c r="N88" s="12">
        <v>12713.468034083822</v>
      </c>
      <c r="O88" s="12">
        <v>12863.621149884422</v>
      </c>
      <c r="P88" s="12">
        <v>14802.026219381522</v>
      </c>
      <c r="Q88" s="12">
        <v>18555.349581071721</v>
      </c>
      <c r="R88" s="12">
        <v>18617.335930853518</v>
      </c>
      <c r="S88" s="12">
        <v>18617.336671489324</v>
      </c>
      <c r="T88" s="12">
        <v>20207.645100451122</v>
      </c>
      <c r="U88" s="12">
        <v>21396.485910003121</v>
      </c>
      <c r="V88" s="12">
        <v>21396.487101566221</v>
      </c>
      <c r="W88" s="12">
        <v>22853.134637135521</v>
      </c>
      <c r="X88" s="12">
        <v>22709.134653851321</v>
      </c>
      <c r="Y88" s="12">
        <v>22709.13476085892</v>
      </c>
      <c r="Z88" s="12">
        <v>27700.799877154121</v>
      </c>
      <c r="AA88" s="12">
        <v>30298.680542145121</v>
      </c>
    </row>
    <row r="89" spans="1:32" s="10" customFormat="1" x14ac:dyDescent="0.25">
      <c r="A89" s="11" t="s">
        <v>30</v>
      </c>
      <c r="B89" s="11" t="s">
        <v>9</v>
      </c>
      <c r="C89" s="12">
        <v>4.1272695E-3</v>
      </c>
      <c r="D89" s="12">
        <v>6.9305370000000005E-3</v>
      </c>
      <c r="E89" s="12">
        <v>9.775026899999999E-3</v>
      </c>
      <c r="F89" s="12">
        <v>1.92514412E-2</v>
      </c>
      <c r="G89" s="12">
        <v>2.0904948230000002</v>
      </c>
      <c r="H89" s="12">
        <v>300.04860700799998</v>
      </c>
      <c r="I89" s="12">
        <v>668.4704418</v>
      </c>
      <c r="J89" s="12">
        <v>849.43198000000007</v>
      </c>
      <c r="K89" s="12">
        <v>849.43200999999999</v>
      </c>
      <c r="L89" s="12">
        <v>849.43340000000012</v>
      </c>
      <c r="M89" s="12">
        <v>3598.3636700000002</v>
      </c>
      <c r="N89" s="12">
        <v>6772.3133099999995</v>
      </c>
      <c r="O89" s="12">
        <v>7738.9052300000003</v>
      </c>
      <c r="P89" s="12">
        <v>8615.0374299999985</v>
      </c>
      <c r="Q89" s="12">
        <v>9969.5306499999988</v>
      </c>
      <c r="R89" s="12">
        <v>11067.804030000001</v>
      </c>
      <c r="S89" s="12">
        <v>12140.762270000001</v>
      </c>
      <c r="T89" s="12">
        <v>12419.753550000001</v>
      </c>
      <c r="U89" s="12">
        <v>12419.756010000001</v>
      </c>
      <c r="V89" s="12">
        <v>15188.817650000001</v>
      </c>
      <c r="W89" s="12">
        <v>16105.206889999999</v>
      </c>
      <c r="X89" s="12">
        <v>16105.206919999999</v>
      </c>
      <c r="Y89" s="12">
        <v>16105.20696</v>
      </c>
      <c r="Z89" s="12">
        <v>22109.52865</v>
      </c>
      <c r="AA89" s="12">
        <v>25092.187639999996</v>
      </c>
    </row>
    <row r="90" spans="1:32" s="10" customFormat="1" x14ac:dyDescent="0.25">
      <c r="A90" s="11" t="s">
        <v>30</v>
      </c>
      <c r="B90" s="11" t="s">
        <v>102</v>
      </c>
      <c r="C90" s="12">
        <v>7.8812052999999993E-3</v>
      </c>
      <c r="D90" s="12">
        <v>9.4921286000000001E-3</v>
      </c>
      <c r="E90" s="12">
        <v>1.1672128E-2</v>
      </c>
      <c r="F90" s="12">
        <v>1.3670711299999999E-2</v>
      </c>
      <c r="G90" s="12">
        <v>1.7626708599999999E-2</v>
      </c>
      <c r="H90" s="12">
        <v>1.7713538399999999E-2</v>
      </c>
      <c r="I90" s="12">
        <v>2.1355658999999999E-2</v>
      </c>
      <c r="J90" s="12">
        <v>2.8581102000000001E-2</v>
      </c>
      <c r="K90" s="12">
        <v>4.564207E-2</v>
      </c>
      <c r="L90" s="12">
        <v>6.1999528999999998E-2</v>
      </c>
      <c r="M90" s="12">
        <v>7.829166500000001E-2</v>
      </c>
      <c r="N90" s="12">
        <v>8.2267235999999994E-2</v>
      </c>
      <c r="O90" s="12">
        <v>9.3955580000000011E-2</v>
      </c>
      <c r="P90" s="12">
        <v>0.12365910999999999</v>
      </c>
      <c r="Q90" s="12">
        <v>0.23169919</v>
      </c>
      <c r="R90" s="12">
        <v>162.43192182000001</v>
      </c>
      <c r="S90" s="12">
        <v>162.54486965000001</v>
      </c>
      <c r="T90" s="12">
        <v>162.54578944000002</v>
      </c>
      <c r="U90" s="12">
        <v>533.91757968000002</v>
      </c>
      <c r="V90" s="12">
        <v>1432.7568636600001</v>
      </c>
      <c r="W90" s="12">
        <v>1432.8939775399999</v>
      </c>
      <c r="X90" s="12">
        <v>1432.8949533499999</v>
      </c>
      <c r="Y90" s="12">
        <v>1432.8933359799998</v>
      </c>
      <c r="Z90" s="12">
        <v>3670.2274318</v>
      </c>
      <c r="AA90" s="12">
        <v>6013.5309539400005</v>
      </c>
    </row>
    <row r="91" spans="1:32" s="10" customFormat="1" x14ac:dyDescent="0.25">
      <c r="A91" s="11" t="s">
        <v>30</v>
      </c>
      <c r="B91" s="11" t="s">
        <v>15</v>
      </c>
      <c r="C91" s="12">
        <v>0</v>
      </c>
      <c r="D91" s="12">
        <v>0</v>
      </c>
      <c r="E91" s="12">
        <v>3.0588740999999999E-2</v>
      </c>
      <c r="F91" s="12">
        <v>3.69942885E-2</v>
      </c>
      <c r="G91" s="12">
        <v>4.73720485E-2</v>
      </c>
      <c r="H91" s="12">
        <v>74.31397173500001</v>
      </c>
      <c r="I91" s="12">
        <v>518.60099637500002</v>
      </c>
      <c r="J91" s="12">
        <v>518.60362615700001</v>
      </c>
      <c r="K91" s="12">
        <v>750.10741333100009</v>
      </c>
      <c r="L91" s="12">
        <v>905.76189127599991</v>
      </c>
      <c r="M91" s="12">
        <v>1134.8840035100002</v>
      </c>
      <c r="N91" s="12">
        <v>1795.760940354</v>
      </c>
      <c r="O91" s="12">
        <v>2321.0057661319997</v>
      </c>
      <c r="P91" s="12">
        <v>2321.044373705</v>
      </c>
      <c r="Q91" s="12">
        <v>2321.1337663700001</v>
      </c>
      <c r="R91" s="12">
        <v>2321.1673685000001</v>
      </c>
      <c r="S91" s="12">
        <v>2321.1675690100001</v>
      </c>
      <c r="T91" s="12">
        <v>2321.1677765100003</v>
      </c>
      <c r="U91" s="12">
        <v>2321.1708163799999</v>
      </c>
      <c r="V91" s="12">
        <v>2321.17279947</v>
      </c>
      <c r="W91" s="12">
        <v>2321.1732697799998</v>
      </c>
      <c r="X91" s="12">
        <v>2321.1734347299998</v>
      </c>
      <c r="Y91" s="12">
        <v>2321.1734448799998</v>
      </c>
      <c r="Z91" s="12">
        <v>2321.1769294699998</v>
      </c>
      <c r="AA91" s="12">
        <v>2321.1794917400002</v>
      </c>
      <c r="AC91" s="6"/>
      <c r="AD91" s="6"/>
      <c r="AE91" s="6"/>
      <c r="AF91" s="6"/>
    </row>
    <row r="92" spans="1:32" s="10" customFormat="1" x14ac:dyDescent="0.25">
      <c r="A92" s="11" t="s">
        <v>30</v>
      </c>
      <c r="B92" s="11" t="s">
        <v>17</v>
      </c>
      <c r="C92" s="12">
        <v>7.9119999999999999</v>
      </c>
      <c r="D92" s="12">
        <v>15.837</v>
      </c>
      <c r="E92" s="12">
        <v>26.482999999999997</v>
      </c>
      <c r="F92" s="12">
        <v>39.381999999999998</v>
      </c>
      <c r="G92" s="12">
        <v>55.106999999999999</v>
      </c>
      <c r="H92" s="12">
        <v>73.650000000000006</v>
      </c>
      <c r="I92" s="12">
        <v>101.57400000000001</v>
      </c>
      <c r="J92" s="12">
        <v>123.054</v>
      </c>
      <c r="K92" s="12">
        <v>146.53199999999998</v>
      </c>
      <c r="L92" s="12">
        <v>174.61099999999999</v>
      </c>
      <c r="M92" s="12">
        <v>206.946</v>
      </c>
      <c r="N92" s="12">
        <v>241.25700000000001</v>
      </c>
      <c r="O92" s="12">
        <v>276.87</v>
      </c>
      <c r="P92" s="12">
        <v>312.98</v>
      </c>
      <c r="Q92" s="12">
        <v>348.25200000000001</v>
      </c>
      <c r="R92" s="12">
        <v>382.96499999999997</v>
      </c>
      <c r="S92" s="12">
        <v>408.39100000000002</v>
      </c>
      <c r="T92" s="12">
        <v>431.66800000000001</v>
      </c>
      <c r="U92" s="12">
        <v>452.63800000000003</v>
      </c>
      <c r="V92" s="12">
        <v>473.11099999999999</v>
      </c>
      <c r="W92" s="12">
        <v>494.70099999999996</v>
      </c>
      <c r="X92" s="12">
        <v>516.55000000000007</v>
      </c>
      <c r="Y92" s="12">
        <v>538.75299999999993</v>
      </c>
      <c r="Z92" s="12">
        <v>560.80400000000009</v>
      </c>
      <c r="AA92" s="12">
        <v>583.05499999999995</v>
      </c>
      <c r="AC92" s="6"/>
      <c r="AD92" s="6"/>
      <c r="AE92" s="6"/>
      <c r="AF92" s="6"/>
    </row>
    <row r="93" spans="1:32" s="10" customFormat="1" x14ac:dyDescent="0.25">
      <c r="A93" s="37" t="s">
        <v>98</v>
      </c>
      <c r="B93" s="37"/>
      <c r="C93" s="29">
        <v>4588.5933575113604</v>
      </c>
      <c r="D93" s="29">
        <v>4588.6109696792309</v>
      </c>
      <c r="E93" s="29">
        <v>5231.0597724774198</v>
      </c>
      <c r="F93" s="29">
        <v>5401.2633205139218</v>
      </c>
      <c r="G93" s="29">
        <v>7364.9229070284709</v>
      </c>
      <c r="H93" s="29">
        <v>8192.8868806723221</v>
      </c>
      <c r="I93" s="29">
        <v>10475.66825207582</v>
      </c>
      <c r="J93" s="29">
        <v>10656.633530599622</v>
      </c>
      <c r="K93" s="29">
        <v>12224.596159947923</v>
      </c>
      <c r="L93" s="29">
        <v>12744.91169178372</v>
      </c>
      <c r="M93" s="29">
        <v>16607.760499549022</v>
      </c>
      <c r="N93" s="29">
        <v>22422.793762553822</v>
      </c>
      <c r="O93" s="29">
        <v>23539.539199335821</v>
      </c>
      <c r="P93" s="29">
        <v>26354.077464018323</v>
      </c>
      <c r="Q93" s="29">
        <v>31461.897889559921</v>
      </c>
      <c r="R93" s="29">
        <v>32622.158208539418</v>
      </c>
      <c r="S93" s="29">
        <v>33695.120569896724</v>
      </c>
      <c r="T93" s="29">
        <v>35444.422259940722</v>
      </c>
      <c r="U93" s="29">
        <v>36633.266140646323</v>
      </c>
      <c r="V93" s="29">
        <v>39402.330660493724</v>
      </c>
      <c r="W93" s="29">
        <v>41775.371184347721</v>
      </c>
      <c r="X93" s="29">
        <v>41631.371621262522</v>
      </c>
      <c r="Y93" s="29">
        <v>41631.372440549821</v>
      </c>
      <c r="Z93" s="29">
        <v>52627.437742396622</v>
      </c>
      <c r="AA93" s="29">
        <v>58207.977896257515</v>
      </c>
      <c r="AC93" s="6"/>
      <c r="AD93" s="6"/>
      <c r="AE93" s="6"/>
      <c r="AF93" s="6"/>
    </row>
    <row r="94" spans="1:32" s="10" customFormat="1" collapsed="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C94" s="6"/>
      <c r="AD94" s="6"/>
      <c r="AE94" s="6"/>
      <c r="AF94" s="6"/>
    </row>
    <row r="95" spans="1:32" s="10" customForma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C95" s="6"/>
      <c r="AD95" s="6"/>
      <c r="AE95" s="6"/>
      <c r="AF95" s="6"/>
    </row>
    <row r="96" spans="1:32" s="10" customFormat="1" x14ac:dyDescent="0.25">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C96" s="6"/>
      <c r="AD96" s="6"/>
      <c r="AE96" s="6"/>
      <c r="AF96" s="6"/>
    </row>
    <row r="97" spans="1:32" s="10" customFormat="1" x14ac:dyDescent="0.25">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C97" s="6"/>
      <c r="AD97" s="6"/>
      <c r="AE97" s="6"/>
      <c r="AF97" s="6"/>
    </row>
    <row r="98" spans="1:32" s="10" customFormat="1" x14ac:dyDescent="0.25">
      <c r="A98" s="11" t="s">
        <v>18</v>
      </c>
      <c r="B98" s="11" t="s">
        <v>105</v>
      </c>
      <c r="C98" s="12">
        <v>1004.6830672944326</v>
      </c>
      <c r="D98" s="12">
        <v>1097.7547359360324</v>
      </c>
      <c r="E98" s="12">
        <v>2690.1198379526327</v>
      </c>
      <c r="F98" s="12">
        <v>3670.523801387933</v>
      </c>
      <c r="G98" s="12">
        <v>4146.4336124507327</v>
      </c>
      <c r="H98" s="12">
        <v>5761.9362953850332</v>
      </c>
      <c r="I98" s="12">
        <v>6169.9876070016326</v>
      </c>
      <c r="J98" s="12">
        <v>9603.0182838256333</v>
      </c>
      <c r="K98" s="12">
        <v>11317.294508622634</v>
      </c>
      <c r="L98" s="12">
        <v>15471.957336040632</v>
      </c>
      <c r="M98" s="12">
        <v>18979.903604512925</v>
      </c>
      <c r="N98" s="12">
        <v>22660.237989180929</v>
      </c>
      <c r="O98" s="12">
        <v>24757.54208668293</v>
      </c>
      <c r="P98" s="12">
        <v>26469.073159335927</v>
      </c>
      <c r="Q98" s="12">
        <v>28243.771373354932</v>
      </c>
      <c r="R98" s="12">
        <v>28817.040748968928</v>
      </c>
      <c r="S98" s="12">
        <v>29692.82175286092</v>
      </c>
      <c r="T98" s="12">
        <v>31772.902573550924</v>
      </c>
      <c r="U98" s="12">
        <v>39832.103455300923</v>
      </c>
      <c r="V98" s="12">
        <v>47825.250051510928</v>
      </c>
      <c r="W98" s="12">
        <v>54282.165437459997</v>
      </c>
      <c r="X98" s="12">
        <v>58106.077154039987</v>
      </c>
      <c r="Y98" s="12">
        <v>56900.774354749999</v>
      </c>
      <c r="Z98" s="12">
        <v>59580.9191775</v>
      </c>
      <c r="AA98" s="12">
        <v>61448.501007670013</v>
      </c>
      <c r="AC98" s="6"/>
      <c r="AD98" s="6"/>
      <c r="AE98" s="6"/>
      <c r="AF98" s="6"/>
    </row>
    <row r="99" spans="1:32" collapsed="1" x14ac:dyDescent="0.25">
      <c r="A99" s="11" t="s">
        <v>18</v>
      </c>
      <c r="B99" s="11" t="s">
        <v>14</v>
      </c>
      <c r="C99" s="12">
        <v>1310</v>
      </c>
      <c r="D99" s="12">
        <v>1310</v>
      </c>
      <c r="E99" s="12">
        <v>2434.0359277937</v>
      </c>
      <c r="F99" s="12">
        <v>2891.4734980994999</v>
      </c>
      <c r="G99" s="12">
        <v>4955.6549597659005</v>
      </c>
      <c r="H99" s="12">
        <v>5159.8912159095999</v>
      </c>
      <c r="I99" s="12">
        <v>5604.1807810640003</v>
      </c>
      <c r="J99" s="12">
        <v>5604.1845887159998</v>
      </c>
      <c r="K99" s="12">
        <v>5835.6885841680005</v>
      </c>
      <c r="L99" s="12">
        <v>5991.3439050469997</v>
      </c>
      <c r="M99" s="12">
        <v>6220.4685052029999</v>
      </c>
      <c r="N99" s="12">
        <v>6881.3491389599994</v>
      </c>
      <c r="O99" s="12">
        <v>7406.5954042425001</v>
      </c>
      <c r="P99" s="12">
        <v>7406.6362073989994</v>
      </c>
      <c r="Q99" s="12">
        <v>7406.7274602990001</v>
      </c>
      <c r="R99" s="12">
        <v>7406.7618790799988</v>
      </c>
      <c r="S99" s="12">
        <v>7406.7650931495009</v>
      </c>
      <c r="T99" s="12">
        <v>7406.7679993869997</v>
      </c>
      <c r="U99" s="12">
        <v>7406.7745083810005</v>
      </c>
      <c r="V99" s="12">
        <v>7406.7801649849989</v>
      </c>
      <c r="W99" s="12">
        <v>7406.7865435740005</v>
      </c>
      <c r="X99" s="12">
        <v>7406.7883782029994</v>
      </c>
      <c r="Y99" s="12">
        <v>7406.7891552780002</v>
      </c>
      <c r="Z99" s="12">
        <v>7406.7960829400008</v>
      </c>
      <c r="AA99" s="12">
        <v>7406.7994435460005</v>
      </c>
    </row>
    <row r="100" spans="1:32" x14ac:dyDescent="0.25">
      <c r="A100" s="11" t="s">
        <v>18</v>
      </c>
      <c r="B100" s="11" t="s">
        <v>25</v>
      </c>
      <c r="C100" s="12">
        <v>366.50699999999995</v>
      </c>
      <c r="D100" s="12">
        <v>731.50699999999995</v>
      </c>
      <c r="E100" s="12">
        <v>1218.9919999999997</v>
      </c>
      <c r="F100" s="12">
        <v>1822.8529999999998</v>
      </c>
      <c r="G100" s="12">
        <v>2558.4809999999998</v>
      </c>
      <c r="H100" s="12">
        <v>3412.1190000000001</v>
      </c>
      <c r="I100" s="12">
        <v>4696.2740000000003</v>
      </c>
      <c r="J100" s="12">
        <v>5734.9290000000001</v>
      </c>
      <c r="K100" s="12">
        <v>6792.7020000000002</v>
      </c>
      <c r="L100" s="12">
        <v>7984.2009999999991</v>
      </c>
      <c r="M100" s="12">
        <v>9451.1209999999992</v>
      </c>
      <c r="N100" s="12">
        <v>11021.853999999999</v>
      </c>
      <c r="O100" s="12">
        <v>12642.581</v>
      </c>
      <c r="P100" s="12">
        <v>14292.635</v>
      </c>
      <c r="Q100" s="12">
        <v>15915.469999999998</v>
      </c>
      <c r="R100" s="12">
        <v>17495.087000000003</v>
      </c>
      <c r="S100" s="12">
        <v>18665.873</v>
      </c>
      <c r="T100" s="12">
        <v>19737.356</v>
      </c>
      <c r="U100" s="12">
        <v>20683.069000000003</v>
      </c>
      <c r="V100" s="12">
        <v>21557.066999999999</v>
      </c>
      <c r="W100" s="12">
        <v>22491.289000000001</v>
      </c>
      <c r="X100" s="12">
        <v>23437.779000000002</v>
      </c>
      <c r="Y100" s="12">
        <v>24407.052</v>
      </c>
      <c r="Z100" s="12">
        <v>25388.84</v>
      </c>
      <c r="AA100" s="12">
        <v>26393.638999999999</v>
      </c>
    </row>
    <row r="101" spans="1:32" collapsed="1" x14ac:dyDescent="0.25"/>
    <row r="102" spans="1:32" x14ac:dyDescent="0.25">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x14ac:dyDescent="0.25">
      <c r="A103" s="11" t="s">
        <v>26</v>
      </c>
      <c r="B103" s="11" t="s">
        <v>105</v>
      </c>
      <c r="C103" s="11">
        <v>50.037015034100001</v>
      </c>
      <c r="D103" s="11">
        <v>50.107012914599999</v>
      </c>
      <c r="E103" s="11">
        <v>1257.288869879</v>
      </c>
      <c r="F103" s="11">
        <v>1257.295746091</v>
      </c>
      <c r="G103" s="11">
        <v>1557.9352332235001</v>
      </c>
      <c r="H103" s="11">
        <v>1828.017238782</v>
      </c>
      <c r="I103" s="11">
        <v>1903.0298795600002</v>
      </c>
      <c r="J103" s="11">
        <v>4323.313573419</v>
      </c>
      <c r="K103" s="11">
        <v>4323.327105073</v>
      </c>
      <c r="L103" s="11">
        <v>5577.1498782770004</v>
      </c>
      <c r="M103" s="11">
        <v>5577.1829931969996</v>
      </c>
      <c r="N103" s="11">
        <v>5577.1847291839995</v>
      </c>
      <c r="O103" s="11">
        <v>6392.3847776370012</v>
      </c>
      <c r="P103" s="11">
        <v>6385.6802328300009</v>
      </c>
      <c r="Q103" s="11">
        <v>8040.2945463200003</v>
      </c>
      <c r="R103" s="11">
        <v>8040.298216784</v>
      </c>
      <c r="S103" s="11">
        <v>8040.3170527900002</v>
      </c>
      <c r="T103" s="11">
        <v>8040.3920149599999</v>
      </c>
      <c r="U103" s="11">
        <v>8126.8527475099991</v>
      </c>
      <c r="V103" s="11">
        <v>9024.3915129100005</v>
      </c>
      <c r="W103" s="11">
        <v>9318.4287202199994</v>
      </c>
      <c r="X103" s="11">
        <v>10113.662278759999</v>
      </c>
      <c r="Y103" s="11">
        <v>9303.1753197500002</v>
      </c>
      <c r="Z103" s="11">
        <v>9111.8561595699994</v>
      </c>
      <c r="AA103" s="11">
        <v>8811.2866078799998</v>
      </c>
    </row>
    <row r="104" spans="1:32" x14ac:dyDescent="0.25">
      <c r="A104" s="11" t="s">
        <v>26</v>
      </c>
      <c r="B104" s="11" t="s">
        <v>14</v>
      </c>
      <c r="C104" s="11">
        <v>840</v>
      </c>
      <c r="D104" s="11">
        <v>840</v>
      </c>
      <c r="E104" s="11">
        <v>1311.7338059240001</v>
      </c>
      <c r="F104" s="11">
        <v>1311.735651962</v>
      </c>
      <c r="G104" s="11">
        <v>3375.902609107</v>
      </c>
      <c r="H104" s="11">
        <v>3505.86378694</v>
      </c>
      <c r="I104" s="11">
        <v>3505.8642922919998</v>
      </c>
      <c r="J104" s="11">
        <v>3505.864845309</v>
      </c>
      <c r="K104" s="11">
        <v>3505.8649498469999</v>
      </c>
      <c r="L104" s="11">
        <v>3505.8652090559999</v>
      </c>
      <c r="M104" s="11">
        <v>3505.8656687600001</v>
      </c>
      <c r="N104" s="11">
        <v>3505.8662746499999</v>
      </c>
      <c r="O104" s="11">
        <v>3505.8667785059997</v>
      </c>
      <c r="P104" s="11">
        <v>3505.8670559110001</v>
      </c>
      <c r="Q104" s="11">
        <v>3505.8679070650001</v>
      </c>
      <c r="R104" s="11">
        <v>3505.8681759339997</v>
      </c>
      <c r="S104" s="11">
        <v>3505.8686389009999</v>
      </c>
      <c r="T104" s="11">
        <v>3505.8697515499998</v>
      </c>
      <c r="U104" s="11">
        <v>3505.870237396</v>
      </c>
      <c r="V104" s="11">
        <v>3505.8707798340001</v>
      </c>
      <c r="W104" s="11">
        <v>3505.8714838730002</v>
      </c>
      <c r="X104" s="11">
        <v>3505.8721031959999</v>
      </c>
      <c r="Y104" s="11">
        <v>3505.8723695150002</v>
      </c>
      <c r="Z104" s="11">
        <v>3505.8737474540003</v>
      </c>
      <c r="AA104" s="11">
        <v>3505.8740538729999</v>
      </c>
    </row>
    <row r="105" spans="1:32" x14ac:dyDescent="0.25">
      <c r="A105" s="11" t="s">
        <v>26</v>
      </c>
      <c r="B105" s="11" t="s">
        <v>25</v>
      </c>
      <c r="C105" s="11">
        <v>113.44799999999999</v>
      </c>
      <c r="D105" s="11">
        <v>234.46199999999999</v>
      </c>
      <c r="E105" s="11">
        <v>391.15199999999999</v>
      </c>
      <c r="F105" s="11">
        <v>583.14699999999993</v>
      </c>
      <c r="G105" s="11">
        <v>817.88000000000011</v>
      </c>
      <c r="H105" s="11">
        <v>1099.634</v>
      </c>
      <c r="I105" s="11">
        <v>1524.355</v>
      </c>
      <c r="J105" s="11">
        <v>1863.2269999999999</v>
      </c>
      <c r="K105" s="11">
        <v>2229.7939999999999</v>
      </c>
      <c r="L105" s="11">
        <v>2645.9340000000002</v>
      </c>
      <c r="M105" s="11">
        <v>3161.7190000000001</v>
      </c>
      <c r="N105" s="11">
        <v>3706.357</v>
      </c>
      <c r="O105" s="11">
        <v>4261.7219999999998</v>
      </c>
      <c r="P105" s="11">
        <v>4832.2259999999997</v>
      </c>
      <c r="Q105" s="11">
        <v>5385.0679999999993</v>
      </c>
      <c r="R105" s="11">
        <v>5923.2390000000005</v>
      </c>
      <c r="S105" s="11">
        <v>6317.1529999999993</v>
      </c>
      <c r="T105" s="11">
        <v>6670.3229999999994</v>
      </c>
      <c r="U105" s="11">
        <v>6979.8989999999994</v>
      </c>
      <c r="V105" s="11">
        <v>7280.857</v>
      </c>
      <c r="W105" s="11">
        <v>7600.3320000000003</v>
      </c>
      <c r="X105" s="11">
        <v>7924.3930000000009</v>
      </c>
      <c r="Y105" s="11">
        <v>8255.8770000000004</v>
      </c>
      <c r="Z105" s="11">
        <v>8588.375</v>
      </c>
      <c r="AA105" s="11">
        <v>8928.2419999999984</v>
      </c>
    </row>
    <row r="107" spans="1:32" x14ac:dyDescent="0.25">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x14ac:dyDescent="0.25">
      <c r="A108" s="11" t="s">
        <v>27</v>
      </c>
      <c r="B108" s="11" t="s">
        <v>105</v>
      </c>
      <c r="C108" s="11">
        <v>100.011268934</v>
      </c>
      <c r="D108" s="11">
        <v>100.01521615759999</v>
      </c>
      <c r="E108" s="11">
        <v>462.88612158799998</v>
      </c>
      <c r="F108" s="11">
        <v>462.92330573499999</v>
      </c>
      <c r="G108" s="11">
        <v>462.93901067000002</v>
      </c>
      <c r="H108" s="11">
        <v>1808.3585</v>
      </c>
      <c r="I108" s="11">
        <v>1808.3588399999999</v>
      </c>
      <c r="J108" s="11">
        <v>2289.0799299999999</v>
      </c>
      <c r="K108" s="11">
        <v>3265.2885000000001</v>
      </c>
      <c r="L108" s="11">
        <v>4760.3778199999997</v>
      </c>
      <c r="M108" s="11">
        <v>7038.0384000000004</v>
      </c>
      <c r="N108" s="11">
        <v>9549.9122000000007</v>
      </c>
      <c r="O108" s="11">
        <v>10261.562900000001</v>
      </c>
      <c r="P108" s="11">
        <v>10261.563330000001</v>
      </c>
      <c r="Q108" s="11">
        <v>10261.563600000001</v>
      </c>
      <c r="R108" s="11">
        <v>10390.38258</v>
      </c>
      <c r="S108" s="11">
        <v>10551.8578</v>
      </c>
      <c r="T108" s="11">
        <v>12631.861800000001</v>
      </c>
      <c r="U108" s="11">
        <v>13177.56367</v>
      </c>
      <c r="V108" s="11">
        <v>19218.016500000002</v>
      </c>
      <c r="W108" s="11">
        <v>21099.670600000001</v>
      </c>
      <c r="X108" s="11">
        <v>24025.291399999998</v>
      </c>
      <c r="Y108" s="11">
        <v>23662.63630785</v>
      </c>
      <c r="Z108" s="11">
        <v>24071.652601469999</v>
      </c>
      <c r="AA108" s="11">
        <v>24071.638042220002</v>
      </c>
    </row>
    <row r="109" spans="1:32" x14ac:dyDescent="0.25">
      <c r="A109" s="11" t="s">
        <v>27</v>
      </c>
      <c r="B109" s="11" t="s">
        <v>14</v>
      </c>
      <c r="C109" s="11">
        <v>470</v>
      </c>
      <c r="D109" s="11">
        <v>470</v>
      </c>
      <c r="E109" s="11">
        <v>997.48231189000001</v>
      </c>
      <c r="F109" s="11">
        <v>1445.3018862700001</v>
      </c>
      <c r="G109" s="11">
        <v>1445.30204295</v>
      </c>
      <c r="H109" s="11">
        <v>1445.3069509699999</v>
      </c>
      <c r="I109" s="11">
        <v>1445.30707562</v>
      </c>
      <c r="J109" s="11">
        <v>1445.3071720799999</v>
      </c>
      <c r="K109" s="11">
        <v>1445.30721434</v>
      </c>
      <c r="L109" s="11">
        <v>1445.3074553000001</v>
      </c>
      <c r="M109" s="11">
        <v>1445.3083887100001</v>
      </c>
      <c r="N109" s="11">
        <v>1445.3098765300001</v>
      </c>
      <c r="O109" s="11">
        <v>1445.3101878900002</v>
      </c>
      <c r="P109" s="11">
        <v>1445.31031461</v>
      </c>
      <c r="Q109" s="11">
        <v>1445.3106445000001</v>
      </c>
      <c r="R109" s="11">
        <v>1445.31076469</v>
      </c>
      <c r="S109" s="11">
        <v>1445.3108642900002</v>
      </c>
      <c r="T109" s="11">
        <v>1445.31167613</v>
      </c>
      <c r="U109" s="11">
        <v>1445.3120379699999</v>
      </c>
      <c r="V109" s="11">
        <v>1445.3133493099999</v>
      </c>
      <c r="W109" s="11">
        <v>1445.3139786500001</v>
      </c>
      <c r="X109" s="11">
        <v>1445.31469507</v>
      </c>
      <c r="Y109" s="11">
        <v>1445.3149036300001</v>
      </c>
      <c r="Z109" s="11">
        <v>1445.3163251400001</v>
      </c>
      <c r="AA109" s="11">
        <v>1445.31633326</v>
      </c>
    </row>
    <row r="110" spans="1:32" x14ac:dyDescent="0.25">
      <c r="A110" s="11" t="s">
        <v>27</v>
      </c>
      <c r="B110" s="11" t="s">
        <v>25</v>
      </c>
      <c r="C110" s="11">
        <v>81.304999999999993</v>
      </c>
      <c r="D110" s="11">
        <v>177.50700000000001</v>
      </c>
      <c r="E110" s="11">
        <v>314.98699999999997</v>
      </c>
      <c r="F110" s="11">
        <v>485.21</v>
      </c>
      <c r="G110" s="11">
        <v>690.75199999999995</v>
      </c>
      <c r="H110" s="11">
        <v>942.36799999999994</v>
      </c>
      <c r="I110" s="11">
        <v>1319.3319999999999</v>
      </c>
      <c r="J110" s="11">
        <v>1624.09</v>
      </c>
      <c r="K110" s="11">
        <v>1944.0279999999998</v>
      </c>
      <c r="L110" s="11">
        <v>2302.2249999999999</v>
      </c>
      <c r="M110" s="11">
        <v>2742.346</v>
      </c>
      <c r="N110" s="11">
        <v>3210.7579999999998</v>
      </c>
      <c r="O110" s="11">
        <v>3693.741</v>
      </c>
      <c r="P110" s="11">
        <v>4164.277</v>
      </c>
      <c r="Q110" s="11">
        <v>4602.442</v>
      </c>
      <c r="R110" s="11">
        <v>5027.8919999999998</v>
      </c>
      <c r="S110" s="11">
        <v>5334.1329999999998</v>
      </c>
      <c r="T110" s="11">
        <v>5614.2889999999998</v>
      </c>
      <c r="U110" s="11">
        <v>5855.8180000000002</v>
      </c>
      <c r="V110" s="11">
        <v>6089.3490000000002</v>
      </c>
      <c r="W110" s="11">
        <v>6341.701</v>
      </c>
      <c r="X110" s="11">
        <v>6594.7080000000005</v>
      </c>
      <c r="Y110" s="11">
        <v>6854.74</v>
      </c>
      <c r="Z110" s="11">
        <v>7119.5389999999998</v>
      </c>
      <c r="AA110" s="11">
        <v>7388.3469999999998</v>
      </c>
    </row>
    <row r="112" spans="1:32" x14ac:dyDescent="0.25">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x14ac:dyDescent="0.25">
      <c r="A113" s="11" t="s">
        <v>28</v>
      </c>
      <c r="B113" s="11" t="s">
        <v>105</v>
      </c>
      <c r="C113" s="11">
        <v>375.34613881320598</v>
      </c>
      <c r="D113" s="11">
        <v>468.33845422570602</v>
      </c>
      <c r="E113" s="11">
        <v>490.64241949570601</v>
      </c>
      <c r="F113" s="11">
        <v>1470.9942499237061</v>
      </c>
      <c r="G113" s="11">
        <v>1646.2329099237061</v>
      </c>
      <c r="H113" s="11">
        <v>1646.2339899237061</v>
      </c>
      <c r="I113" s="11">
        <v>1979.250059923706</v>
      </c>
      <c r="J113" s="11">
        <v>2229.2511549237061</v>
      </c>
      <c r="K113" s="11">
        <v>2229.2516999237059</v>
      </c>
      <c r="L113" s="11">
        <v>2229.2565899237061</v>
      </c>
      <c r="M113" s="11">
        <v>2173.9701599999999</v>
      </c>
      <c r="N113" s="11">
        <v>2173.9718849999999</v>
      </c>
      <c r="O113" s="11">
        <v>2445.80429</v>
      </c>
      <c r="P113" s="11">
        <v>3143.6045450000001</v>
      </c>
      <c r="Q113" s="11">
        <v>3263.5798100000002</v>
      </c>
      <c r="R113" s="11">
        <v>3545.8249799999999</v>
      </c>
      <c r="S113" s="11">
        <v>3857.0309900000002</v>
      </c>
      <c r="T113" s="11">
        <v>3857.03116</v>
      </c>
      <c r="U113" s="11">
        <v>4764.6037699999997</v>
      </c>
      <c r="V113" s="11">
        <v>4920.9191600000004</v>
      </c>
      <c r="W113" s="11">
        <v>5487.0367099999994</v>
      </c>
      <c r="X113" s="11">
        <v>5590.0971</v>
      </c>
      <c r="Y113" s="11">
        <v>5567.9437988099999</v>
      </c>
      <c r="Z113" s="11">
        <v>5793.0613860000003</v>
      </c>
      <c r="AA113" s="11">
        <v>5617.93357285</v>
      </c>
    </row>
    <row r="114" spans="1:27" x14ac:dyDescent="0.25">
      <c r="A114" s="11" t="s">
        <v>28</v>
      </c>
      <c r="B114" s="11" t="s">
        <v>14</v>
      </c>
      <c r="C114" s="11">
        <v>0</v>
      </c>
      <c r="D114" s="11">
        <v>0</v>
      </c>
      <c r="E114" s="11">
        <v>124.77370033</v>
      </c>
      <c r="F114" s="11">
        <v>134.38159200000001</v>
      </c>
      <c r="G114" s="11">
        <v>134.381924</v>
      </c>
      <c r="H114" s="11">
        <v>134.382014</v>
      </c>
      <c r="I114" s="11">
        <v>134.38204300000001</v>
      </c>
      <c r="J114" s="11">
        <v>134.38208</v>
      </c>
      <c r="K114" s="11">
        <v>134.38210699999999</v>
      </c>
      <c r="L114" s="11">
        <v>134.382182</v>
      </c>
      <c r="M114" s="11">
        <v>134.38231100000002</v>
      </c>
      <c r="N114" s="11">
        <v>134.382499</v>
      </c>
      <c r="O114" s="11">
        <v>134.38266999999999</v>
      </c>
      <c r="P114" s="11">
        <v>134.38285500000001</v>
      </c>
      <c r="Q114" s="11">
        <v>134.38308900000001</v>
      </c>
      <c r="R114" s="11">
        <v>134.38329100000001</v>
      </c>
      <c r="S114" s="11">
        <v>134.38358299999999</v>
      </c>
      <c r="T114" s="11">
        <v>134.38381200000001</v>
      </c>
      <c r="U114" s="11">
        <v>134.38425000000001</v>
      </c>
      <c r="V114" s="11">
        <v>134.38474099999999</v>
      </c>
      <c r="W114" s="11">
        <v>134.385244</v>
      </c>
      <c r="X114" s="11">
        <v>134.38557299999999</v>
      </c>
      <c r="Y114" s="11">
        <v>134.38585700000002</v>
      </c>
      <c r="Z114" s="11">
        <v>134.38648599999999</v>
      </c>
      <c r="AA114" s="11">
        <v>134.38690500000001</v>
      </c>
    </row>
    <row r="115" spans="1:27" x14ac:dyDescent="0.25">
      <c r="A115" s="11" t="s">
        <v>28</v>
      </c>
      <c r="B115" s="11" t="s">
        <v>25</v>
      </c>
      <c r="C115" s="11">
        <v>60.467999999999996</v>
      </c>
      <c r="D115" s="11">
        <v>148.648</v>
      </c>
      <c r="E115" s="11">
        <v>275.34800000000001</v>
      </c>
      <c r="F115" s="11">
        <v>442.274</v>
      </c>
      <c r="G115" s="11">
        <v>652.44999999999993</v>
      </c>
      <c r="H115" s="11">
        <v>876.23699999999997</v>
      </c>
      <c r="I115" s="11">
        <v>1210.5730000000001</v>
      </c>
      <c r="J115" s="11">
        <v>1471.452</v>
      </c>
      <c r="K115" s="11">
        <v>1695.3000000000002</v>
      </c>
      <c r="L115" s="11">
        <v>1937.424</v>
      </c>
      <c r="M115" s="11">
        <v>2247.64</v>
      </c>
      <c r="N115" s="11">
        <v>2595.9029999999998</v>
      </c>
      <c r="O115" s="11">
        <v>2965.11</v>
      </c>
      <c r="P115" s="11">
        <v>3357.5059999999999</v>
      </c>
      <c r="Q115" s="11">
        <v>3781.6729999999998</v>
      </c>
      <c r="R115" s="11">
        <v>4195.058</v>
      </c>
      <c r="S115" s="11">
        <v>4522.0140000000001</v>
      </c>
      <c r="T115" s="11">
        <v>4833.2619999999997</v>
      </c>
      <c r="U115" s="11">
        <v>5118.509</v>
      </c>
      <c r="V115" s="11">
        <v>5352.7880000000005</v>
      </c>
      <c r="W115" s="11">
        <v>5603.2039999999997</v>
      </c>
      <c r="X115" s="11">
        <v>5858.6690000000008</v>
      </c>
      <c r="Y115" s="11">
        <v>6119.5729999999994</v>
      </c>
      <c r="Z115" s="11">
        <v>6385.683</v>
      </c>
      <c r="AA115" s="11">
        <v>6660.2219999999998</v>
      </c>
    </row>
    <row r="117" spans="1:27" x14ac:dyDescent="0.25">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x14ac:dyDescent="0.25">
      <c r="A118" s="11" t="s">
        <v>29</v>
      </c>
      <c r="B118" s="11" t="s">
        <v>105</v>
      </c>
      <c r="C118" s="11">
        <v>479.28076330782653</v>
      </c>
      <c r="D118" s="11">
        <v>479.2845605095265</v>
      </c>
      <c r="E118" s="11">
        <v>479.29075486192653</v>
      </c>
      <c r="F118" s="11">
        <v>479.29682892692654</v>
      </c>
      <c r="G118" s="11">
        <v>479.30883192492649</v>
      </c>
      <c r="H118" s="11">
        <v>479.30885314092649</v>
      </c>
      <c r="I118" s="11">
        <v>479.32747185892651</v>
      </c>
      <c r="J118" s="11">
        <v>761.34504438092654</v>
      </c>
      <c r="K118" s="11">
        <v>1499.3815615559265</v>
      </c>
      <c r="L118" s="11">
        <v>2905.1110483109269</v>
      </c>
      <c r="M118" s="11">
        <v>4190.6337596509265</v>
      </c>
      <c r="N118" s="11">
        <v>5359.0869077609268</v>
      </c>
      <c r="O118" s="11">
        <v>5657.6961634659265</v>
      </c>
      <c r="P118" s="11">
        <v>6678.1013923959272</v>
      </c>
      <c r="Q118" s="11">
        <v>6678.1017178449274</v>
      </c>
      <c r="R118" s="11">
        <v>6678.1030503649263</v>
      </c>
      <c r="S118" s="11">
        <v>7081.0710404209258</v>
      </c>
      <c r="T118" s="11">
        <v>7081.0718091509261</v>
      </c>
      <c r="U118" s="11">
        <v>13229.165688110927</v>
      </c>
      <c r="V118" s="11">
        <v>13229.166014940927</v>
      </c>
      <c r="W118" s="11">
        <v>16944.1354297</v>
      </c>
      <c r="X118" s="11">
        <v>16944.13142193</v>
      </c>
      <c r="Y118" s="11">
        <v>16934.12559236</v>
      </c>
      <c r="Z118" s="11">
        <v>16934.12159866</v>
      </c>
      <c r="AA118" s="11">
        <v>16934.111830780002</v>
      </c>
    </row>
    <row r="119" spans="1:27" x14ac:dyDescent="0.25">
      <c r="A119" s="11" t="s">
        <v>29</v>
      </c>
      <c r="B119" s="11" t="s">
        <v>14</v>
      </c>
      <c r="C119" s="11">
        <v>0</v>
      </c>
      <c r="D119" s="11">
        <v>0</v>
      </c>
      <c r="E119" s="11">
        <v>1.5520908700000001E-2</v>
      </c>
      <c r="F119" s="11">
        <v>1.7373579E-2</v>
      </c>
      <c r="G119" s="11">
        <v>2.10116604E-2</v>
      </c>
      <c r="H119" s="11">
        <v>2.4492264600000001E-2</v>
      </c>
      <c r="I119" s="11">
        <v>2.6373777000000001E-2</v>
      </c>
      <c r="J119" s="11">
        <v>2.6865170000000001E-2</v>
      </c>
      <c r="K119" s="11">
        <v>2.6899650000000001E-2</v>
      </c>
      <c r="L119" s="11">
        <v>2.7167415E-2</v>
      </c>
      <c r="M119" s="11">
        <v>2.8133222999999999E-2</v>
      </c>
      <c r="N119" s="11">
        <v>2.9548426000000003E-2</v>
      </c>
      <c r="O119" s="11">
        <v>3.0001714499999999E-2</v>
      </c>
      <c r="P119" s="11">
        <v>3.1608172999999996E-2</v>
      </c>
      <c r="Q119" s="11">
        <v>3.2053364000000001E-2</v>
      </c>
      <c r="R119" s="11">
        <v>3.2278955999999998E-2</v>
      </c>
      <c r="S119" s="11">
        <v>3.4437948500000003E-2</v>
      </c>
      <c r="T119" s="11">
        <v>3.4983197000000001E-2</v>
      </c>
      <c r="U119" s="11">
        <v>3.7166635000000003E-2</v>
      </c>
      <c r="V119" s="11">
        <v>3.8495371E-2</v>
      </c>
      <c r="W119" s="11">
        <v>4.2567270999999997E-2</v>
      </c>
      <c r="X119" s="11">
        <v>4.2572207000000001E-2</v>
      </c>
      <c r="Y119" s="11">
        <v>4.2580252999999998E-2</v>
      </c>
      <c r="Z119" s="11">
        <v>4.2594876000000004E-2</v>
      </c>
      <c r="AA119" s="11">
        <v>4.2659673000000002E-2</v>
      </c>
    </row>
    <row r="120" spans="1:27" x14ac:dyDescent="0.25">
      <c r="A120" s="11" t="s">
        <v>29</v>
      </c>
      <c r="B120" s="11" t="s">
        <v>25</v>
      </c>
      <c r="C120" s="11">
        <v>103.374</v>
      </c>
      <c r="D120" s="11">
        <v>155.053</v>
      </c>
      <c r="E120" s="11">
        <v>211.02199999999999</v>
      </c>
      <c r="F120" s="11">
        <v>272.83999999999997</v>
      </c>
      <c r="G120" s="11">
        <v>342.29199999999997</v>
      </c>
      <c r="H120" s="11">
        <v>420.23</v>
      </c>
      <c r="I120" s="11">
        <v>540.44000000000005</v>
      </c>
      <c r="J120" s="11">
        <v>653.10599999999999</v>
      </c>
      <c r="K120" s="11">
        <v>777.048</v>
      </c>
      <c r="L120" s="11">
        <v>924.00699999999995</v>
      </c>
      <c r="M120" s="11">
        <v>1092.47</v>
      </c>
      <c r="N120" s="11">
        <v>1267.579</v>
      </c>
      <c r="O120" s="11">
        <v>1445.1379999999999</v>
      </c>
      <c r="P120" s="11">
        <v>1625.6460000000002</v>
      </c>
      <c r="Q120" s="11">
        <v>1798.0349999999999</v>
      </c>
      <c r="R120" s="11">
        <v>1965.933</v>
      </c>
      <c r="S120" s="11">
        <v>2084.1819999999998</v>
      </c>
      <c r="T120" s="11">
        <v>2187.8139999999999</v>
      </c>
      <c r="U120" s="11">
        <v>2276.2049999999999</v>
      </c>
      <c r="V120" s="11">
        <v>2360.962</v>
      </c>
      <c r="W120" s="11">
        <v>2451.3509999999997</v>
      </c>
      <c r="X120" s="11">
        <v>2543.4589999999998</v>
      </c>
      <c r="Y120" s="11">
        <v>2638.1089999999999</v>
      </c>
      <c r="Z120" s="11">
        <v>2734.4389999999999</v>
      </c>
      <c r="AA120" s="11">
        <v>2833.7730000000001</v>
      </c>
    </row>
    <row r="122" spans="1:27" x14ac:dyDescent="0.25">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x14ac:dyDescent="0.25">
      <c r="A123" s="11" t="s">
        <v>30</v>
      </c>
      <c r="B123" s="11" t="s">
        <v>105</v>
      </c>
      <c r="C123" s="11">
        <v>7.8812052999999993E-3</v>
      </c>
      <c r="D123" s="11">
        <v>9.4921286000000001E-3</v>
      </c>
      <c r="E123" s="11">
        <v>1.1672128E-2</v>
      </c>
      <c r="F123" s="11">
        <v>1.3670711299999999E-2</v>
      </c>
      <c r="G123" s="11">
        <v>1.7626708599999999E-2</v>
      </c>
      <c r="H123" s="11">
        <v>1.7713538399999999E-2</v>
      </c>
      <c r="I123" s="11">
        <v>2.1355658999999999E-2</v>
      </c>
      <c r="J123" s="11">
        <v>2.8581102000000001E-2</v>
      </c>
      <c r="K123" s="11">
        <v>4.564207E-2</v>
      </c>
      <c r="L123" s="11">
        <v>6.1999528999999998E-2</v>
      </c>
      <c r="M123" s="11">
        <v>7.829166500000001E-2</v>
      </c>
      <c r="N123" s="11">
        <v>8.2267235999999994E-2</v>
      </c>
      <c r="O123" s="11">
        <v>9.3955580000000011E-2</v>
      </c>
      <c r="P123" s="11">
        <v>0.12365910999999999</v>
      </c>
      <c r="Q123" s="11">
        <v>0.23169919</v>
      </c>
      <c r="R123" s="11">
        <v>162.43192182000001</v>
      </c>
      <c r="S123" s="11">
        <v>162.54486965000001</v>
      </c>
      <c r="T123" s="11">
        <v>162.54578944000002</v>
      </c>
      <c r="U123" s="11">
        <v>533.91757968000002</v>
      </c>
      <c r="V123" s="11">
        <v>1432.7568636600001</v>
      </c>
      <c r="W123" s="11">
        <v>1432.8939775399999</v>
      </c>
      <c r="X123" s="11">
        <v>1432.8949533499999</v>
      </c>
      <c r="Y123" s="11">
        <v>1432.8933359799998</v>
      </c>
      <c r="Z123" s="11">
        <v>3670.2274318</v>
      </c>
      <c r="AA123" s="11">
        <v>6013.5309539400005</v>
      </c>
    </row>
    <row r="124" spans="1:27" x14ac:dyDescent="0.25">
      <c r="A124" s="11" t="s">
        <v>30</v>
      </c>
      <c r="B124" s="11" t="s">
        <v>14</v>
      </c>
      <c r="C124" s="11">
        <v>0</v>
      </c>
      <c r="D124" s="11">
        <v>0</v>
      </c>
      <c r="E124" s="11">
        <v>3.0588740999999999E-2</v>
      </c>
      <c r="F124" s="11">
        <v>3.69942885E-2</v>
      </c>
      <c r="G124" s="11">
        <v>4.73720485E-2</v>
      </c>
      <c r="H124" s="11">
        <v>74.31397173500001</v>
      </c>
      <c r="I124" s="11">
        <v>518.60099637500002</v>
      </c>
      <c r="J124" s="11">
        <v>518.60362615700001</v>
      </c>
      <c r="K124" s="11">
        <v>750.10741333100009</v>
      </c>
      <c r="L124" s="11">
        <v>905.76189127599991</v>
      </c>
      <c r="M124" s="11">
        <v>1134.8840035100002</v>
      </c>
      <c r="N124" s="11">
        <v>1795.760940354</v>
      </c>
      <c r="O124" s="11">
        <v>2321.0057661319997</v>
      </c>
      <c r="P124" s="11">
        <v>2321.044373705</v>
      </c>
      <c r="Q124" s="11">
        <v>2321.1337663700001</v>
      </c>
      <c r="R124" s="11">
        <v>2321.1673685000001</v>
      </c>
      <c r="S124" s="11">
        <v>2321.1675690100001</v>
      </c>
      <c r="T124" s="11">
        <v>2321.1677765100003</v>
      </c>
      <c r="U124" s="11">
        <v>2321.1708163799999</v>
      </c>
      <c r="V124" s="11">
        <v>2321.17279947</v>
      </c>
      <c r="W124" s="11">
        <v>2321.1732697799998</v>
      </c>
      <c r="X124" s="11">
        <v>2321.1734347299998</v>
      </c>
      <c r="Y124" s="11">
        <v>2321.1734448799998</v>
      </c>
      <c r="Z124" s="11">
        <v>2321.1769294699998</v>
      </c>
      <c r="AA124" s="11">
        <v>2321.1794917400002</v>
      </c>
    </row>
    <row r="125" spans="1:27" x14ac:dyDescent="0.25">
      <c r="A125" s="11" t="s">
        <v>30</v>
      </c>
      <c r="B125" s="11" t="s">
        <v>25</v>
      </c>
      <c r="C125" s="11">
        <v>7.9119999999999999</v>
      </c>
      <c r="D125" s="11">
        <v>15.837</v>
      </c>
      <c r="E125" s="11">
        <v>26.482999999999997</v>
      </c>
      <c r="F125" s="11">
        <v>39.381999999999998</v>
      </c>
      <c r="G125" s="11">
        <v>55.106999999999999</v>
      </c>
      <c r="H125" s="11">
        <v>73.650000000000006</v>
      </c>
      <c r="I125" s="11">
        <v>101.57400000000001</v>
      </c>
      <c r="J125" s="11">
        <v>123.054</v>
      </c>
      <c r="K125" s="11">
        <v>146.53199999999998</v>
      </c>
      <c r="L125" s="11">
        <v>174.61099999999999</v>
      </c>
      <c r="M125" s="11">
        <v>206.946</v>
      </c>
      <c r="N125" s="11">
        <v>241.25700000000001</v>
      </c>
      <c r="O125" s="11">
        <v>276.87</v>
      </c>
      <c r="P125" s="11">
        <v>312.98</v>
      </c>
      <c r="Q125" s="11">
        <v>348.25200000000001</v>
      </c>
      <c r="R125" s="11">
        <v>382.96499999999997</v>
      </c>
      <c r="S125" s="11">
        <v>408.39100000000002</v>
      </c>
      <c r="T125" s="11">
        <v>431.66800000000001</v>
      </c>
      <c r="U125" s="11">
        <v>452.63800000000003</v>
      </c>
      <c r="V125" s="11">
        <v>473.11099999999999</v>
      </c>
      <c r="W125" s="11">
        <v>494.70099999999996</v>
      </c>
      <c r="X125" s="11">
        <v>516.55000000000007</v>
      </c>
      <c r="Y125" s="11">
        <v>538.75299999999993</v>
      </c>
      <c r="Z125" s="11">
        <v>560.80400000000009</v>
      </c>
      <c r="AA125" s="11">
        <v>583.05499999999995</v>
      </c>
    </row>
    <row r="128" spans="1:27" x14ac:dyDescent="0.25">
      <c r="A128" s="28" t="s">
        <v>100</v>
      </c>
    </row>
    <row r="129" spans="1:27" x14ac:dyDescent="0.25">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x14ac:dyDescent="0.25">
      <c r="A130" s="11" t="s">
        <v>18</v>
      </c>
      <c r="B130" s="11" t="s">
        <v>53</v>
      </c>
      <c r="C130" s="12">
        <v>20559.30587270913</v>
      </c>
      <c r="D130" s="12">
        <v>22878.446382117731</v>
      </c>
      <c r="E130" s="12">
        <v>25149.111481580101</v>
      </c>
      <c r="F130" s="12">
        <v>27298.631923112356</v>
      </c>
      <c r="G130" s="12">
        <v>29446.953270558577</v>
      </c>
      <c r="H130" s="12">
        <v>31464.894603219895</v>
      </c>
      <c r="I130" s="12">
        <v>33419.847083058572</v>
      </c>
      <c r="J130" s="12">
        <v>35256.477725531702</v>
      </c>
      <c r="K130" s="12">
        <v>36924.103588434926</v>
      </c>
      <c r="L130" s="12">
        <v>38591.361884133847</v>
      </c>
      <c r="M130" s="12">
        <v>40243.345312897276</v>
      </c>
      <c r="N130" s="12">
        <v>41840.058556848948</v>
      </c>
      <c r="O130" s="12">
        <v>43287.769422440353</v>
      </c>
      <c r="P130" s="12">
        <v>44604.587661015597</v>
      </c>
      <c r="Q130" s="12">
        <v>45831.477175800588</v>
      </c>
      <c r="R130" s="12">
        <v>47039.787164375768</v>
      </c>
      <c r="S130" s="12">
        <v>48279.966587090836</v>
      </c>
      <c r="T130" s="12">
        <v>49522.663137494099</v>
      </c>
      <c r="U130" s="12">
        <v>50770.004479563991</v>
      </c>
      <c r="V130" s="12">
        <v>51992.023370021052</v>
      </c>
      <c r="W130" s="12">
        <v>53223.779198649951</v>
      </c>
      <c r="X130" s="12">
        <v>54450.518142198322</v>
      </c>
      <c r="Y130" s="12">
        <v>55654.530849187569</v>
      </c>
      <c r="Z130" s="12">
        <v>56844.505380773568</v>
      </c>
      <c r="AA130" s="12">
        <v>58026.099687897266</v>
      </c>
    </row>
    <row r="131" spans="1:27" collapsed="1" x14ac:dyDescent="0.25">
      <c r="A131" s="11" t="s">
        <v>18</v>
      </c>
      <c r="B131" s="11" t="s">
        <v>77</v>
      </c>
      <c r="C131" s="12">
        <v>727.26699999999994</v>
      </c>
      <c r="D131" s="12">
        <v>1615.6870000000001</v>
      </c>
      <c r="E131" s="12">
        <v>2523.8579999999997</v>
      </c>
      <c r="F131" s="12">
        <v>3346.1180000000004</v>
      </c>
      <c r="G131" s="12">
        <v>4039.7359999999999</v>
      </c>
      <c r="H131" s="12">
        <v>4643.7310000000007</v>
      </c>
      <c r="I131" s="12">
        <v>5111.6849999999995</v>
      </c>
      <c r="J131" s="12">
        <v>5870.22</v>
      </c>
      <c r="K131" s="12">
        <v>6883.9139999999998</v>
      </c>
      <c r="L131" s="12">
        <v>7823.7409999999991</v>
      </c>
      <c r="M131" s="12">
        <v>8822.0210000000006</v>
      </c>
      <c r="N131" s="12">
        <v>10032.985999999999</v>
      </c>
      <c r="O131" s="12">
        <v>11279.351999999999</v>
      </c>
      <c r="P131" s="12">
        <v>12411.971</v>
      </c>
      <c r="Q131" s="12">
        <v>13450.545</v>
      </c>
      <c r="R131" s="12">
        <v>14351.891000000001</v>
      </c>
      <c r="S131" s="12">
        <v>15102.709000000001</v>
      </c>
      <c r="T131" s="12">
        <v>15417.928999999998</v>
      </c>
      <c r="U131" s="12">
        <v>15594.936</v>
      </c>
      <c r="V131" s="12">
        <v>15616.079</v>
      </c>
      <c r="W131" s="12">
        <v>15610.974</v>
      </c>
      <c r="X131" s="12">
        <v>15555.227000000001</v>
      </c>
      <c r="Y131" s="12">
        <v>15481.948999999999</v>
      </c>
      <c r="Z131" s="12">
        <v>15387.778</v>
      </c>
      <c r="AA131" s="12">
        <v>15277.057999999999</v>
      </c>
    </row>
    <row r="132" spans="1:27" collapsed="1" x14ac:dyDescent="0.25">
      <c r="A132" s="11" t="s">
        <v>18</v>
      </c>
      <c r="B132" s="11" t="s">
        <v>78</v>
      </c>
      <c r="C132" s="12">
        <v>727.26699999999994</v>
      </c>
      <c r="D132" s="12">
        <v>1615.6870000000001</v>
      </c>
      <c r="E132" s="12">
        <v>2523.8579999999997</v>
      </c>
      <c r="F132" s="12">
        <v>3346.1180000000004</v>
      </c>
      <c r="G132" s="12">
        <v>4039.7359999999999</v>
      </c>
      <c r="H132" s="12">
        <v>4643.7310000000007</v>
      </c>
      <c r="I132" s="12">
        <v>5111.6849999999995</v>
      </c>
      <c r="J132" s="12">
        <v>5870.22</v>
      </c>
      <c r="K132" s="12">
        <v>6883.9139999999998</v>
      </c>
      <c r="L132" s="12">
        <v>7823.7409999999991</v>
      </c>
      <c r="M132" s="12">
        <v>8822.0210000000006</v>
      </c>
      <c r="N132" s="12">
        <v>10032.985999999999</v>
      </c>
      <c r="O132" s="12">
        <v>11279.351999999999</v>
      </c>
      <c r="P132" s="12">
        <v>12411.971</v>
      </c>
      <c r="Q132" s="12">
        <v>13450.545</v>
      </c>
      <c r="R132" s="12">
        <v>14351.891000000001</v>
      </c>
      <c r="S132" s="12">
        <v>15102.709000000001</v>
      </c>
      <c r="T132" s="12">
        <v>15417.928999999998</v>
      </c>
      <c r="U132" s="12">
        <v>15594.936</v>
      </c>
      <c r="V132" s="12">
        <v>15616.079</v>
      </c>
      <c r="W132" s="12">
        <v>15610.974</v>
      </c>
      <c r="X132" s="12">
        <v>15555.227000000001</v>
      </c>
      <c r="Y132" s="12">
        <v>15481.948999999999</v>
      </c>
      <c r="Z132" s="12">
        <v>15387.778</v>
      </c>
      <c r="AA132" s="12">
        <v>15277.057999999999</v>
      </c>
    </row>
    <row r="134" spans="1:27" x14ac:dyDescent="0.25">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x14ac:dyDescent="0.25">
      <c r="A135" s="11" t="s">
        <v>26</v>
      </c>
      <c r="B135" s="11" t="s">
        <v>53</v>
      </c>
      <c r="C135" s="27">
        <v>6844.3758583151493</v>
      </c>
      <c r="D135" s="27">
        <v>7652.8571412452602</v>
      </c>
      <c r="E135" s="27">
        <v>8384.8616587183806</v>
      </c>
      <c r="F135" s="27">
        <v>9064.3617131538504</v>
      </c>
      <c r="G135" s="27">
        <v>9747.0822218904214</v>
      </c>
      <c r="H135" s="27">
        <v>10435.728360331281</v>
      </c>
      <c r="I135" s="27">
        <v>11108.63113788503</v>
      </c>
      <c r="J135" s="27">
        <v>11742.33617686353</v>
      </c>
      <c r="K135" s="27">
        <v>12363.211009524819</v>
      </c>
      <c r="L135" s="27">
        <v>12985.830111675361</v>
      </c>
      <c r="M135" s="27">
        <v>13603.514152669981</v>
      </c>
      <c r="N135" s="27">
        <v>14202.499018933431</v>
      </c>
      <c r="O135" s="27">
        <v>14755.769912078598</v>
      </c>
      <c r="P135" s="27">
        <v>15272.762788422649</v>
      </c>
      <c r="Q135" s="27">
        <v>15760.27890737429</v>
      </c>
      <c r="R135" s="27">
        <v>16235.86013250866</v>
      </c>
      <c r="S135" s="27">
        <v>16701.033522965699</v>
      </c>
      <c r="T135" s="27">
        <v>17150.969018261399</v>
      </c>
      <c r="U135" s="27">
        <v>17601.750110331261</v>
      </c>
      <c r="V135" s="27">
        <v>18048.245502804439</v>
      </c>
      <c r="W135" s="27">
        <v>18499.454072696819</v>
      </c>
      <c r="X135" s="27">
        <v>18952.85922457854</v>
      </c>
      <c r="Y135" s="27">
        <v>19396.745501460289</v>
      </c>
      <c r="Z135" s="27">
        <v>19828.949520949511</v>
      </c>
      <c r="AA135" s="27">
        <v>20258.66798264311</v>
      </c>
    </row>
    <row r="136" spans="1:27" x14ac:dyDescent="0.25">
      <c r="A136" s="11" t="s">
        <v>26</v>
      </c>
      <c r="B136" s="11" t="s">
        <v>77</v>
      </c>
      <c r="C136" s="12">
        <v>267.7</v>
      </c>
      <c r="D136" s="12">
        <v>588.70600000000002</v>
      </c>
      <c r="E136" s="12">
        <v>887.91499999999996</v>
      </c>
      <c r="F136" s="12">
        <v>1132.692</v>
      </c>
      <c r="G136" s="12">
        <v>1330.7860000000001</v>
      </c>
      <c r="H136" s="12">
        <v>1501.1099999999997</v>
      </c>
      <c r="I136" s="12">
        <v>1644.835</v>
      </c>
      <c r="J136" s="12">
        <v>1879.2280000000001</v>
      </c>
      <c r="K136" s="12">
        <v>2206.7310000000002</v>
      </c>
      <c r="L136" s="12">
        <v>2538.018</v>
      </c>
      <c r="M136" s="12">
        <v>2892.1369999999997</v>
      </c>
      <c r="N136" s="12">
        <v>3323.8410000000003</v>
      </c>
      <c r="O136" s="12">
        <v>3759.1100000000006</v>
      </c>
      <c r="P136" s="12">
        <v>4148.139000000001</v>
      </c>
      <c r="Q136" s="12">
        <v>4509.9309999999996</v>
      </c>
      <c r="R136" s="12">
        <v>4816.4500000000007</v>
      </c>
      <c r="S136" s="12">
        <v>5071.3830000000007</v>
      </c>
      <c r="T136" s="12">
        <v>5175.4100000000008</v>
      </c>
      <c r="U136" s="12">
        <v>5227.704999999999</v>
      </c>
      <c r="V136" s="12">
        <v>5227.0620000000017</v>
      </c>
      <c r="W136" s="12">
        <v>5230.3869999999988</v>
      </c>
      <c r="X136" s="12">
        <v>5215.023000000001</v>
      </c>
      <c r="Y136" s="12">
        <v>5193.7550000000001</v>
      </c>
      <c r="Z136" s="12">
        <v>5164.8889999999992</v>
      </c>
      <c r="AA136" s="12">
        <v>5128.3240000000005</v>
      </c>
    </row>
    <row r="137" spans="1:27" x14ac:dyDescent="0.25">
      <c r="A137" s="11" t="s">
        <v>26</v>
      </c>
      <c r="B137" s="11" t="s">
        <v>78</v>
      </c>
      <c r="C137" s="12">
        <v>267.7</v>
      </c>
      <c r="D137" s="12">
        <v>588.70600000000002</v>
      </c>
      <c r="E137" s="12">
        <v>887.91499999999996</v>
      </c>
      <c r="F137" s="12">
        <v>1132.692</v>
      </c>
      <c r="G137" s="12">
        <v>1330.7860000000001</v>
      </c>
      <c r="H137" s="12">
        <v>1501.1099999999997</v>
      </c>
      <c r="I137" s="12">
        <v>1644.835</v>
      </c>
      <c r="J137" s="12">
        <v>1879.2280000000001</v>
      </c>
      <c r="K137" s="12">
        <v>2206.7310000000002</v>
      </c>
      <c r="L137" s="12">
        <v>2538.018</v>
      </c>
      <c r="M137" s="12">
        <v>2892.1369999999997</v>
      </c>
      <c r="N137" s="12">
        <v>3323.8410000000003</v>
      </c>
      <c r="O137" s="12">
        <v>3759.1100000000006</v>
      </c>
      <c r="P137" s="12">
        <v>4148.139000000001</v>
      </c>
      <c r="Q137" s="12">
        <v>4509.9309999999996</v>
      </c>
      <c r="R137" s="12">
        <v>4816.4500000000007</v>
      </c>
      <c r="S137" s="12">
        <v>5071.3830000000007</v>
      </c>
      <c r="T137" s="12">
        <v>5175.4100000000008</v>
      </c>
      <c r="U137" s="12">
        <v>5227.704999999999</v>
      </c>
      <c r="V137" s="12">
        <v>5227.0620000000017</v>
      </c>
      <c r="W137" s="12">
        <v>5230.3869999999988</v>
      </c>
      <c r="X137" s="12">
        <v>5215.023000000001</v>
      </c>
      <c r="Y137" s="12">
        <v>5193.7550000000001</v>
      </c>
      <c r="Z137" s="12">
        <v>5164.8889999999992</v>
      </c>
      <c r="AA137" s="12">
        <v>5128.3240000000005</v>
      </c>
    </row>
    <row r="139" spans="1:27" x14ac:dyDescent="0.25">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x14ac:dyDescent="0.25">
      <c r="A140" s="11" t="s">
        <v>27</v>
      </c>
      <c r="B140" s="11" t="s">
        <v>53</v>
      </c>
      <c r="C140" s="27">
        <v>6207.5317408321298</v>
      </c>
      <c r="D140" s="27">
        <v>6858.7451165041693</v>
      </c>
      <c r="E140" s="27">
        <v>7559.6853066923404</v>
      </c>
      <c r="F140" s="27">
        <v>8206.2932905633097</v>
      </c>
      <c r="G140" s="27">
        <v>8843.09531878911</v>
      </c>
      <c r="H140" s="27">
        <v>9492.2909027945007</v>
      </c>
      <c r="I140" s="27">
        <v>10113.30318975686</v>
      </c>
      <c r="J140" s="27">
        <v>10702.18075360094</v>
      </c>
      <c r="K140" s="27">
        <v>11245.863025778361</v>
      </c>
      <c r="L140" s="27">
        <v>11787.130821477291</v>
      </c>
      <c r="M140" s="27">
        <v>12321.500334918132</v>
      </c>
      <c r="N140" s="27">
        <v>12835.17361986441</v>
      </c>
      <c r="O140" s="27">
        <v>13282.560546611729</v>
      </c>
      <c r="P140" s="27">
        <v>13663.28400158486</v>
      </c>
      <c r="Q140" s="27">
        <v>13997.23886650422</v>
      </c>
      <c r="R140" s="27">
        <v>14317.230914219228</v>
      </c>
      <c r="S140" s="27">
        <v>14662.906743520281</v>
      </c>
      <c r="T140" s="27">
        <v>15021.658184380529</v>
      </c>
      <c r="U140" s="27">
        <v>15378.35214540207</v>
      </c>
      <c r="V140" s="27">
        <v>15723.190081557979</v>
      </c>
      <c r="W140" s="27">
        <v>16066.83337792891</v>
      </c>
      <c r="X140" s="27">
        <v>16396.26179795578</v>
      </c>
      <c r="Y140" s="27">
        <v>16724.079355079401</v>
      </c>
      <c r="Z140" s="27">
        <v>17050.634709246078</v>
      </c>
      <c r="AA140" s="27">
        <v>17371.244701853651</v>
      </c>
    </row>
    <row r="141" spans="1:27" x14ac:dyDescent="0.25">
      <c r="A141" s="11" t="s">
        <v>27</v>
      </c>
      <c r="B141" s="11" t="s">
        <v>77</v>
      </c>
      <c r="C141" s="12">
        <v>164.614</v>
      </c>
      <c r="D141" s="12">
        <v>417.096</v>
      </c>
      <c r="E141" s="12">
        <v>671.0329999999999</v>
      </c>
      <c r="F141" s="12">
        <v>922.27100000000007</v>
      </c>
      <c r="G141" s="12">
        <v>1125.8689999999999</v>
      </c>
      <c r="H141" s="12">
        <v>1299.7470000000001</v>
      </c>
      <c r="I141" s="12">
        <v>1450.7080000000001</v>
      </c>
      <c r="J141" s="12">
        <v>1685.1630000000005</v>
      </c>
      <c r="K141" s="12">
        <v>1990.6479999999999</v>
      </c>
      <c r="L141" s="12">
        <v>2286.2459999999996</v>
      </c>
      <c r="M141" s="12">
        <v>2596.1640000000002</v>
      </c>
      <c r="N141" s="12">
        <v>2968.3380000000002</v>
      </c>
      <c r="O141" s="12">
        <v>3348.63</v>
      </c>
      <c r="P141" s="12">
        <v>3694.0590000000002</v>
      </c>
      <c r="Q141" s="12">
        <v>3989.7470000000003</v>
      </c>
      <c r="R141" s="12">
        <v>4221.7790000000014</v>
      </c>
      <c r="S141" s="12">
        <v>4413.009</v>
      </c>
      <c r="T141" s="12">
        <v>4478</v>
      </c>
      <c r="U141" s="12">
        <v>4506.9669999999996</v>
      </c>
      <c r="V141" s="12">
        <v>4491.2079999999996</v>
      </c>
      <c r="W141" s="12">
        <v>4479.3630000000012</v>
      </c>
      <c r="X141" s="12">
        <v>4455.174</v>
      </c>
      <c r="Y141" s="12">
        <v>4424.643</v>
      </c>
      <c r="Z141" s="12">
        <v>4389.6200000000008</v>
      </c>
      <c r="AA141" s="12">
        <v>4351.1210000000001</v>
      </c>
    </row>
    <row r="142" spans="1:27" x14ac:dyDescent="0.25">
      <c r="A142" s="11" t="s">
        <v>27</v>
      </c>
      <c r="B142" s="11" t="s">
        <v>78</v>
      </c>
      <c r="C142" s="12">
        <v>164.614</v>
      </c>
      <c r="D142" s="12">
        <v>417.096</v>
      </c>
      <c r="E142" s="12">
        <v>671.0329999999999</v>
      </c>
      <c r="F142" s="12">
        <v>922.27100000000007</v>
      </c>
      <c r="G142" s="12">
        <v>1125.8689999999999</v>
      </c>
      <c r="H142" s="12">
        <v>1299.7470000000001</v>
      </c>
      <c r="I142" s="12">
        <v>1450.7080000000001</v>
      </c>
      <c r="J142" s="12">
        <v>1685.1630000000005</v>
      </c>
      <c r="K142" s="12">
        <v>1990.6479999999999</v>
      </c>
      <c r="L142" s="12">
        <v>2286.2459999999996</v>
      </c>
      <c r="M142" s="12">
        <v>2596.1640000000002</v>
      </c>
      <c r="N142" s="12">
        <v>2968.3380000000002</v>
      </c>
      <c r="O142" s="12">
        <v>3348.63</v>
      </c>
      <c r="P142" s="12">
        <v>3694.0590000000002</v>
      </c>
      <c r="Q142" s="12">
        <v>3989.7470000000003</v>
      </c>
      <c r="R142" s="12">
        <v>4221.7790000000014</v>
      </c>
      <c r="S142" s="12">
        <v>4413.009</v>
      </c>
      <c r="T142" s="12">
        <v>4478</v>
      </c>
      <c r="U142" s="12">
        <v>4506.9669999999996</v>
      </c>
      <c r="V142" s="12">
        <v>4491.2079999999996</v>
      </c>
      <c r="W142" s="12">
        <v>4479.3630000000012</v>
      </c>
      <c r="X142" s="12">
        <v>4455.174</v>
      </c>
      <c r="Y142" s="12">
        <v>4424.643</v>
      </c>
      <c r="Z142" s="12">
        <v>4389.6200000000008</v>
      </c>
      <c r="AA142" s="12">
        <v>4351.1210000000001</v>
      </c>
    </row>
    <row r="144" spans="1:27" x14ac:dyDescent="0.25">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x14ac:dyDescent="0.25">
      <c r="A145" s="11" t="s">
        <v>28</v>
      </c>
      <c r="B145" s="11" t="s">
        <v>53</v>
      </c>
      <c r="C145" s="27">
        <v>4579.5565259406658</v>
      </c>
      <c r="D145" s="27">
        <v>5157.9764950266854</v>
      </c>
      <c r="E145" s="27">
        <v>5737.65664354819</v>
      </c>
      <c r="F145" s="27">
        <v>6319.4944358869097</v>
      </c>
      <c r="G145" s="27">
        <v>6906.09213212346</v>
      </c>
      <c r="H145" s="27">
        <v>7346.6908081987303</v>
      </c>
      <c r="I145" s="27">
        <v>7773.0081361557195</v>
      </c>
      <c r="J145" s="27">
        <v>8165.2777329299197</v>
      </c>
      <c r="K145" s="27">
        <v>8448.8931448922795</v>
      </c>
      <c r="L145" s="27">
        <v>8734.7950158600197</v>
      </c>
      <c r="M145" s="27">
        <v>9016.3620749998099</v>
      </c>
      <c r="N145" s="27">
        <v>9291.4696858869102</v>
      </c>
      <c r="O145" s="27">
        <v>9550.2357940858292</v>
      </c>
      <c r="P145" s="27">
        <v>9796.8573505374407</v>
      </c>
      <c r="Q145" s="27">
        <v>10041.157632123461</v>
      </c>
      <c r="R145" s="27">
        <v>10298.070984274009</v>
      </c>
      <c r="S145" s="27">
        <v>10579.36045403207</v>
      </c>
      <c r="T145" s="27">
        <v>10871.15246881701</v>
      </c>
      <c r="U145" s="27">
        <v>11169.68768521486</v>
      </c>
      <c r="V145" s="27">
        <v>11460.813300134221</v>
      </c>
      <c r="W145" s="27">
        <v>11758.922481585831</v>
      </c>
      <c r="X145" s="27">
        <v>12060.960152284761</v>
      </c>
      <c r="Y145" s="27">
        <v>12358.269931854651</v>
      </c>
      <c r="Z145" s="27">
        <v>12656.585071639591</v>
      </c>
      <c r="AA145" s="27">
        <v>12959.58857768793</v>
      </c>
    </row>
    <row r="146" spans="1:27" x14ac:dyDescent="0.25">
      <c r="A146" s="11" t="s">
        <v>28</v>
      </c>
      <c r="B146" s="11" t="s">
        <v>77</v>
      </c>
      <c r="C146" s="12">
        <v>120.06200000000001</v>
      </c>
      <c r="D146" s="12">
        <v>329.29</v>
      </c>
      <c r="E146" s="12">
        <v>584.38700000000006</v>
      </c>
      <c r="F146" s="12">
        <v>822.70399999999995</v>
      </c>
      <c r="G146" s="12">
        <v>1038.2350000000001</v>
      </c>
      <c r="H146" s="12">
        <v>1227.8490000000002</v>
      </c>
      <c r="I146" s="12">
        <v>1335.8109999999997</v>
      </c>
      <c r="J146" s="12">
        <v>1514.9060000000002</v>
      </c>
      <c r="K146" s="12">
        <v>1768.1690000000001</v>
      </c>
      <c r="L146" s="12">
        <v>1950.5929999999998</v>
      </c>
      <c r="M146" s="12">
        <v>2135.6660000000002</v>
      </c>
      <c r="N146" s="12">
        <v>2379.1839999999997</v>
      </c>
      <c r="O146" s="12">
        <v>2646.8049999999998</v>
      </c>
      <c r="P146" s="12">
        <v>2900.1779999999994</v>
      </c>
      <c r="Q146" s="12">
        <v>3149.181</v>
      </c>
      <c r="R146" s="12">
        <v>3402.6410000000005</v>
      </c>
      <c r="S146" s="12">
        <v>3615.8820000000005</v>
      </c>
      <c r="T146" s="12">
        <v>3731.2449999999999</v>
      </c>
      <c r="U146" s="12">
        <v>3816.4100000000008</v>
      </c>
      <c r="V146" s="12">
        <v>3863.6839999999993</v>
      </c>
      <c r="W146" s="12">
        <v>3875.1059999999998</v>
      </c>
      <c r="X146" s="12">
        <v>3873.7390000000014</v>
      </c>
      <c r="Y146" s="12">
        <v>3868.3439999999982</v>
      </c>
      <c r="Z146" s="12">
        <v>3856.3990000000003</v>
      </c>
      <c r="AA146" s="12">
        <v>3840.6070000000009</v>
      </c>
    </row>
    <row r="147" spans="1:27" x14ac:dyDescent="0.25">
      <c r="A147" s="11" t="s">
        <v>28</v>
      </c>
      <c r="B147" s="11" t="s">
        <v>78</v>
      </c>
      <c r="C147" s="12">
        <v>120.06200000000001</v>
      </c>
      <c r="D147" s="12">
        <v>329.29</v>
      </c>
      <c r="E147" s="12">
        <v>584.38700000000006</v>
      </c>
      <c r="F147" s="12">
        <v>822.70399999999995</v>
      </c>
      <c r="G147" s="12">
        <v>1038.2350000000001</v>
      </c>
      <c r="H147" s="12">
        <v>1227.8490000000002</v>
      </c>
      <c r="I147" s="12">
        <v>1335.8109999999997</v>
      </c>
      <c r="J147" s="12">
        <v>1514.9060000000002</v>
      </c>
      <c r="K147" s="12">
        <v>1768.1690000000001</v>
      </c>
      <c r="L147" s="12">
        <v>1950.5929999999998</v>
      </c>
      <c r="M147" s="12">
        <v>2135.6660000000002</v>
      </c>
      <c r="N147" s="12">
        <v>2379.1839999999997</v>
      </c>
      <c r="O147" s="12">
        <v>2646.8049999999998</v>
      </c>
      <c r="P147" s="12">
        <v>2900.1779999999994</v>
      </c>
      <c r="Q147" s="12">
        <v>3149.181</v>
      </c>
      <c r="R147" s="12">
        <v>3402.6410000000005</v>
      </c>
      <c r="S147" s="12">
        <v>3615.8820000000005</v>
      </c>
      <c r="T147" s="12">
        <v>3731.2449999999999</v>
      </c>
      <c r="U147" s="12">
        <v>3816.4100000000008</v>
      </c>
      <c r="V147" s="12">
        <v>3863.6839999999993</v>
      </c>
      <c r="W147" s="12">
        <v>3875.1059999999998</v>
      </c>
      <c r="X147" s="12">
        <v>3873.7390000000014</v>
      </c>
      <c r="Y147" s="12">
        <v>3868.3439999999982</v>
      </c>
      <c r="Z147" s="12">
        <v>3856.3990000000003</v>
      </c>
      <c r="AA147" s="12">
        <v>3840.6070000000009</v>
      </c>
    </row>
    <row r="149" spans="1:27" x14ac:dyDescent="0.25">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x14ac:dyDescent="0.25">
      <c r="A150" s="11" t="s">
        <v>29</v>
      </c>
      <c r="B150" s="11" t="s">
        <v>53</v>
      </c>
      <c r="C150" s="27">
        <v>2591.066511139391</v>
      </c>
      <c r="D150" s="27">
        <v>2828.3103095264883</v>
      </c>
      <c r="E150" s="27">
        <v>3044.118754418962</v>
      </c>
      <c r="F150" s="27">
        <v>3246.3029654404668</v>
      </c>
      <c r="G150" s="27">
        <v>3449.3626482361592</v>
      </c>
      <c r="H150" s="27">
        <v>3649.9390568383169</v>
      </c>
      <c r="I150" s="27">
        <v>3847.1086717576677</v>
      </c>
      <c r="J150" s="27">
        <v>4033.5103337200321</v>
      </c>
      <c r="K150" s="27">
        <v>4217.7168377522903</v>
      </c>
      <c r="L150" s="27">
        <v>4399.9959331823902</v>
      </c>
      <c r="M150" s="27">
        <v>4583.37713882756</v>
      </c>
      <c r="N150" s="27">
        <v>4758.9316858705697</v>
      </c>
      <c r="O150" s="27">
        <v>4917.0627288813303</v>
      </c>
      <c r="P150" s="27">
        <v>5059.7827745802497</v>
      </c>
      <c r="Q150" s="27">
        <v>5191.39473963402</v>
      </c>
      <c r="R150" s="27">
        <v>5317.6166610049804</v>
      </c>
      <c r="S150" s="27">
        <v>5435.90767847809</v>
      </c>
      <c r="T150" s="27">
        <v>5548.4757725641202</v>
      </c>
      <c r="U150" s="27">
        <v>5659.9872134243296</v>
      </c>
      <c r="V150" s="27">
        <v>5769.49886530606</v>
      </c>
      <c r="W150" s="27">
        <v>5877.7967302254101</v>
      </c>
      <c r="X150" s="27">
        <v>5988.8536213544394</v>
      </c>
      <c r="Y150" s="27">
        <v>6094.18469460713</v>
      </c>
      <c r="Z150" s="27">
        <v>6198.8272080479901</v>
      </c>
      <c r="AA150" s="27">
        <v>6299.7220185318602</v>
      </c>
    </row>
    <row r="151" spans="1:27" x14ac:dyDescent="0.25">
      <c r="A151" s="11" t="s">
        <v>29</v>
      </c>
      <c r="B151" s="11" t="s">
        <v>77</v>
      </c>
      <c r="C151" s="12">
        <v>148.83199999999999</v>
      </c>
      <c r="D151" s="12">
        <v>234.97200000000001</v>
      </c>
      <c r="E151" s="12">
        <v>315.15100000000001</v>
      </c>
      <c r="F151" s="12">
        <v>386.09899999999999</v>
      </c>
      <c r="G151" s="12">
        <v>448.88200000000001</v>
      </c>
      <c r="H151" s="12">
        <v>507.89399999999995</v>
      </c>
      <c r="I151" s="12">
        <v>563.8309999999999</v>
      </c>
      <c r="J151" s="12">
        <v>659.38799999999992</v>
      </c>
      <c r="K151" s="12">
        <v>765.72799999999984</v>
      </c>
      <c r="L151" s="12">
        <v>874.94299999999998</v>
      </c>
      <c r="M151" s="12">
        <v>999.57100000000003</v>
      </c>
      <c r="N151" s="12">
        <v>1136.2789999999998</v>
      </c>
      <c r="O151" s="12">
        <v>1272.079</v>
      </c>
      <c r="P151" s="12">
        <v>1391.741</v>
      </c>
      <c r="Q151" s="12">
        <v>1500.8809999999999</v>
      </c>
      <c r="R151" s="12">
        <v>1590.4769999999999</v>
      </c>
      <c r="S151" s="12">
        <v>1664.9549999999999</v>
      </c>
      <c r="T151" s="12">
        <v>1688.7670000000003</v>
      </c>
      <c r="U151" s="12">
        <v>1695.3049999999998</v>
      </c>
      <c r="V151" s="12">
        <v>1684.5590000000002</v>
      </c>
      <c r="W151" s="12">
        <v>1675.3009999999999</v>
      </c>
      <c r="X151" s="12">
        <v>1660.6060000000007</v>
      </c>
      <c r="Y151" s="12">
        <v>1645.1769999999997</v>
      </c>
      <c r="Z151" s="12">
        <v>1628.1010000000001</v>
      </c>
      <c r="AA151" s="12">
        <v>1610.2549999999997</v>
      </c>
    </row>
    <row r="152" spans="1:27" x14ac:dyDescent="0.25">
      <c r="A152" s="11" t="s">
        <v>29</v>
      </c>
      <c r="B152" s="11" t="s">
        <v>78</v>
      </c>
      <c r="C152" s="12">
        <v>148.83199999999999</v>
      </c>
      <c r="D152" s="12">
        <v>234.97200000000001</v>
      </c>
      <c r="E152" s="12">
        <v>315.15100000000001</v>
      </c>
      <c r="F152" s="12">
        <v>386.09899999999999</v>
      </c>
      <c r="G152" s="12">
        <v>448.88200000000001</v>
      </c>
      <c r="H152" s="12">
        <v>507.89399999999995</v>
      </c>
      <c r="I152" s="12">
        <v>563.8309999999999</v>
      </c>
      <c r="J152" s="12">
        <v>659.38799999999992</v>
      </c>
      <c r="K152" s="12">
        <v>765.72799999999984</v>
      </c>
      <c r="L152" s="12">
        <v>874.94299999999998</v>
      </c>
      <c r="M152" s="12">
        <v>999.57100000000003</v>
      </c>
      <c r="N152" s="12">
        <v>1136.2789999999998</v>
      </c>
      <c r="O152" s="12">
        <v>1272.079</v>
      </c>
      <c r="P152" s="12">
        <v>1391.741</v>
      </c>
      <c r="Q152" s="12">
        <v>1500.8809999999999</v>
      </c>
      <c r="R152" s="12">
        <v>1590.4769999999999</v>
      </c>
      <c r="S152" s="12">
        <v>1664.9549999999999</v>
      </c>
      <c r="T152" s="12">
        <v>1688.7670000000003</v>
      </c>
      <c r="U152" s="12">
        <v>1695.3049999999998</v>
      </c>
      <c r="V152" s="12">
        <v>1684.5590000000002</v>
      </c>
      <c r="W152" s="12">
        <v>1675.3009999999999</v>
      </c>
      <c r="X152" s="12">
        <v>1660.6060000000007</v>
      </c>
      <c r="Y152" s="12">
        <v>1645.1769999999997</v>
      </c>
      <c r="Z152" s="12">
        <v>1628.1010000000001</v>
      </c>
      <c r="AA152" s="12">
        <v>1610.2549999999997</v>
      </c>
    </row>
    <row r="154" spans="1:27" x14ac:dyDescent="0.25">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x14ac:dyDescent="0.25">
      <c r="A155" s="11" t="s">
        <v>30</v>
      </c>
      <c r="B155" s="11" t="s">
        <v>53</v>
      </c>
      <c r="C155" s="27">
        <v>336.7752364817959</v>
      </c>
      <c r="D155" s="27">
        <v>380.55731981512844</v>
      </c>
      <c r="E155" s="27">
        <v>422.78911820222487</v>
      </c>
      <c r="F155" s="27">
        <v>462.17951806781639</v>
      </c>
      <c r="G155" s="27">
        <v>501.32094951942901</v>
      </c>
      <c r="H155" s="27">
        <v>540.24547505706403</v>
      </c>
      <c r="I155" s="27">
        <v>577.79594750330102</v>
      </c>
      <c r="J155" s="27">
        <v>613.17272841727902</v>
      </c>
      <c r="K155" s="27">
        <v>648.419570487172</v>
      </c>
      <c r="L155" s="27">
        <v>683.61000193878499</v>
      </c>
      <c r="M155" s="27">
        <v>718.59161148179498</v>
      </c>
      <c r="N155" s="27">
        <v>751.984546293623</v>
      </c>
      <c r="O155" s="27">
        <v>782.14044078286997</v>
      </c>
      <c r="P155" s="27">
        <v>811.90074589039796</v>
      </c>
      <c r="Q155" s="27">
        <v>841.40703016459099</v>
      </c>
      <c r="R155" s="27">
        <v>871.00847236889194</v>
      </c>
      <c r="S155" s="27">
        <v>900.75818809469797</v>
      </c>
      <c r="T155" s="27">
        <v>930.40769347104299</v>
      </c>
      <c r="U155" s="27">
        <v>960.22732519147303</v>
      </c>
      <c r="V155" s="27">
        <v>990.27562021835388</v>
      </c>
      <c r="W155" s="27">
        <v>1020.7725362129779</v>
      </c>
      <c r="X155" s="27">
        <v>1051.5833460248059</v>
      </c>
      <c r="Y155" s="27">
        <v>1081.2513661860969</v>
      </c>
      <c r="Z155" s="27">
        <v>1109.508870890397</v>
      </c>
      <c r="AA155" s="27">
        <v>1136.87640718072</v>
      </c>
    </row>
    <row r="156" spans="1:27" x14ac:dyDescent="0.25">
      <c r="A156" s="11" t="s">
        <v>30</v>
      </c>
      <c r="B156" s="11" t="s">
        <v>77</v>
      </c>
      <c r="C156" s="12">
        <v>26.059000000000001</v>
      </c>
      <c r="D156" s="12">
        <v>45.622999999999998</v>
      </c>
      <c r="E156" s="12">
        <v>65.371999999999986</v>
      </c>
      <c r="F156" s="12">
        <v>82.352000000000004</v>
      </c>
      <c r="G156" s="12">
        <v>95.963999999999999</v>
      </c>
      <c r="H156" s="12">
        <v>107.131</v>
      </c>
      <c r="I156" s="12">
        <v>116.5</v>
      </c>
      <c r="J156" s="12">
        <v>131.535</v>
      </c>
      <c r="K156" s="12">
        <v>152.63800000000001</v>
      </c>
      <c r="L156" s="12">
        <v>173.94100000000003</v>
      </c>
      <c r="M156" s="12">
        <v>198.483</v>
      </c>
      <c r="N156" s="12">
        <v>225.34400000000002</v>
      </c>
      <c r="O156" s="12">
        <v>252.72799999999995</v>
      </c>
      <c r="P156" s="12">
        <v>277.85400000000004</v>
      </c>
      <c r="Q156" s="12">
        <v>300.80500000000006</v>
      </c>
      <c r="R156" s="12">
        <v>320.54400000000004</v>
      </c>
      <c r="S156" s="12">
        <v>337.47999999999996</v>
      </c>
      <c r="T156" s="12">
        <v>344.50700000000001</v>
      </c>
      <c r="U156" s="12">
        <v>348.54900000000009</v>
      </c>
      <c r="V156" s="12">
        <v>349.56599999999992</v>
      </c>
      <c r="W156" s="12">
        <v>350.81700000000012</v>
      </c>
      <c r="X156" s="12">
        <v>350.685</v>
      </c>
      <c r="Y156" s="12">
        <v>350.02999999999986</v>
      </c>
      <c r="Z156" s="12">
        <v>348.76900000000012</v>
      </c>
      <c r="AA156" s="12">
        <v>346.75099999999986</v>
      </c>
    </row>
    <row r="157" spans="1:27" x14ac:dyDescent="0.25">
      <c r="A157" s="11" t="s">
        <v>30</v>
      </c>
      <c r="B157" s="11" t="s">
        <v>78</v>
      </c>
      <c r="C157" s="12">
        <v>26.059000000000001</v>
      </c>
      <c r="D157" s="12">
        <v>45.622999999999998</v>
      </c>
      <c r="E157" s="12">
        <v>65.371999999999986</v>
      </c>
      <c r="F157" s="12">
        <v>82.352000000000004</v>
      </c>
      <c r="G157" s="12">
        <v>95.963999999999999</v>
      </c>
      <c r="H157" s="12">
        <v>107.131</v>
      </c>
      <c r="I157" s="12">
        <v>116.5</v>
      </c>
      <c r="J157" s="12">
        <v>131.535</v>
      </c>
      <c r="K157" s="12">
        <v>152.63800000000001</v>
      </c>
      <c r="L157" s="12">
        <v>173.94100000000003</v>
      </c>
      <c r="M157" s="12">
        <v>198.483</v>
      </c>
      <c r="N157" s="12">
        <v>225.34400000000002</v>
      </c>
      <c r="O157" s="12">
        <v>252.72799999999995</v>
      </c>
      <c r="P157" s="12">
        <v>277.85400000000004</v>
      </c>
      <c r="Q157" s="12">
        <v>300.80500000000006</v>
      </c>
      <c r="R157" s="12">
        <v>320.54400000000004</v>
      </c>
      <c r="S157" s="12">
        <v>337.47999999999996</v>
      </c>
      <c r="T157" s="12">
        <v>344.50700000000001</v>
      </c>
      <c r="U157" s="12">
        <v>348.54900000000009</v>
      </c>
      <c r="V157" s="12">
        <v>349.56599999999992</v>
      </c>
      <c r="W157" s="12">
        <v>350.81700000000012</v>
      </c>
      <c r="X157" s="12">
        <v>350.685</v>
      </c>
      <c r="Y157" s="12">
        <v>350.02999999999986</v>
      </c>
      <c r="Z157" s="12">
        <v>348.76900000000012</v>
      </c>
      <c r="AA157" s="12">
        <v>346.75099999999986</v>
      </c>
    </row>
  </sheetData>
  <sheetProtection algorithmName="SHA-512" hashValue="KfunFIqAshu1/u9b6/43OMuwrC1ouXg9uivXLLs8vQWWgUwViFLkCV5mjGAtc9H+nmwcugOCTagWAzxw75aSjA==" saltValue="pm2NuUObxovawLsOJgAMIQ=="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rgb="FF57E188"/>
  </sheetPr>
  <dimension ref="A1:AA127"/>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144</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19</v>
      </c>
      <c r="B2" s="7" t="s">
        <v>115</v>
      </c>
    </row>
    <row r="3" spans="1:27" x14ac:dyDescent="0.25">
      <c r="B3" s="7"/>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271416.40520000004</v>
      </c>
      <c r="D6" s="12">
        <v>250925.0355</v>
      </c>
      <c r="E6" s="12">
        <v>182093.1735489</v>
      </c>
      <c r="F6" s="12">
        <v>147347.52269050997</v>
      </c>
      <c r="G6" s="12">
        <v>83945.489837558998</v>
      </c>
      <c r="H6" s="12">
        <v>79953.040026172996</v>
      </c>
      <c r="I6" s="12">
        <v>36078.590877482995</v>
      </c>
      <c r="J6" s="12">
        <v>20533.326274882005</v>
      </c>
      <c r="K6" s="12">
        <v>2976.257606309</v>
      </c>
      <c r="L6" s="12">
        <v>1.1917364160000001</v>
      </c>
      <c r="M6" s="12">
        <v>0.91586787199999986</v>
      </c>
      <c r="N6" s="12">
        <v>0.86526035499999998</v>
      </c>
      <c r="O6" s="12">
        <v>0.64133815200000011</v>
      </c>
      <c r="P6" s="12">
        <v>0.54306993400000003</v>
      </c>
      <c r="Q6" s="12">
        <v>0.48531089899999996</v>
      </c>
      <c r="R6" s="12">
        <v>0.40490966900000003</v>
      </c>
      <c r="S6" s="12">
        <v>0.36693022899999994</v>
      </c>
      <c r="T6" s="12">
        <v>0.40503566099999999</v>
      </c>
      <c r="U6" s="12">
        <v>0.39288781900000003</v>
      </c>
      <c r="V6" s="12">
        <v>0.328537307</v>
      </c>
      <c r="W6" s="12">
        <v>0.28825953699999995</v>
      </c>
      <c r="X6" s="12">
        <v>0.23618821900000003</v>
      </c>
      <c r="Y6" s="12">
        <v>0.17900532</v>
      </c>
      <c r="Z6" s="12">
        <v>0.16165740300000001</v>
      </c>
      <c r="AA6" s="12">
        <v>0.148007151</v>
      </c>
    </row>
    <row r="7" spans="1:27" x14ac:dyDescent="0.25">
      <c r="A7" s="11" t="s">
        <v>18</v>
      </c>
      <c r="B7" s="11" t="s">
        <v>11</v>
      </c>
      <c r="C7" s="12">
        <v>89382.626999999993</v>
      </c>
      <c r="D7" s="12">
        <v>77784.337700000004</v>
      </c>
      <c r="E7" s="12">
        <v>30427.504589669999</v>
      </c>
      <c r="F7" s="12">
        <v>18472.318273065004</v>
      </c>
      <c r="G7" s="12">
        <v>18133.780912946</v>
      </c>
      <c r="H7" s="12">
        <v>15373.42055914</v>
      </c>
      <c r="I7" s="12">
        <v>2314.0072506249999</v>
      </c>
      <c r="J7" s="12">
        <v>0.229923455</v>
      </c>
      <c r="K7" s="12">
        <v>0.19543933200000002</v>
      </c>
      <c r="L7" s="12">
        <v>0.187064593</v>
      </c>
      <c r="M7" s="12">
        <v>0.17901077500000001</v>
      </c>
      <c r="N7" s="12">
        <v>0.173126638</v>
      </c>
      <c r="O7" s="12">
        <v>0.15370269099999997</v>
      </c>
      <c r="P7" s="12">
        <v>0.14468727100000001</v>
      </c>
      <c r="Q7" s="12">
        <v>0.144911449</v>
      </c>
      <c r="R7" s="12">
        <v>0.13507063400000002</v>
      </c>
      <c r="S7" s="12">
        <v>0.12392068999999997</v>
      </c>
      <c r="T7" s="12">
        <v>0.13337049600000001</v>
      </c>
      <c r="U7" s="12">
        <v>0.126450705</v>
      </c>
      <c r="V7" s="12">
        <v>0.11650368400000001</v>
      </c>
      <c r="W7" s="12">
        <v>0.110513296</v>
      </c>
      <c r="X7" s="12">
        <v>9.0753602500000002E-2</v>
      </c>
      <c r="Y7" s="12">
        <v>2.5370587E-2</v>
      </c>
      <c r="Z7" s="12">
        <v>3.5457317000000002E-2</v>
      </c>
      <c r="AA7" s="12">
        <v>0</v>
      </c>
    </row>
    <row r="8" spans="1:27" x14ac:dyDescent="0.25">
      <c r="A8" s="11" t="s">
        <v>18</v>
      </c>
      <c r="B8" s="11" t="s">
        <v>8</v>
      </c>
      <c r="C8" s="12">
        <v>15993.199570500001</v>
      </c>
      <c r="D8" s="12">
        <v>16381.196939371999</v>
      </c>
      <c r="E8" s="12">
        <v>35309.533032015999</v>
      </c>
      <c r="F8" s="12">
        <v>31253.528268217498</v>
      </c>
      <c r="G8" s="12">
        <v>26935.834720522002</v>
      </c>
      <c r="H8" s="12">
        <v>29120.097337015995</v>
      </c>
      <c r="I8" s="12">
        <v>35743.269093185998</v>
      </c>
      <c r="J8" s="12">
        <v>33196.690291338004</v>
      </c>
      <c r="K8" s="12">
        <v>36054.143656905995</v>
      </c>
      <c r="L8" s="12">
        <v>24021.874526660002</v>
      </c>
      <c r="M8" s="12">
        <v>27529.108723296995</v>
      </c>
      <c r="N8" s="12">
        <v>28391.635845062006</v>
      </c>
      <c r="O8" s="12">
        <v>14448.348162122</v>
      </c>
      <c r="P8" s="12">
        <v>8639.2935722980001</v>
      </c>
      <c r="Q8" s="12">
        <v>15372.688248098</v>
      </c>
      <c r="R8" s="12">
        <v>6548.4528143830003</v>
      </c>
      <c r="S8" s="12">
        <v>5384.0870904929998</v>
      </c>
      <c r="T8" s="12">
        <v>18668.718550479</v>
      </c>
      <c r="U8" s="12">
        <v>15272.751779438</v>
      </c>
      <c r="V8" s="12">
        <v>14423.852544030002</v>
      </c>
      <c r="W8" s="12">
        <v>10115.906028029</v>
      </c>
      <c r="X8" s="12">
        <v>9409.8902544899993</v>
      </c>
      <c r="Y8" s="12">
        <v>3642.3029424750002</v>
      </c>
      <c r="Z8" s="12">
        <v>2392.7929766279999</v>
      </c>
      <c r="AA8" s="12">
        <v>2189.282966367</v>
      </c>
    </row>
    <row r="9" spans="1:27" x14ac:dyDescent="0.25">
      <c r="A9" s="11" t="s">
        <v>18</v>
      </c>
      <c r="B9" s="11" t="s">
        <v>12</v>
      </c>
      <c r="C9" s="12">
        <v>222.50931499999999</v>
      </c>
      <c r="D9" s="12">
        <v>282.65352300000001</v>
      </c>
      <c r="E9" s="12">
        <v>2554.5975600000002</v>
      </c>
      <c r="F9" s="12">
        <v>1153.73035</v>
      </c>
      <c r="G9" s="12">
        <v>1295.10952</v>
      </c>
      <c r="H9" s="12">
        <v>2047.7845600000001</v>
      </c>
      <c r="I9" s="12">
        <v>1590.2318399999999</v>
      </c>
      <c r="J9" s="12">
        <v>987.71462999999994</v>
      </c>
      <c r="K9" s="12">
        <v>525.81284000000005</v>
      </c>
      <c r="L9" s="12">
        <v>289.24381</v>
      </c>
      <c r="M9" s="12">
        <v>100.72061666499999</v>
      </c>
      <c r="N9" s="12">
        <v>218.61000100000001</v>
      </c>
      <c r="O9" s="12">
        <v>133.15633</v>
      </c>
      <c r="P9" s="12">
        <v>98.88064</v>
      </c>
      <c r="Q9" s="12">
        <v>224.31082999999998</v>
      </c>
      <c r="R9" s="12">
        <v>127.82016400000001</v>
      </c>
      <c r="S9" s="12">
        <v>0</v>
      </c>
      <c r="T9" s="12">
        <v>0</v>
      </c>
      <c r="U9" s="12">
        <v>0</v>
      </c>
      <c r="V9" s="12">
        <v>0</v>
      </c>
      <c r="W9" s="12">
        <v>0</v>
      </c>
      <c r="X9" s="12">
        <v>0</v>
      </c>
      <c r="Y9" s="12">
        <v>0</v>
      </c>
      <c r="Z9" s="12">
        <v>0</v>
      </c>
      <c r="AA9" s="12">
        <v>0</v>
      </c>
    </row>
    <row r="10" spans="1:27" x14ac:dyDescent="0.25">
      <c r="A10" s="11" t="s">
        <v>18</v>
      </c>
      <c r="B10" s="11" t="s">
        <v>5</v>
      </c>
      <c r="C10" s="12">
        <v>1830.8752319357002</v>
      </c>
      <c r="D10" s="12">
        <v>2079.9651675565997</v>
      </c>
      <c r="E10" s="12">
        <v>9593.7853155781013</v>
      </c>
      <c r="F10" s="12">
        <v>7167.617941391999</v>
      </c>
      <c r="G10" s="12">
        <v>5809.9316915212003</v>
      </c>
      <c r="H10" s="12">
        <v>10654.372022930604</v>
      </c>
      <c r="I10" s="12">
        <v>8553.2424455862001</v>
      </c>
      <c r="J10" s="12">
        <v>9311.4360792864009</v>
      </c>
      <c r="K10" s="12">
        <v>4484.0221009102997</v>
      </c>
      <c r="L10" s="12">
        <v>2566.8232014839996</v>
      </c>
      <c r="M10" s="12">
        <v>440.05637218429996</v>
      </c>
      <c r="N10" s="12">
        <v>1712.3011068081998</v>
      </c>
      <c r="O10" s="12">
        <v>1011.5375129856</v>
      </c>
      <c r="P10" s="12">
        <v>615.39494387059995</v>
      </c>
      <c r="Q10" s="12">
        <v>1030.540244996</v>
      </c>
      <c r="R10" s="12">
        <v>386.49034016389999</v>
      </c>
      <c r="S10" s="12">
        <v>1258.0740680322001</v>
      </c>
      <c r="T10" s="12">
        <v>4975.3245399311991</v>
      </c>
      <c r="U10" s="12">
        <v>681.9274424867001</v>
      </c>
      <c r="V10" s="12">
        <v>2172.1904371402998</v>
      </c>
      <c r="W10" s="12">
        <v>5690.0994233659003</v>
      </c>
      <c r="X10" s="12">
        <v>319.77060681529997</v>
      </c>
      <c r="Y10" s="12">
        <v>211.0326826539</v>
      </c>
      <c r="Z10" s="12">
        <v>5078.1807373764996</v>
      </c>
      <c r="AA10" s="12">
        <v>71.925106256599989</v>
      </c>
    </row>
    <row r="11" spans="1:27" x14ac:dyDescent="0.25">
      <c r="A11" s="11" t="s">
        <v>18</v>
      </c>
      <c r="B11" s="11" t="s">
        <v>3</v>
      </c>
      <c r="C11" s="12">
        <v>87645.98348000001</v>
      </c>
      <c r="D11" s="12">
        <v>97632.107019999996</v>
      </c>
      <c r="E11" s="12">
        <v>90505.552189999988</v>
      </c>
      <c r="F11" s="12">
        <v>84996.425080000001</v>
      </c>
      <c r="G11" s="12">
        <v>84876.966400000005</v>
      </c>
      <c r="H11" s="12">
        <v>96699.442960000015</v>
      </c>
      <c r="I11" s="12">
        <v>88605.417050000004</v>
      </c>
      <c r="J11" s="12">
        <v>75237.681119999994</v>
      </c>
      <c r="K11" s="12">
        <v>72251.521179999996</v>
      </c>
      <c r="L11" s="12">
        <v>62894.960899999991</v>
      </c>
      <c r="M11" s="12">
        <v>65586.739379999999</v>
      </c>
      <c r="N11" s="12">
        <v>63540.618690000003</v>
      </c>
      <c r="O11" s="12">
        <v>54834.041100000002</v>
      </c>
      <c r="P11" s="12">
        <v>46365.769519999987</v>
      </c>
      <c r="Q11" s="12">
        <v>56557.29451</v>
      </c>
      <c r="R11" s="12">
        <v>46610.020820000005</v>
      </c>
      <c r="S11" s="12">
        <v>41032.840450000003</v>
      </c>
      <c r="T11" s="12">
        <v>42326.15941</v>
      </c>
      <c r="U11" s="12">
        <v>35343.09433</v>
      </c>
      <c r="V11" s="12">
        <v>34676.422210000004</v>
      </c>
      <c r="W11" s="12">
        <v>38450.236119999994</v>
      </c>
      <c r="X11" s="12">
        <v>33154.715479999999</v>
      </c>
      <c r="Y11" s="12">
        <v>25991.99869</v>
      </c>
      <c r="Z11" s="12">
        <v>35883.774579999998</v>
      </c>
      <c r="AA11" s="12">
        <v>32591.65279</v>
      </c>
    </row>
    <row r="12" spans="1:27" x14ac:dyDescent="0.25">
      <c r="A12" s="11" t="s">
        <v>18</v>
      </c>
      <c r="B12" s="11" t="s">
        <v>118</v>
      </c>
      <c r="C12" s="12">
        <v>0</v>
      </c>
      <c r="D12" s="12">
        <v>0</v>
      </c>
      <c r="E12" s="12">
        <v>0</v>
      </c>
      <c r="F12" s="12">
        <v>0</v>
      </c>
      <c r="G12" s="12">
        <v>0</v>
      </c>
      <c r="H12" s="12">
        <v>0</v>
      </c>
      <c r="I12" s="12">
        <v>0</v>
      </c>
      <c r="J12" s="12">
        <v>3.2065902099999995E-2</v>
      </c>
      <c r="K12" s="12">
        <v>3.64927824E-2</v>
      </c>
      <c r="L12" s="12">
        <v>3.1550500700000005E-2</v>
      </c>
      <c r="M12" s="12">
        <v>3.7610136299999999E-2</v>
      </c>
      <c r="N12" s="12">
        <v>4.5816531999999993E-2</v>
      </c>
      <c r="O12" s="12">
        <v>5.3712445599999999E-2</v>
      </c>
      <c r="P12" s="12">
        <v>6.1402460999999992E-2</v>
      </c>
      <c r="Q12" s="12">
        <v>500.15985361800006</v>
      </c>
      <c r="R12" s="12">
        <v>474.32539075900002</v>
      </c>
      <c r="S12" s="12">
        <v>977.817071274</v>
      </c>
      <c r="T12" s="12">
        <v>847.51844858200013</v>
      </c>
      <c r="U12" s="12">
        <v>779.66559007299998</v>
      </c>
      <c r="V12" s="12">
        <v>780.28408690900005</v>
      </c>
      <c r="W12" s="12">
        <v>3670.829695505</v>
      </c>
      <c r="X12" s="12">
        <v>3036.0816502634998</v>
      </c>
      <c r="Y12" s="12">
        <v>3187.6626131069997</v>
      </c>
      <c r="Z12" s="12">
        <v>4502.7890325640001</v>
      </c>
      <c r="AA12" s="12">
        <v>4509.3550229169996</v>
      </c>
    </row>
    <row r="13" spans="1:27" x14ac:dyDescent="0.25">
      <c r="A13" s="11" t="s">
        <v>18</v>
      </c>
      <c r="B13" s="11" t="s">
        <v>10</v>
      </c>
      <c r="C13" s="12">
        <v>5235.0902063613148</v>
      </c>
      <c r="D13" s="12">
        <v>5196.6858873542697</v>
      </c>
      <c r="E13" s="12">
        <v>6697.9975631299594</v>
      </c>
      <c r="F13" s="12">
        <v>7638.3390767235305</v>
      </c>
      <c r="G13" s="12">
        <v>9616.1000316118098</v>
      </c>
      <c r="H13" s="12">
        <v>9931.6432272346701</v>
      </c>
      <c r="I13" s="12">
        <v>11013.168821993599</v>
      </c>
      <c r="J13" s="12">
        <v>10635.05401817134</v>
      </c>
      <c r="K13" s="12">
        <v>11114.23957516667</v>
      </c>
      <c r="L13" s="12">
        <v>10803.221496714901</v>
      </c>
      <c r="M13" s="12">
        <v>11038.053984676251</v>
      </c>
      <c r="N13" s="12">
        <v>12318.321807065571</v>
      </c>
      <c r="O13" s="12">
        <v>12808.173836700324</v>
      </c>
      <c r="P13" s="12">
        <v>13666.085620518439</v>
      </c>
      <c r="Q13" s="12">
        <v>14585.477213004429</v>
      </c>
      <c r="R13" s="12">
        <v>14509.95955037601</v>
      </c>
      <c r="S13" s="12">
        <v>13619.224843821619</v>
      </c>
      <c r="T13" s="12">
        <v>13861.234804841681</v>
      </c>
      <c r="U13" s="12">
        <v>14085.00016126771</v>
      </c>
      <c r="V13" s="12">
        <v>14302.29924122052</v>
      </c>
      <c r="W13" s="12">
        <v>14203.228643516341</v>
      </c>
      <c r="X13" s="12">
        <v>14200.68659948291</v>
      </c>
      <c r="Y13" s="12">
        <v>14770.955346696199</v>
      </c>
      <c r="Z13" s="12">
        <v>16525.244715862569</v>
      </c>
      <c r="AA13" s="12">
        <v>16748.951800066679</v>
      </c>
    </row>
    <row r="14" spans="1:27" x14ac:dyDescent="0.25">
      <c r="A14" s="11" t="s">
        <v>18</v>
      </c>
      <c r="B14" s="11" t="s">
        <v>9</v>
      </c>
      <c r="C14" s="12">
        <v>1648.8507619010297</v>
      </c>
      <c r="D14" s="12">
        <v>1493.8182664354597</v>
      </c>
      <c r="E14" s="12">
        <v>1972.0172650140896</v>
      </c>
      <c r="F14" s="12">
        <v>2208.5745697422899</v>
      </c>
      <c r="G14" s="12">
        <v>2469.5556318783401</v>
      </c>
      <c r="H14" s="12">
        <v>2770.6273575087598</v>
      </c>
      <c r="I14" s="12">
        <v>3085.6855903492597</v>
      </c>
      <c r="J14" s="12">
        <v>3961.0913191520003</v>
      </c>
      <c r="K14" s="12">
        <v>4403.1779376630993</v>
      </c>
      <c r="L14" s="12">
        <v>4914.0267864436009</v>
      </c>
      <c r="M14" s="12">
        <v>6135.9560444935014</v>
      </c>
      <c r="N14" s="12">
        <v>7688.8092430155993</v>
      </c>
      <c r="O14" s="12">
        <v>7802.7106253819993</v>
      </c>
      <c r="P14" s="12">
        <v>8065.2367720350003</v>
      </c>
      <c r="Q14" s="12">
        <v>7274.7478270743004</v>
      </c>
      <c r="R14" s="12">
        <v>7559.3507720939997</v>
      </c>
      <c r="S14" s="12">
        <v>7626.9765868570003</v>
      </c>
      <c r="T14" s="12">
        <v>7971.0004549814994</v>
      </c>
      <c r="U14" s="12">
        <v>9484.4715984300001</v>
      </c>
      <c r="V14" s="12">
        <v>10176.967635360001</v>
      </c>
      <c r="W14" s="12">
        <v>10926.81409249</v>
      </c>
      <c r="X14" s="12">
        <v>11210.286532310001</v>
      </c>
      <c r="Y14" s="12">
        <v>11102.130864430001</v>
      </c>
      <c r="Z14" s="12">
        <v>9701.0556137299991</v>
      </c>
      <c r="AA14" s="12">
        <v>10303.432974249998</v>
      </c>
    </row>
    <row r="15" spans="1:27" x14ac:dyDescent="0.25">
      <c r="A15" s="11" t="s">
        <v>18</v>
      </c>
      <c r="B15" s="11" t="s">
        <v>102</v>
      </c>
      <c r="C15" s="12">
        <v>37.308592420200007</v>
      </c>
      <c r="D15" s="12">
        <v>53.973041661399996</v>
      </c>
      <c r="E15" s="12">
        <v>484.21361811179992</v>
      </c>
      <c r="F15" s="12">
        <v>780.34315234760004</v>
      </c>
      <c r="G15" s="12">
        <v>893.80048248539993</v>
      </c>
      <c r="H15" s="12">
        <v>1266.8601309164003</v>
      </c>
      <c r="I15" s="12">
        <v>1337.4568636248002</v>
      </c>
      <c r="J15" s="12">
        <v>2160.0555290647003</v>
      </c>
      <c r="K15" s="12">
        <v>2406.9117598392995</v>
      </c>
      <c r="L15" s="12">
        <v>3295.9782134493007</v>
      </c>
      <c r="M15" s="12">
        <v>3791.3831964629999</v>
      </c>
      <c r="N15" s="12">
        <v>4283.6918795109996</v>
      </c>
      <c r="O15" s="12">
        <v>4497.5166679190015</v>
      </c>
      <c r="P15" s="12">
        <v>4590.052854609</v>
      </c>
      <c r="Q15" s="12">
        <v>4010.7572886769995</v>
      </c>
      <c r="R15" s="12">
        <v>4028.9732719600001</v>
      </c>
      <c r="S15" s="12">
        <v>4093.6623675404999</v>
      </c>
      <c r="T15" s="12">
        <v>4075.2053667149999</v>
      </c>
      <c r="U15" s="12">
        <v>5187.1661953559997</v>
      </c>
      <c r="V15" s="12">
        <v>5508.1096245549998</v>
      </c>
      <c r="W15" s="12">
        <v>5895.7371506239997</v>
      </c>
      <c r="X15" s="12">
        <v>6234.8448363809994</v>
      </c>
      <c r="Y15" s="12">
        <v>5898.4711658720007</v>
      </c>
      <c r="Z15" s="12">
        <v>4932.366620885</v>
      </c>
      <c r="AA15" s="12">
        <v>5153.8960429819999</v>
      </c>
    </row>
    <row r="16" spans="1:27" x14ac:dyDescent="0.25">
      <c r="A16" s="11" t="s">
        <v>18</v>
      </c>
      <c r="B16" s="11" t="s">
        <v>15</v>
      </c>
      <c r="C16" s="12">
        <v>5752.3865999999998</v>
      </c>
      <c r="D16" s="12">
        <v>6891.3954999999996</v>
      </c>
      <c r="E16" s="12">
        <v>6501.4919049147002</v>
      </c>
      <c r="F16" s="12">
        <v>9763.4453345063012</v>
      </c>
      <c r="G16" s="12">
        <v>28390.211240031698</v>
      </c>
      <c r="H16" s="12">
        <v>25525.807453480298</v>
      </c>
      <c r="I16" s="12">
        <v>27326.795900877703</v>
      </c>
      <c r="J16" s="12">
        <v>27211.505188422903</v>
      </c>
      <c r="K16" s="12">
        <v>24439.230024148499</v>
      </c>
      <c r="L16" s="12">
        <v>23689.715907847902</v>
      </c>
      <c r="M16" s="12">
        <v>22083.670793479003</v>
      </c>
      <c r="N16" s="12">
        <v>20263.305510370101</v>
      </c>
      <c r="O16" s="12">
        <v>20725.948653071999</v>
      </c>
      <c r="P16" s="12">
        <v>19276.065486489999</v>
      </c>
      <c r="Q16" s="12">
        <v>18366.5664861566</v>
      </c>
      <c r="R16" s="12">
        <v>16475.7880005275</v>
      </c>
      <c r="S16" s="12">
        <v>15329.857285935199</v>
      </c>
      <c r="T16" s="12">
        <v>13385.6528595934</v>
      </c>
      <c r="U16" s="12">
        <v>14438.406659505599</v>
      </c>
      <c r="V16" s="12">
        <v>12278.418227672699</v>
      </c>
      <c r="W16" s="12">
        <v>11746.100257267301</v>
      </c>
      <c r="X16" s="12">
        <v>11888.623570121699</v>
      </c>
      <c r="Y16" s="12">
        <v>10499.0012704931</v>
      </c>
      <c r="Z16" s="12">
        <v>11148.5616329205</v>
      </c>
      <c r="AA16" s="12">
        <v>9971.0751307738974</v>
      </c>
    </row>
    <row r="17" spans="1:27" x14ac:dyDescent="0.25">
      <c r="A17" s="11" t="s">
        <v>18</v>
      </c>
      <c r="B17" s="11" t="s">
        <v>17</v>
      </c>
      <c r="C17" s="12">
        <v>8.8648789060000013</v>
      </c>
      <c r="D17" s="12">
        <v>12.990327657999998</v>
      </c>
      <c r="E17" s="12">
        <v>18.324526773999999</v>
      </c>
      <c r="F17" s="12">
        <v>25.044982365999999</v>
      </c>
      <c r="G17" s="12">
        <v>33.103666472</v>
      </c>
      <c r="H17" s="12">
        <v>38.679876039</v>
      </c>
      <c r="I17" s="12">
        <v>47.947833351999996</v>
      </c>
      <c r="J17" s="12">
        <v>53.792774545</v>
      </c>
      <c r="K17" s="12">
        <v>63.690032154999997</v>
      </c>
      <c r="L17" s="12">
        <v>75.684326470000002</v>
      </c>
      <c r="M17" s="12">
        <v>87.01384010999999</v>
      </c>
      <c r="N17" s="12">
        <v>95.923123194999988</v>
      </c>
      <c r="O17" s="12">
        <v>108.49675980000002</v>
      </c>
      <c r="P17" s="12">
        <v>119.38093864999999</v>
      </c>
      <c r="Q17" s="12">
        <v>124.76596896</v>
      </c>
      <c r="R17" s="12">
        <v>131.68880502000002</v>
      </c>
      <c r="S17" s="12">
        <v>141.30571026000001</v>
      </c>
      <c r="T17" s="12">
        <v>141.96839473</v>
      </c>
      <c r="U17" s="12">
        <v>153.51594739999999</v>
      </c>
      <c r="V17" s="12">
        <v>154.51214748000001</v>
      </c>
      <c r="W17" s="12">
        <v>152.76689135999999</v>
      </c>
      <c r="X17" s="12">
        <v>158.76445101000002</v>
      </c>
      <c r="Y17" s="12">
        <v>160.9248159</v>
      </c>
      <c r="Z17" s="12">
        <v>153.19539687000002</v>
      </c>
      <c r="AA17" s="12">
        <v>155.55147539999999</v>
      </c>
    </row>
    <row r="18" spans="1:27" x14ac:dyDescent="0.25">
      <c r="A18" s="37" t="s">
        <v>98</v>
      </c>
      <c r="B18" s="37"/>
      <c r="C18" s="29">
        <v>473375.54076569801</v>
      </c>
      <c r="D18" s="29">
        <v>451775.80000371835</v>
      </c>
      <c r="E18" s="29">
        <v>359154.16106430814</v>
      </c>
      <c r="F18" s="29">
        <v>300238.05624965031</v>
      </c>
      <c r="G18" s="29">
        <v>233082.76874603837</v>
      </c>
      <c r="H18" s="29">
        <v>246550.42805000301</v>
      </c>
      <c r="I18" s="29">
        <v>186983.61296922306</v>
      </c>
      <c r="J18" s="29">
        <v>153863.25572218685</v>
      </c>
      <c r="K18" s="29">
        <v>131809.40682906946</v>
      </c>
      <c r="L18" s="29">
        <v>105491.5610728122</v>
      </c>
      <c r="M18" s="29">
        <v>110831.76761009936</v>
      </c>
      <c r="N18" s="29">
        <v>113871.38089647637</v>
      </c>
      <c r="O18" s="29">
        <v>91038.816320478523</v>
      </c>
      <c r="P18" s="29">
        <v>77451.41022838802</v>
      </c>
      <c r="Q18" s="29">
        <v>95545.84894913873</v>
      </c>
      <c r="R18" s="29">
        <v>76216.959832078908</v>
      </c>
      <c r="S18" s="29">
        <v>69899.510961396823</v>
      </c>
      <c r="T18" s="29">
        <v>88650.494614972384</v>
      </c>
      <c r="U18" s="29">
        <v>75647.430240219401</v>
      </c>
      <c r="V18" s="29">
        <v>76532.461195650831</v>
      </c>
      <c r="W18" s="29">
        <v>83057.512775739247</v>
      </c>
      <c r="X18" s="29">
        <v>71331.75806518321</v>
      </c>
      <c r="Y18" s="29">
        <v>58906.287515269098</v>
      </c>
      <c r="Z18" s="29">
        <v>74084.034770881073</v>
      </c>
      <c r="AA18" s="29">
        <v>66414.748667008273</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140516.93100000001</v>
      </c>
      <c r="D21" s="12">
        <v>126405.9555</v>
      </c>
      <c r="E21" s="12">
        <v>99718.678788100005</v>
      </c>
      <c r="F21" s="12">
        <v>74915.422500000001</v>
      </c>
      <c r="G21" s="12">
        <v>31589.349746049997</v>
      </c>
      <c r="H21" s="12">
        <v>34639.454179389999</v>
      </c>
      <c r="I21" s="12">
        <v>15178.7663577</v>
      </c>
      <c r="J21" s="12">
        <v>9861.8364835900011</v>
      </c>
      <c r="K21" s="12">
        <v>2975.1558346759998</v>
      </c>
      <c r="L21" s="12">
        <v>0.28299657899999997</v>
      </c>
      <c r="M21" s="12">
        <v>9.5451557000000006E-2</v>
      </c>
      <c r="N21" s="12">
        <v>9.323672899999999E-2</v>
      </c>
      <c r="O21" s="12">
        <v>8.2369774000000007E-2</v>
      </c>
      <c r="P21" s="12">
        <v>6.8088940000000014E-2</v>
      </c>
      <c r="Q21" s="12">
        <v>7.4897345000000004E-2</v>
      </c>
      <c r="R21" s="12">
        <v>5.6006028999999999E-2</v>
      </c>
      <c r="S21" s="12">
        <v>4.8315259999999999E-2</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143.12395000000001</v>
      </c>
      <c r="D23" s="12">
        <v>299.64088329300006</v>
      </c>
      <c r="E23" s="12">
        <v>6471.098586006</v>
      </c>
      <c r="F23" s="12">
        <v>6081.2219581569998</v>
      </c>
      <c r="G23" s="12">
        <v>5359.7733962249995</v>
      </c>
      <c r="H23" s="12">
        <v>5594.7929782900001</v>
      </c>
      <c r="I23" s="12">
        <v>6326.6069455950001</v>
      </c>
      <c r="J23" s="12">
        <v>6285.0791846850007</v>
      </c>
      <c r="K23" s="12">
        <v>6314.6972462579997</v>
      </c>
      <c r="L23" s="12">
        <v>4952.4856315839997</v>
      </c>
      <c r="M23" s="12">
        <v>5240.9459956459996</v>
      </c>
      <c r="N23" s="12">
        <v>5536.6503136560004</v>
      </c>
      <c r="O23" s="12">
        <v>3462.5609882889999</v>
      </c>
      <c r="P23" s="12">
        <v>3239.4639482170005</v>
      </c>
      <c r="Q23" s="12">
        <v>4175.9766648160003</v>
      </c>
      <c r="R23" s="12">
        <v>3355.5815434470001</v>
      </c>
      <c r="S23" s="12">
        <v>2547.953945063</v>
      </c>
      <c r="T23" s="12">
        <v>5040.5410347710003</v>
      </c>
      <c r="U23" s="12">
        <v>4253.2423947930001</v>
      </c>
      <c r="V23" s="12">
        <v>4101.8114536200001</v>
      </c>
      <c r="W23" s="12">
        <v>3.2265373E-2</v>
      </c>
      <c r="X23" s="12">
        <v>2.8900194000000001E-2</v>
      </c>
      <c r="Y23" s="12">
        <v>2.7632921000000001E-2</v>
      </c>
      <c r="Z23" s="12">
        <v>4.8712609999999996E-2</v>
      </c>
      <c r="AA23" s="12">
        <v>4.5116830000000004E-2</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9.6952026162999996</v>
      </c>
      <c r="D25" s="12">
        <v>32.343951856499999</v>
      </c>
      <c r="E25" s="12">
        <v>373.86045608700005</v>
      </c>
      <c r="F25" s="12">
        <v>315.00740149000001</v>
      </c>
      <c r="G25" s="12">
        <v>71.551379930299987</v>
      </c>
      <c r="H25" s="12">
        <v>148.79708015259999</v>
      </c>
      <c r="I25" s="12">
        <v>158.46278525540001</v>
      </c>
      <c r="J25" s="12">
        <v>438.49302698380001</v>
      </c>
      <c r="K25" s="12">
        <v>339.84577896399998</v>
      </c>
      <c r="L25" s="12">
        <v>283.59878193149996</v>
      </c>
      <c r="M25" s="12">
        <v>19.510999606299997</v>
      </c>
      <c r="N25" s="12">
        <v>95.2463351249</v>
      </c>
      <c r="O25" s="12">
        <v>12.202608720400001</v>
      </c>
      <c r="P25" s="12">
        <v>16.188527117300001</v>
      </c>
      <c r="Q25" s="12">
        <v>96.301833632699996</v>
      </c>
      <c r="R25" s="12">
        <v>4.84083337E-2</v>
      </c>
      <c r="S25" s="12">
        <v>61.088604885299993</v>
      </c>
      <c r="T25" s="12">
        <v>163.46224234100001</v>
      </c>
      <c r="U25" s="12">
        <v>23.988948411999999</v>
      </c>
      <c r="V25" s="12">
        <v>3.8472914986999993</v>
      </c>
      <c r="W25" s="12">
        <v>356.06654715800005</v>
      </c>
      <c r="X25" s="12">
        <v>43.837540254199993</v>
      </c>
      <c r="Y25" s="12">
        <v>7.3660800962999993</v>
      </c>
      <c r="Z25" s="12">
        <v>269.75286884000002</v>
      </c>
      <c r="AA25" s="12">
        <v>4.4940367666999999</v>
      </c>
    </row>
    <row r="26" spans="1:27" x14ac:dyDescent="0.25">
      <c r="A26" s="11" t="s">
        <v>26</v>
      </c>
      <c r="B26" s="11" t="s">
        <v>3</v>
      </c>
      <c r="C26" s="12">
        <v>16224.128500000001</v>
      </c>
      <c r="D26" s="12">
        <v>19096.295060000004</v>
      </c>
      <c r="E26" s="12">
        <v>19471.837240000001</v>
      </c>
      <c r="F26" s="12">
        <v>17707.83538</v>
      </c>
      <c r="G26" s="12">
        <v>14882.628550000001</v>
      </c>
      <c r="H26" s="12">
        <v>20357.314999999999</v>
      </c>
      <c r="I26" s="12">
        <v>16518.47623</v>
      </c>
      <c r="J26" s="12">
        <v>14140.865529999999</v>
      </c>
      <c r="K26" s="12">
        <v>13009.64819</v>
      </c>
      <c r="L26" s="12">
        <v>11384.234359999999</v>
      </c>
      <c r="M26" s="12">
        <v>12501.049800000001</v>
      </c>
      <c r="N26" s="12">
        <v>12531.134370000002</v>
      </c>
      <c r="O26" s="12">
        <v>11036.78911</v>
      </c>
      <c r="P26" s="12">
        <v>8801.9164000000001</v>
      </c>
      <c r="Q26" s="12">
        <v>12245.784900000001</v>
      </c>
      <c r="R26" s="12">
        <v>9786.9538100000009</v>
      </c>
      <c r="S26" s="12">
        <v>8247.5149000000001</v>
      </c>
      <c r="T26" s="12">
        <v>7729.3769400000001</v>
      </c>
      <c r="U26" s="12">
        <v>6975.9460499999996</v>
      </c>
      <c r="V26" s="12">
        <v>7351.29205</v>
      </c>
      <c r="W26" s="12">
        <v>7622.5567299999993</v>
      </c>
      <c r="X26" s="12">
        <v>6858.6599900000001</v>
      </c>
      <c r="Y26" s="12">
        <v>5272.0233200000002</v>
      </c>
      <c r="Z26" s="12">
        <v>7644.61438</v>
      </c>
      <c r="AA26" s="12">
        <v>7281.1662900000001</v>
      </c>
    </row>
    <row r="27" spans="1:27" x14ac:dyDescent="0.25">
      <c r="A27" s="11" t="s">
        <v>26</v>
      </c>
      <c r="B27" s="11" t="s">
        <v>118</v>
      </c>
      <c r="C27" s="12">
        <v>0</v>
      </c>
      <c r="D27" s="12">
        <v>0</v>
      </c>
      <c r="E27" s="12">
        <v>0</v>
      </c>
      <c r="F27" s="12">
        <v>0</v>
      </c>
      <c r="G27" s="12">
        <v>0</v>
      </c>
      <c r="H27" s="12">
        <v>0</v>
      </c>
      <c r="I27" s="12">
        <v>0</v>
      </c>
      <c r="J27" s="12">
        <v>1.1929397E-2</v>
      </c>
      <c r="K27" s="12">
        <v>1.3882752E-2</v>
      </c>
      <c r="L27" s="12">
        <v>1.0916453000000001E-2</v>
      </c>
      <c r="M27" s="12">
        <v>1.2844143000000001E-2</v>
      </c>
      <c r="N27" s="12">
        <v>1.5730503999999999E-2</v>
      </c>
      <c r="O27" s="12">
        <v>1.2397673E-2</v>
      </c>
      <c r="P27" s="12">
        <v>1.3856968000000001E-2</v>
      </c>
      <c r="Q27" s="12">
        <v>9.5067473999999999E-2</v>
      </c>
      <c r="R27" s="12">
        <v>9.1439909999999999E-2</v>
      </c>
      <c r="S27" s="12">
        <v>8.2070480000000001E-2</v>
      </c>
      <c r="T27" s="12">
        <v>8.6646690000000012E-2</v>
      </c>
      <c r="U27" s="12">
        <v>5.3063816E-2</v>
      </c>
      <c r="V27" s="12">
        <v>6.4754720000000002E-2</v>
      </c>
      <c r="W27" s="12">
        <v>8.7506420000000001E-2</v>
      </c>
      <c r="X27" s="12">
        <v>4.2393616000000002E-2</v>
      </c>
      <c r="Y27" s="12">
        <v>4.8395960000000002E-2</v>
      </c>
      <c r="Z27" s="12">
        <v>7.4739879999999995E-2</v>
      </c>
      <c r="AA27" s="12">
        <v>5.8281924999999998E-2</v>
      </c>
    </row>
    <row r="28" spans="1:27" x14ac:dyDescent="0.25">
      <c r="A28" s="11" t="s">
        <v>26</v>
      </c>
      <c r="B28" s="11" t="s">
        <v>10</v>
      </c>
      <c r="C28" s="12">
        <v>1418.3987851702755</v>
      </c>
      <c r="D28" s="12">
        <v>1439.4663476329499</v>
      </c>
      <c r="E28" s="12">
        <v>1513.3786630107497</v>
      </c>
      <c r="F28" s="12">
        <v>1748.7374745403499</v>
      </c>
      <c r="G28" s="12">
        <v>2523.4269117723697</v>
      </c>
      <c r="H28" s="12">
        <v>2453.7493572834296</v>
      </c>
      <c r="I28" s="12">
        <v>2456.5186350414501</v>
      </c>
      <c r="J28" s="12">
        <v>2330.7053940793298</v>
      </c>
      <c r="K28" s="12">
        <v>2204.4898020106903</v>
      </c>
      <c r="L28" s="12">
        <v>2554.0662147201797</v>
      </c>
      <c r="M28" s="12">
        <v>2429.7297201504703</v>
      </c>
      <c r="N28" s="12">
        <v>2331.9620098830701</v>
      </c>
      <c r="O28" s="12">
        <v>2334.9789856764005</v>
      </c>
      <c r="P28" s="12">
        <v>2354.8535801399394</v>
      </c>
      <c r="Q28" s="12">
        <v>2313.9060848979798</v>
      </c>
      <c r="R28" s="12">
        <v>2174.8388976969004</v>
      </c>
      <c r="S28" s="12">
        <v>2072.8928341449905</v>
      </c>
      <c r="T28" s="12">
        <v>1993.97305723158</v>
      </c>
      <c r="U28" s="12">
        <v>2217.8636271679006</v>
      </c>
      <c r="V28" s="12">
        <v>2053.9503725269296</v>
      </c>
      <c r="W28" s="12">
        <v>1919.5975074816997</v>
      </c>
      <c r="X28" s="12">
        <v>1901.3332846578903</v>
      </c>
      <c r="Y28" s="12">
        <v>1843.6389545879299</v>
      </c>
      <c r="Z28" s="12">
        <v>2158.6726988215496</v>
      </c>
      <c r="AA28" s="12">
        <v>2009.5206088228099</v>
      </c>
    </row>
    <row r="29" spans="1:27" x14ac:dyDescent="0.25">
      <c r="A29" s="11" t="s">
        <v>26</v>
      </c>
      <c r="B29" s="11" t="s">
        <v>9</v>
      </c>
      <c r="C29" s="12">
        <v>731.52951635201987</v>
      </c>
      <c r="D29" s="12">
        <v>659.92410242852998</v>
      </c>
      <c r="E29" s="12">
        <v>998.51426954894009</v>
      </c>
      <c r="F29" s="12">
        <v>1101.2083404778</v>
      </c>
      <c r="G29" s="12">
        <v>1276.6738521755999</v>
      </c>
      <c r="H29" s="12">
        <v>1250.7092871108</v>
      </c>
      <c r="I29" s="12">
        <v>1365.0048224334996</v>
      </c>
      <c r="J29" s="12">
        <v>1697.8900397150001</v>
      </c>
      <c r="K29" s="12">
        <v>1774.2870079045999</v>
      </c>
      <c r="L29" s="12">
        <v>1759.8244288520002</v>
      </c>
      <c r="M29" s="12">
        <v>1676.5540513095</v>
      </c>
      <c r="N29" s="12">
        <v>1634.4400482699998</v>
      </c>
      <c r="O29" s="12">
        <v>1679.0184773399999</v>
      </c>
      <c r="P29" s="12">
        <v>1643.9454194599998</v>
      </c>
      <c r="Q29" s="12">
        <v>1678.3964251</v>
      </c>
      <c r="R29" s="12">
        <v>1652.7549662599999</v>
      </c>
      <c r="S29" s="12">
        <v>1694.0266619700003</v>
      </c>
      <c r="T29" s="12">
        <v>1785.2293561000001</v>
      </c>
      <c r="U29" s="12">
        <v>1691.9325507000001</v>
      </c>
      <c r="V29" s="12">
        <v>1676.2578922999999</v>
      </c>
      <c r="W29" s="12">
        <v>1690.2220632000003</v>
      </c>
      <c r="X29" s="12">
        <v>1712.9314916600003</v>
      </c>
      <c r="Y29" s="12">
        <v>1609.51006813</v>
      </c>
      <c r="Z29" s="12">
        <v>1503.66872805</v>
      </c>
      <c r="AA29" s="12">
        <v>1471.25904021</v>
      </c>
    </row>
    <row r="30" spans="1:27" x14ac:dyDescent="0.25">
      <c r="A30" s="11" t="s">
        <v>26</v>
      </c>
      <c r="B30" s="11" t="s">
        <v>102</v>
      </c>
      <c r="C30" s="12">
        <v>2.2724833106000006</v>
      </c>
      <c r="D30" s="12">
        <v>2.0876193672999994</v>
      </c>
      <c r="E30" s="12">
        <v>356.59643794069996</v>
      </c>
      <c r="F30" s="12">
        <v>356.43602052700004</v>
      </c>
      <c r="G30" s="12">
        <v>437.37611364239996</v>
      </c>
      <c r="H30" s="12">
        <v>478.63698422750002</v>
      </c>
      <c r="I30" s="12">
        <v>485.2865850874</v>
      </c>
      <c r="J30" s="12">
        <v>1099.2018583070001</v>
      </c>
      <c r="K30" s="12">
        <v>1009.483927654</v>
      </c>
      <c r="L30" s="12">
        <v>1255.6626594300003</v>
      </c>
      <c r="M30" s="12">
        <v>1162.146764671</v>
      </c>
      <c r="N30" s="12">
        <v>1061.2512612169999</v>
      </c>
      <c r="O30" s="12">
        <v>1206.1671899050002</v>
      </c>
      <c r="P30" s="12">
        <v>1161.8091618560002</v>
      </c>
      <c r="Q30" s="12">
        <v>1244.695036694</v>
      </c>
      <c r="R30" s="12">
        <v>1179.3978118100001</v>
      </c>
      <c r="S30" s="12">
        <v>1211.0037320975</v>
      </c>
      <c r="T30" s="12">
        <v>1104.3705505140001</v>
      </c>
      <c r="U30" s="12">
        <v>1097.9482271970001</v>
      </c>
      <c r="V30" s="12">
        <v>1094.7579869650001</v>
      </c>
      <c r="W30" s="12">
        <v>1029.7200476390001</v>
      </c>
      <c r="X30" s="12">
        <v>1147.8007913259999</v>
      </c>
      <c r="Y30" s="12">
        <v>1037.6566805519999</v>
      </c>
      <c r="Z30" s="12">
        <v>841.74781513899995</v>
      </c>
      <c r="AA30" s="12">
        <v>802.16848913600006</v>
      </c>
    </row>
    <row r="31" spans="1:27" x14ac:dyDescent="0.25">
      <c r="A31" s="11" t="s">
        <v>26</v>
      </c>
      <c r="B31" s="11" t="s">
        <v>15</v>
      </c>
      <c r="C31" s="12">
        <v>1604.0793999999999</v>
      </c>
      <c r="D31" s="12">
        <v>1716.3584000000001</v>
      </c>
      <c r="E31" s="12">
        <v>1589.3788107139997</v>
      </c>
      <c r="F31" s="12">
        <v>4596.7876018500001</v>
      </c>
      <c r="G31" s="12">
        <v>23282.600101439002</v>
      </c>
      <c r="H31" s="12">
        <v>22088.365843381001</v>
      </c>
      <c r="I31" s="12">
        <v>22786.325565157003</v>
      </c>
      <c r="J31" s="12">
        <v>22634.600439817001</v>
      </c>
      <c r="K31" s="12">
        <v>20512.901016780997</v>
      </c>
      <c r="L31" s="12">
        <v>20010.272279005003</v>
      </c>
      <c r="M31" s="12">
        <v>18386.646125028503</v>
      </c>
      <c r="N31" s="12">
        <v>16827.733789893002</v>
      </c>
      <c r="O31" s="12">
        <v>17301.929190168001</v>
      </c>
      <c r="P31" s="12">
        <v>16163.742379243004</v>
      </c>
      <c r="Q31" s="12">
        <v>15927.803392811502</v>
      </c>
      <c r="R31" s="12">
        <v>13920.240642699</v>
      </c>
      <c r="S31" s="12">
        <v>12907.1550754857</v>
      </c>
      <c r="T31" s="12">
        <v>11153.427289506499</v>
      </c>
      <c r="U31" s="12">
        <v>12044.5205306527</v>
      </c>
      <c r="V31" s="12">
        <v>10204.453239483699</v>
      </c>
      <c r="W31" s="12">
        <v>9904.1193173273005</v>
      </c>
      <c r="X31" s="12">
        <v>10019.545261944098</v>
      </c>
      <c r="Y31" s="12">
        <v>8797.1915075415982</v>
      </c>
      <c r="Z31" s="12">
        <v>9744.3514489966001</v>
      </c>
      <c r="AA31" s="12">
        <v>8538.2407848483981</v>
      </c>
    </row>
    <row r="32" spans="1:27" x14ac:dyDescent="0.25">
      <c r="A32" s="11" t="s">
        <v>26</v>
      </c>
      <c r="B32" s="11" t="s">
        <v>17</v>
      </c>
      <c r="C32" s="12">
        <v>1.9941009990000003</v>
      </c>
      <c r="D32" s="12">
        <v>3.45452016</v>
      </c>
      <c r="E32" s="12">
        <v>5.9722878719999999</v>
      </c>
      <c r="F32" s="12">
        <v>8.5768334780000011</v>
      </c>
      <c r="G32" s="12">
        <v>11.118198840000002</v>
      </c>
      <c r="H32" s="12">
        <v>13.440465254000001</v>
      </c>
      <c r="I32" s="12">
        <v>17.119808314</v>
      </c>
      <c r="J32" s="12">
        <v>19.1864992</v>
      </c>
      <c r="K32" s="12">
        <v>22.70633926</v>
      </c>
      <c r="L32" s="12">
        <v>26.240962319999998</v>
      </c>
      <c r="M32" s="12">
        <v>29.99126862</v>
      </c>
      <c r="N32" s="12">
        <v>33.038713549999997</v>
      </c>
      <c r="O32" s="12">
        <v>37.553015700000003</v>
      </c>
      <c r="P32" s="12">
        <v>41.179192129999997</v>
      </c>
      <c r="Q32" s="12">
        <v>43.079782379999997</v>
      </c>
      <c r="R32" s="12">
        <v>45.228816040000005</v>
      </c>
      <c r="S32" s="12">
        <v>48.397885160000001</v>
      </c>
      <c r="T32" s="12">
        <v>48.464029419999996</v>
      </c>
      <c r="U32" s="12">
        <v>50.914447129999999</v>
      </c>
      <c r="V32" s="12">
        <v>50.512220450000001</v>
      </c>
      <c r="W32" s="12">
        <v>49.596265620000004</v>
      </c>
      <c r="X32" s="12">
        <v>51.823963619999994</v>
      </c>
      <c r="Y32" s="12">
        <v>52.427845600000005</v>
      </c>
      <c r="Z32" s="12">
        <v>49.4426439</v>
      </c>
      <c r="AA32" s="12">
        <v>50.165736149999994</v>
      </c>
    </row>
    <row r="33" spans="1:27" x14ac:dyDescent="0.25">
      <c r="A33" s="37" t="s">
        <v>98</v>
      </c>
      <c r="B33" s="37"/>
      <c r="C33" s="29">
        <v>159043.80695413862</v>
      </c>
      <c r="D33" s="29">
        <v>147933.62584521101</v>
      </c>
      <c r="E33" s="29">
        <v>128547.36800275269</v>
      </c>
      <c r="F33" s="29">
        <v>101869.43305466515</v>
      </c>
      <c r="G33" s="29">
        <v>55703.403836153266</v>
      </c>
      <c r="H33" s="29">
        <v>64444.817882226831</v>
      </c>
      <c r="I33" s="29">
        <v>42003.835776025349</v>
      </c>
      <c r="J33" s="29">
        <v>34754.881588450124</v>
      </c>
      <c r="K33" s="29">
        <v>26618.137742565286</v>
      </c>
      <c r="L33" s="29">
        <v>20934.503330119678</v>
      </c>
      <c r="M33" s="29">
        <v>21867.898862412268</v>
      </c>
      <c r="N33" s="29">
        <v>22129.542044166974</v>
      </c>
      <c r="O33" s="29">
        <v>18525.6449374728</v>
      </c>
      <c r="P33" s="29">
        <v>16056.449820842241</v>
      </c>
      <c r="Q33" s="29">
        <v>20510.535873265682</v>
      </c>
      <c r="R33" s="29">
        <v>16970.325071676602</v>
      </c>
      <c r="S33" s="29">
        <v>14623.60733180329</v>
      </c>
      <c r="T33" s="29">
        <v>16712.66927713358</v>
      </c>
      <c r="U33" s="29">
        <v>15163.0266348889</v>
      </c>
      <c r="V33" s="29">
        <v>15187.223814665631</v>
      </c>
      <c r="W33" s="29">
        <v>11588.562619632701</v>
      </c>
      <c r="X33" s="29">
        <v>10516.83360038209</v>
      </c>
      <c r="Y33" s="29">
        <v>8732.6144516952299</v>
      </c>
      <c r="Z33" s="29">
        <v>11576.832128201549</v>
      </c>
      <c r="AA33" s="29">
        <v>10766.543374554511</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130899.4742</v>
      </c>
      <c r="D36" s="12">
        <v>124519.08000000002</v>
      </c>
      <c r="E36" s="12">
        <v>82374.494760800007</v>
      </c>
      <c r="F36" s="12">
        <v>72432.100190509984</v>
      </c>
      <c r="G36" s="12">
        <v>52356.140091509005</v>
      </c>
      <c r="H36" s="12">
        <v>45313.585846783004</v>
      </c>
      <c r="I36" s="12">
        <v>20899.824519782997</v>
      </c>
      <c r="J36" s="12">
        <v>10671.489791292002</v>
      </c>
      <c r="K36" s="12">
        <v>1.101771633</v>
      </c>
      <c r="L36" s="12">
        <v>0.90873983700000016</v>
      </c>
      <c r="M36" s="12">
        <v>0.8204163149999999</v>
      </c>
      <c r="N36" s="12">
        <v>0.77202362599999996</v>
      </c>
      <c r="O36" s="12">
        <v>0.5589683780000001</v>
      </c>
      <c r="P36" s="12">
        <v>0.47498099399999999</v>
      </c>
      <c r="Q36" s="12">
        <v>0.41041355399999996</v>
      </c>
      <c r="R36" s="12">
        <v>0.34890364000000001</v>
      </c>
      <c r="S36" s="12">
        <v>0.31861496899999997</v>
      </c>
      <c r="T36" s="12">
        <v>0.40503566099999999</v>
      </c>
      <c r="U36" s="12">
        <v>0.39288781900000003</v>
      </c>
      <c r="V36" s="12">
        <v>0.328537307</v>
      </c>
      <c r="W36" s="12">
        <v>0.28825953699999995</v>
      </c>
      <c r="X36" s="12">
        <v>0.23618821900000003</v>
      </c>
      <c r="Y36" s="12">
        <v>0.17900532</v>
      </c>
      <c r="Z36" s="12">
        <v>0.16165740300000001</v>
      </c>
      <c r="AA36" s="12">
        <v>0.148007151</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7178.3915604999993</v>
      </c>
      <c r="D38" s="12">
        <v>8748.0025857950004</v>
      </c>
      <c r="E38" s="12">
        <v>19273.326389948001</v>
      </c>
      <c r="F38" s="12">
        <v>16776.262048796998</v>
      </c>
      <c r="G38" s="12">
        <v>14779.764449724</v>
      </c>
      <c r="H38" s="12">
        <v>14800.450669623999</v>
      </c>
      <c r="I38" s="12">
        <v>21755.185743244001</v>
      </c>
      <c r="J38" s="12">
        <v>19242.622585847002</v>
      </c>
      <c r="K38" s="12">
        <v>23062.8129458</v>
      </c>
      <c r="L38" s="12">
        <v>17853.190824336001</v>
      </c>
      <c r="M38" s="12">
        <v>18203.086627908</v>
      </c>
      <c r="N38" s="12">
        <v>17773.849960299001</v>
      </c>
      <c r="O38" s="12">
        <v>10529.777966104999</v>
      </c>
      <c r="P38" s="12">
        <v>5112.4247383519996</v>
      </c>
      <c r="Q38" s="12">
        <v>11196.649499333</v>
      </c>
      <c r="R38" s="12">
        <v>3192.8126729740002</v>
      </c>
      <c r="S38" s="12">
        <v>2836.0758253439999</v>
      </c>
      <c r="T38" s="12">
        <v>13628.096225267002</v>
      </c>
      <c r="U38" s="12">
        <v>11019.42971382</v>
      </c>
      <c r="V38" s="12">
        <v>10321.963253938</v>
      </c>
      <c r="W38" s="12">
        <v>10115.789421113001</v>
      </c>
      <c r="X38" s="12">
        <v>9409.7862121119997</v>
      </c>
      <c r="Y38" s="12">
        <v>3642.2042501799997</v>
      </c>
      <c r="Z38" s="12">
        <v>2392.64098053</v>
      </c>
      <c r="AA38" s="12">
        <v>2189.13903966</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0.84112524400000011</v>
      </c>
      <c r="D40" s="12">
        <v>8.2438302000000005E-2</v>
      </c>
      <c r="E40" s="12">
        <v>212.7967776294</v>
      </c>
      <c r="F40" s="12">
        <v>631.31735281599993</v>
      </c>
      <c r="G40" s="12">
        <v>422.75873853730008</v>
      </c>
      <c r="H40" s="12">
        <v>272.56591667060002</v>
      </c>
      <c r="I40" s="12">
        <v>1363.4704309240003</v>
      </c>
      <c r="J40" s="12">
        <v>2363.2554333429998</v>
      </c>
      <c r="K40" s="12">
        <v>2135.5481550640002</v>
      </c>
      <c r="L40" s="12">
        <v>888.98883181949986</v>
      </c>
      <c r="M40" s="12">
        <v>67.653934914299995</v>
      </c>
      <c r="N40" s="12">
        <v>5.0140081999999996E-2</v>
      </c>
      <c r="O40" s="12">
        <v>4.6449864299999997E-2</v>
      </c>
      <c r="P40" s="12">
        <v>4.4114140000000003E-2</v>
      </c>
      <c r="Q40" s="12">
        <v>10.593444632000001</v>
      </c>
      <c r="R40" s="12">
        <v>4.12809071E-2</v>
      </c>
      <c r="S40" s="12">
        <v>262.60915972800001</v>
      </c>
      <c r="T40" s="12">
        <v>454.43632032200003</v>
      </c>
      <c r="U40" s="12">
        <v>11.6880028486</v>
      </c>
      <c r="V40" s="12">
        <v>6.5924948499999997E-2</v>
      </c>
      <c r="W40" s="12">
        <v>6.6817532700000001E-2</v>
      </c>
      <c r="X40" s="12">
        <v>5.8156692199999992E-2</v>
      </c>
      <c r="Y40" s="12">
        <v>5.4721362499999995E-2</v>
      </c>
      <c r="Z40" s="12">
        <v>4241.7205683740003</v>
      </c>
      <c r="AA40" s="12">
        <v>8.5842180000000004E-2</v>
      </c>
    </row>
    <row r="41" spans="1:27" x14ac:dyDescent="0.25">
      <c r="A41" s="11" t="s">
        <v>27</v>
      </c>
      <c r="B41" s="11" t="s">
        <v>3</v>
      </c>
      <c r="C41" s="12">
        <v>4626.2933000000012</v>
      </c>
      <c r="D41" s="12">
        <v>4440.5905000000002</v>
      </c>
      <c r="E41" s="12">
        <v>4350.6204000000007</v>
      </c>
      <c r="F41" s="12">
        <v>3937.2838999999999</v>
      </c>
      <c r="G41" s="12">
        <v>3764.7570000000001</v>
      </c>
      <c r="H41" s="12">
        <v>3594.8952000000004</v>
      </c>
      <c r="I41" s="12">
        <v>3367.3858</v>
      </c>
      <c r="J41" s="12">
        <v>3105.0477000000001</v>
      </c>
      <c r="K41" s="12">
        <v>2993.3582000000001</v>
      </c>
      <c r="L41" s="12">
        <v>2881.3842999999997</v>
      </c>
      <c r="M41" s="12">
        <v>2684.9378999999999</v>
      </c>
      <c r="N41" s="12">
        <v>2524.4032000000002</v>
      </c>
      <c r="O41" s="12">
        <v>2427.5549999999998</v>
      </c>
      <c r="P41" s="12">
        <v>2243.1781000000001</v>
      </c>
      <c r="Q41" s="12">
        <v>663.84849999999994</v>
      </c>
      <c r="R41" s="12">
        <v>659.97175000000004</v>
      </c>
      <c r="S41" s="12">
        <v>584.90809999999999</v>
      </c>
      <c r="T41" s="12">
        <v>561.98810000000003</v>
      </c>
      <c r="U41" s="12">
        <v>536.52880000000005</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7.1862253999999993E-3</v>
      </c>
      <c r="K42" s="12">
        <v>8.9187629999999997E-3</v>
      </c>
      <c r="L42" s="12">
        <v>7.5722956999999995E-3</v>
      </c>
      <c r="M42" s="12">
        <v>8.0100169999999995E-3</v>
      </c>
      <c r="N42" s="12">
        <v>8.0763750000000002E-3</v>
      </c>
      <c r="O42" s="12">
        <v>8.4436340000000002E-3</v>
      </c>
      <c r="P42" s="12">
        <v>9.1901629999999995E-3</v>
      </c>
      <c r="Q42" s="12">
        <v>1.6387291000000002E-2</v>
      </c>
      <c r="R42" s="12">
        <v>1.2873325E-2</v>
      </c>
      <c r="S42" s="12">
        <v>1.0217295999999999E-2</v>
      </c>
      <c r="T42" s="12">
        <v>1.1237553999999999E-2</v>
      </c>
      <c r="U42" s="12">
        <v>8.8502880000000013E-3</v>
      </c>
      <c r="V42" s="12">
        <v>9.9882170000000006E-3</v>
      </c>
      <c r="W42" s="12">
        <v>1.1405874999999999E-2</v>
      </c>
      <c r="X42" s="12">
        <v>1.04254055E-2</v>
      </c>
      <c r="Y42" s="12">
        <v>1.0557057999999999E-2</v>
      </c>
      <c r="Z42" s="12">
        <v>2.6917942E-2</v>
      </c>
      <c r="AA42" s="12">
        <v>1.2725628000000001E-2</v>
      </c>
    </row>
    <row r="43" spans="1:27" x14ac:dyDescent="0.25">
      <c r="A43" s="11" t="s">
        <v>27</v>
      </c>
      <c r="B43" s="11" t="s">
        <v>10</v>
      </c>
      <c r="C43" s="12">
        <v>1284.13187239586</v>
      </c>
      <c r="D43" s="12">
        <v>1168.1251911024401</v>
      </c>
      <c r="E43" s="12">
        <v>1824.9529492045999</v>
      </c>
      <c r="F43" s="12">
        <v>2095.2842948774601</v>
      </c>
      <c r="G43" s="12">
        <v>2533.8824413319003</v>
      </c>
      <c r="H43" s="12">
        <v>2526.9861217425</v>
      </c>
      <c r="I43" s="12">
        <v>3142.5370555069999</v>
      </c>
      <c r="J43" s="12">
        <v>3131.0227475768993</v>
      </c>
      <c r="K43" s="12">
        <v>3116.6700532934997</v>
      </c>
      <c r="L43" s="12">
        <v>2970.1110010747002</v>
      </c>
      <c r="M43" s="12">
        <v>3038.3213496126</v>
      </c>
      <c r="N43" s="12">
        <v>4282.3661710607994</v>
      </c>
      <c r="O43" s="12">
        <v>4541.9145881327013</v>
      </c>
      <c r="P43" s="12">
        <v>4867.2828566782009</v>
      </c>
      <c r="Q43" s="12">
        <v>5251.5362667662994</v>
      </c>
      <c r="R43" s="12">
        <v>5210.4106760074992</v>
      </c>
      <c r="S43" s="12">
        <v>5034.1192676689998</v>
      </c>
      <c r="T43" s="12">
        <v>4662.0239081305999</v>
      </c>
      <c r="U43" s="12">
        <v>4700.7538478407996</v>
      </c>
      <c r="V43" s="12">
        <v>5229.7352853479997</v>
      </c>
      <c r="W43" s="12">
        <v>5187.3382975549002</v>
      </c>
      <c r="X43" s="12">
        <v>5370.3217345870999</v>
      </c>
      <c r="Y43" s="12">
        <v>6226.6895432157999</v>
      </c>
      <c r="Z43" s="12">
        <v>7311.1022708793989</v>
      </c>
      <c r="AA43" s="12">
        <v>7081.4102239994008</v>
      </c>
    </row>
    <row r="44" spans="1:27" x14ac:dyDescent="0.25">
      <c r="A44" s="11" t="s">
        <v>27</v>
      </c>
      <c r="B44" s="11" t="s">
        <v>9</v>
      </c>
      <c r="C44" s="12">
        <v>644.21928733682012</v>
      </c>
      <c r="D44" s="12">
        <v>599.21907478765979</v>
      </c>
      <c r="E44" s="12">
        <v>678.09165945372968</v>
      </c>
      <c r="F44" s="12">
        <v>666.71272556159988</v>
      </c>
      <c r="G44" s="12">
        <v>699.86472055379977</v>
      </c>
      <c r="H44" s="12">
        <v>862.93959839269996</v>
      </c>
      <c r="I44" s="12">
        <v>1042.3301083479998</v>
      </c>
      <c r="J44" s="12">
        <v>1157.1304430120001</v>
      </c>
      <c r="K44" s="12">
        <v>1555.1239864732997</v>
      </c>
      <c r="L44" s="12">
        <v>1839.0067315030001</v>
      </c>
      <c r="M44" s="12">
        <v>2512.1447794430005</v>
      </c>
      <c r="N44" s="12">
        <v>3589.0879141999999</v>
      </c>
      <c r="O44" s="12">
        <v>3537.7374262600001</v>
      </c>
      <c r="P44" s="12">
        <v>3435.4341256400003</v>
      </c>
      <c r="Q44" s="12">
        <v>2905.1846564000002</v>
      </c>
      <c r="R44" s="12">
        <v>3139.8891631600004</v>
      </c>
      <c r="S44" s="12">
        <v>3040.2109385000003</v>
      </c>
      <c r="T44" s="12">
        <v>3429.7705535999999</v>
      </c>
      <c r="U44" s="12">
        <v>3595.4790551399997</v>
      </c>
      <c r="V44" s="12">
        <v>4564.2573668600007</v>
      </c>
      <c r="W44" s="12">
        <v>4658.5804996300003</v>
      </c>
      <c r="X44" s="12">
        <v>5050.2307807400002</v>
      </c>
      <c r="Y44" s="12">
        <v>5165.6014195999996</v>
      </c>
      <c r="Z44" s="12">
        <v>4321.6052279400001</v>
      </c>
      <c r="AA44" s="12">
        <v>4670.1715028399994</v>
      </c>
    </row>
    <row r="45" spans="1:27" x14ac:dyDescent="0.25">
      <c r="A45" s="11" t="s">
        <v>27</v>
      </c>
      <c r="B45" s="11" t="s">
        <v>102</v>
      </c>
      <c r="C45" s="12">
        <v>4.9183845552000003</v>
      </c>
      <c r="D45" s="12">
        <v>4.5780520534999996</v>
      </c>
      <c r="E45" s="12">
        <v>75.683755731000005</v>
      </c>
      <c r="F45" s="12">
        <v>73.687027115999996</v>
      </c>
      <c r="G45" s="12">
        <v>70.776196763000002</v>
      </c>
      <c r="H45" s="12">
        <v>448.98412000000002</v>
      </c>
      <c r="I45" s="12">
        <v>457.52566690000003</v>
      </c>
      <c r="J45" s="12">
        <v>562.8537381000001</v>
      </c>
      <c r="K45" s="12">
        <v>802.65125260000002</v>
      </c>
      <c r="L45" s="12">
        <v>1142.3686570000002</v>
      </c>
      <c r="M45" s="12">
        <v>1590.5103857999998</v>
      </c>
      <c r="N45" s="12">
        <v>2005.7593374</v>
      </c>
      <c r="O45" s="12">
        <v>2008.4629740000003</v>
      </c>
      <c r="P45" s="12">
        <v>1889.8393044999998</v>
      </c>
      <c r="Q45" s="12">
        <v>1511.4236000000001</v>
      </c>
      <c r="R45" s="12">
        <v>1593.5710053999999</v>
      </c>
      <c r="S45" s="12">
        <v>1553.3361789999999</v>
      </c>
      <c r="T45" s="12">
        <v>1812.5840594000001</v>
      </c>
      <c r="U45" s="12">
        <v>1855.3193443</v>
      </c>
      <c r="V45" s="12">
        <v>2443.8916669</v>
      </c>
      <c r="W45" s="12">
        <v>2526.7989246000002</v>
      </c>
      <c r="X45" s="12">
        <v>2745.2754737999999</v>
      </c>
      <c r="Y45" s="12">
        <v>2519.4242099500002</v>
      </c>
      <c r="Z45" s="12">
        <v>2008.4714144059999</v>
      </c>
      <c r="AA45" s="12">
        <v>2143.965066106</v>
      </c>
    </row>
    <row r="46" spans="1:27" x14ac:dyDescent="0.25">
      <c r="A46" s="11" t="s">
        <v>27</v>
      </c>
      <c r="B46" s="11" t="s">
        <v>15</v>
      </c>
      <c r="C46" s="12">
        <v>4148.3072000000002</v>
      </c>
      <c r="D46" s="12">
        <v>5175.0370999999996</v>
      </c>
      <c r="E46" s="12">
        <v>4868.7779811800001</v>
      </c>
      <c r="F46" s="12">
        <v>5124.7336907900008</v>
      </c>
      <c r="G46" s="12">
        <v>5067.2227820349999</v>
      </c>
      <c r="H46" s="12">
        <v>3382.2263461370003</v>
      </c>
      <c r="I46" s="12">
        <v>4379.46276063</v>
      </c>
      <c r="J46" s="12">
        <v>4422.0870826140008</v>
      </c>
      <c r="K46" s="12">
        <v>3712.2657749100003</v>
      </c>
      <c r="L46" s="12">
        <v>3444.9463617299998</v>
      </c>
      <c r="M46" s="12">
        <v>3437.8773750460005</v>
      </c>
      <c r="N46" s="12">
        <v>3065.8867700169999</v>
      </c>
      <c r="O46" s="12">
        <v>2961.3810798339996</v>
      </c>
      <c r="P46" s="12">
        <v>2681.9908570080001</v>
      </c>
      <c r="Q46" s="12">
        <v>2017.093298002</v>
      </c>
      <c r="R46" s="12">
        <v>2143.0301612100002</v>
      </c>
      <c r="S46" s="12">
        <v>2043.8291256880002</v>
      </c>
      <c r="T46" s="12">
        <v>1876.9507048589996</v>
      </c>
      <c r="U46" s="12">
        <v>2038.5729872080001</v>
      </c>
      <c r="V46" s="12">
        <v>1755.7946868050001</v>
      </c>
      <c r="W46" s="12">
        <v>1559.465714078</v>
      </c>
      <c r="X46" s="12">
        <v>1565.3930036490001</v>
      </c>
      <c r="Y46" s="12">
        <v>1437.1733647219999</v>
      </c>
      <c r="Z46" s="12">
        <v>1165.294977623</v>
      </c>
      <c r="AA46" s="12">
        <v>1203.107067894</v>
      </c>
    </row>
    <row r="47" spans="1:27" x14ac:dyDescent="0.25">
      <c r="A47" s="11" t="s">
        <v>27</v>
      </c>
      <c r="B47" s="11" t="s">
        <v>17</v>
      </c>
      <c r="C47" s="12">
        <v>1.0918561</v>
      </c>
      <c r="D47" s="12">
        <v>1.6455997</v>
      </c>
      <c r="E47" s="12">
        <v>2.5613549999999998</v>
      </c>
      <c r="F47" s="12">
        <v>3.907311</v>
      </c>
      <c r="G47" s="12">
        <v>5.6010474000000006</v>
      </c>
      <c r="H47" s="12">
        <v>7.1684739999999998</v>
      </c>
      <c r="I47" s="12">
        <v>9.4444200000000009</v>
      </c>
      <c r="J47" s="12">
        <v>11.115894000000001</v>
      </c>
      <c r="K47" s="12">
        <v>14.538302</v>
      </c>
      <c r="L47" s="12">
        <v>18.069559000000002</v>
      </c>
      <c r="M47" s="12">
        <v>21.726731999999998</v>
      </c>
      <c r="N47" s="12">
        <v>24.734127000000001</v>
      </c>
      <c r="O47" s="12">
        <v>27.975418000000001</v>
      </c>
      <c r="P47" s="12">
        <v>30.723063999999997</v>
      </c>
      <c r="Q47" s="12">
        <v>32.019587999999999</v>
      </c>
      <c r="R47" s="12">
        <v>35.138285000000003</v>
      </c>
      <c r="S47" s="12">
        <v>37.844709999999999</v>
      </c>
      <c r="T47" s="12">
        <v>40.205669999999998</v>
      </c>
      <c r="U47" s="12">
        <v>43.150280000000002</v>
      </c>
      <c r="V47" s="12">
        <v>45.764110000000002</v>
      </c>
      <c r="W47" s="12">
        <v>47.290930000000003</v>
      </c>
      <c r="X47" s="12">
        <v>47.915593999999999</v>
      </c>
      <c r="Y47" s="12">
        <v>47.839269999999999</v>
      </c>
      <c r="Z47" s="12">
        <v>45.409570000000002</v>
      </c>
      <c r="AA47" s="12">
        <v>47.245644999999996</v>
      </c>
    </row>
    <row r="48" spans="1:27" x14ac:dyDescent="0.25">
      <c r="A48" s="37" t="s">
        <v>98</v>
      </c>
      <c r="B48" s="37"/>
      <c r="C48" s="29">
        <v>144633.35134547669</v>
      </c>
      <c r="D48" s="29">
        <v>139475.09978998711</v>
      </c>
      <c r="E48" s="29">
        <v>108714.28293703572</v>
      </c>
      <c r="F48" s="29">
        <v>96538.960512562044</v>
      </c>
      <c r="G48" s="29">
        <v>74557.167441655998</v>
      </c>
      <c r="H48" s="29">
        <v>67371.423353212798</v>
      </c>
      <c r="I48" s="29">
        <v>51570.733657805984</v>
      </c>
      <c r="J48" s="29">
        <v>39670.575887296305</v>
      </c>
      <c r="K48" s="29">
        <v>32864.624031026797</v>
      </c>
      <c r="L48" s="29">
        <v>26433.598000865903</v>
      </c>
      <c r="M48" s="29">
        <v>26506.973018209901</v>
      </c>
      <c r="N48" s="29">
        <v>28170.537485642802</v>
      </c>
      <c r="O48" s="29">
        <v>21037.598842373998</v>
      </c>
      <c r="P48" s="29">
        <v>15658.848105967201</v>
      </c>
      <c r="Q48" s="29">
        <v>20028.239167976302</v>
      </c>
      <c r="R48" s="29">
        <v>12203.487320013599</v>
      </c>
      <c r="S48" s="29">
        <v>11758.252123506001</v>
      </c>
      <c r="T48" s="29">
        <v>22736.731380534602</v>
      </c>
      <c r="U48" s="29">
        <v>19864.281157756399</v>
      </c>
      <c r="V48" s="29">
        <v>20116.360356618501</v>
      </c>
      <c r="W48" s="29">
        <v>19962.0747012426</v>
      </c>
      <c r="X48" s="29">
        <v>19830.643497755798</v>
      </c>
      <c r="Y48" s="29">
        <v>15034.7394967363</v>
      </c>
      <c r="Z48" s="29">
        <v>18267.257623068399</v>
      </c>
      <c r="AA48" s="29">
        <v>13940.967341458399</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89382.626999999993</v>
      </c>
      <c r="D52" s="12">
        <v>77784.337700000004</v>
      </c>
      <c r="E52" s="12">
        <v>30427.504589669999</v>
      </c>
      <c r="F52" s="12">
        <v>18472.318273065004</v>
      </c>
      <c r="G52" s="12">
        <v>18133.780912946</v>
      </c>
      <c r="H52" s="12">
        <v>15373.42055914</v>
      </c>
      <c r="I52" s="12">
        <v>2314.0072506249999</v>
      </c>
      <c r="J52" s="12">
        <v>0.229923455</v>
      </c>
      <c r="K52" s="12">
        <v>0.19543933200000002</v>
      </c>
      <c r="L52" s="12">
        <v>0.187064593</v>
      </c>
      <c r="M52" s="12">
        <v>0.17901077500000001</v>
      </c>
      <c r="N52" s="12">
        <v>0.173126638</v>
      </c>
      <c r="O52" s="12">
        <v>0.15370269099999997</v>
      </c>
      <c r="P52" s="12">
        <v>0.14468727100000001</v>
      </c>
      <c r="Q52" s="12">
        <v>0.144911449</v>
      </c>
      <c r="R52" s="12">
        <v>0.13507063400000002</v>
      </c>
      <c r="S52" s="12">
        <v>0.12392068999999997</v>
      </c>
      <c r="T52" s="12">
        <v>0.13337049600000001</v>
      </c>
      <c r="U52" s="12">
        <v>0.126450705</v>
      </c>
      <c r="V52" s="12">
        <v>0.11650368400000001</v>
      </c>
      <c r="W52" s="12">
        <v>0.110513296</v>
      </c>
      <c r="X52" s="12">
        <v>9.0753602500000002E-2</v>
      </c>
      <c r="Y52" s="12">
        <v>2.5370587E-2</v>
      </c>
      <c r="Z52" s="12">
        <v>3.5457317000000002E-2</v>
      </c>
      <c r="AA52" s="12">
        <v>0</v>
      </c>
    </row>
    <row r="53" spans="1:27" x14ac:dyDescent="0.25">
      <c r="A53" s="11" t="s">
        <v>28</v>
      </c>
      <c r="B53" s="11" t="s">
        <v>8</v>
      </c>
      <c r="C53" s="12">
        <v>0</v>
      </c>
      <c r="D53" s="12">
        <v>3.177808E-2</v>
      </c>
      <c r="E53" s="12">
        <v>5.1835064E-2</v>
      </c>
      <c r="F53" s="12">
        <v>4.8149464000000003E-2</v>
      </c>
      <c r="G53" s="12">
        <v>4.5610657000000006E-2</v>
      </c>
      <c r="H53" s="12">
        <v>4.4982129999999995E-2</v>
      </c>
      <c r="I53" s="12">
        <v>4.2422719999999997E-2</v>
      </c>
      <c r="J53" s="12">
        <v>3.9143569999999996E-2</v>
      </c>
      <c r="K53" s="12">
        <v>3.6088000000000002E-2</v>
      </c>
      <c r="L53" s="12">
        <v>3.400682E-2</v>
      </c>
      <c r="M53" s="12">
        <v>3.2343997999999999E-2</v>
      </c>
      <c r="N53" s="12">
        <v>3.1072095999999997E-2</v>
      </c>
      <c r="O53" s="12">
        <v>2.8660161999999999E-2</v>
      </c>
      <c r="P53" s="12">
        <v>2.6980394000000001E-2</v>
      </c>
      <c r="Q53" s="12">
        <v>2.649456E-2</v>
      </c>
      <c r="R53" s="12">
        <v>2.4653774E-2</v>
      </c>
      <c r="S53" s="12">
        <v>2.3561293000000001E-2</v>
      </c>
      <c r="T53" s="12">
        <v>3.3998713999999999E-2</v>
      </c>
      <c r="U53" s="12">
        <v>3.3099044999999994E-2</v>
      </c>
      <c r="V53" s="12">
        <v>3.1308322999999999E-2</v>
      </c>
      <c r="W53" s="12">
        <v>3.4887590000000003E-2</v>
      </c>
      <c r="X53" s="12">
        <v>3.0960276000000002E-2</v>
      </c>
      <c r="Y53" s="12">
        <v>2.9399281999999999E-2</v>
      </c>
      <c r="Z53" s="12">
        <v>4.7970239999999997E-2</v>
      </c>
      <c r="AA53" s="12">
        <v>4.6299964999999998E-2</v>
      </c>
    </row>
    <row r="54" spans="1:27" x14ac:dyDescent="0.25">
      <c r="A54" s="11" t="s">
        <v>28</v>
      </c>
      <c r="B54" s="11" t="s">
        <v>12</v>
      </c>
      <c r="C54" s="12">
        <v>28.478194999999999</v>
      </c>
      <c r="D54" s="12">
        <v>27.140142999999998</v>
      </c>
      <c r="E54" s="12">
        <v>1771.1690000000001</v>
      </c>
      <c r="F54" s="12">
        <v>743.78660000000002</v>
      </c>
      <c r="G54" s="12">
        <v>1036.6559</v>
      </c>
      <c r="H54" s="12">
        <v>1753.94</v>
      </c>
      <c r="I54" s="12">
        <v>1425.3618999999999</v>
      </c>
      <c r="J54" s="12">
        <v>805.6223</v>
      </c>
      <c r="K54" s="12">
        <v>437.83784000000003</v>
      </c>
      <c r="L54" s="12">
        <v>259.04847999999998</v>
      </c>
      <c r="M54" s="12">
        <v>100.7162</v>
      </c>
      <c r="N54" s="12">
        <v>190.63648000000001</v>
      </c>
      <c r="O54" s="12">
        <v>133.15633</v>
      </c>
      <c r="P54" s="12">
        <v>98.88064</v>
      </c>
      <c r="Q54" s="12">
        <v>224.31082999999998</v>
      </c>
      <c r="R54" s="12">
        <v>127.82016400000001</v>
      </c>
      <c r="S54" s="12">
        <v>0</v>
      </c>
      <c r="T54" s="12">
        <v>0</v>
      </c>
      <c r="U54" s="12">
        <v>0</v>
      </c>
      <c r="V54" s="12">
        <v>0</v>
      </c>
      <c r="W54" s="12">
        <v>0</v>
      </c>
      <c r="X54" s="12">
        <v>0</v>
      </c>
      <c r="Y54" s="12">
        <v>0</v>
      </c>
      <c r="Z54" s="12">
        <v>0</v>
      </c>
      <c r="AA54" s="12">
        <v>0</v>
      </c>
    </row>
    <row r="55" spans="1:27" x14ac:dyDescent="0.25">
      <c r="A55" s="11" t="s">
        <v>28</v>
      </c>
      <c r="B55" s="11" t="s">
        <v>5</v>
      </c>
      <c r="C55" s="12">
        <v>152.31589652229999</v>
      </c>
      <c r="D55" s="12">
        <v>108.234477207</v>
      </c>
      <c r="E55" s="12">
        <v>4089.8790275489996</v>
      </c>
      <c r="F55" s="12">
        <v>2502.7685045610001</v>
      </c>
      <c r="G55" s="12">
        <v>2727.3599385000002</v>
      </c>
      <c r="H55" s="12">
        <v>5302.0045012140017</v>
      </c>
      <c r="I55" s="12">
        <v>3685.685359009</v>
      </c>
      <c r="J55" s="12">
        <v>2395.7308789905001</v>
      </c>
      <c r="K55" s="12">
        <v>1169.0641467629998</v>
      </c>
      <c r="L55" s="12">
        <v>963.21068084369983</v>
      </c>
      <c r="M55" s="12">
        <v>131.00539951639999</v>
      </c>
      <c r="N55" s="12">
        <v>1132.2910033884</v>
      </c>
      <c r="O55" s="12">
        <v>789.63706102729998</v>
      </c>
      <c r="P55" s="12">
        <v>516.89847475499994</v>
      </c>
      <c r="Q55" s="12">
        <v>688.1264989550001</v>
      </c>
      <c r="R55" s="12">
        <v>386.30899116270001</v>
      </c>
      <c r="S55" s="12">
        <v>847.8453346614001</v>
      </c>
      <c r="T55" s="12">
        <v>1290.2531136540001</v>
      </c>
      <c r="U55" s="12">
        <v>553.54447184000003</v>
      </c>
      <c r="V55" s="12">
        <v>106.777422992</v>
      </c>
      <c r="W55" s="12">
        <v>1313.0816623136</v>
      </c>
      <c r="X55" s="12">
        <v>275.812702113</v>
      </c>
      <c r="Y55" s="12">
        <v>203.55346582730002</v>
      </c>
      <c r="Z55" s="12">
        <v>566.62544733399989</v>
      </c>
      <c r="AA55" s="12">
        <v>67.273306625999993</v>
      </c>
    </row>
    <row r="56" spans="1:27" x14ac:dyDescent="0.25">
      <c r="A56" s="11" t="s">
        <v>28</v>
      </c>
      <c r="B56" s="11" t="s">
        <v>3</v>
      </c>
      <c r="C56" s="12">
        <v>18179.53008</v>
      </c>
      <c r="D56" s="12">
        <v>20847.812759999997</v>
      </c>
      <c r="E56" s="12">
        <v>20389.401449999998</v>
      </c>
      <c r="F56" s="12">
        <v>18318.698599999996</v>
      </c>
      <c r="G56" s="12">
        <v>14500.753850000001</v>
      </c>
      <c r="H56" s="12">
        <v>20707.493560000003</v>
      </c>
      <c r="I56" s="12">
        <v>16346.11442</v>
      </c>
      <c r="J56" s="12">
        <v>13395.692889999998</v>
      </c>
      <c r="K56" s="12">
        <v>12653.58589</v>
      </c>
      <c r="L56" s="12">
        <v>10910.870939999999</v>
      </c>
      <c r="M56" s="12">
        <v>12734.078880000001</v>
      </c>
      <c r="N56" s="12">
        <v>12428.02342</v>
      </c>
      <c r="O56" s="12">
        <v>11207.671390000001</v>
      </c>
      <c r="P56" s="12">
        <v>8874.8498199999976</v>
      </c>
      <c r="Q56" s="12">
        <v>12754.161110000001</v>
      </c>
      <c r="R56" s="12">
        <v>10084.79046</v>
      </c>
      <c r="S56" s="12">
        <v>8273.3500499999991</v>
      </c>
      <c r="T56" s="12">
        <v>7811.1996699999991</v>
      </c>
      <c r="U56" s="12">
        <v>6771.4117799999995</v>
      </c>
      <c r="V56" s="12">
        <v>7869.42796</v>
      </c>
      <c r="W56" s="12">
        <v>7696.4947899999997</v>
      </c>
      <c r="X56" s="12">
        <v>6927.2493900000009</v>
      </c>
      <c r="Y56" s="12">
        <v>5492.8176300000005</v>
      </c>
      <c r="Z56" s="12">
        <v>7866.6504400000003</v>
      </c>
      <c r="AA56" s="12">
        <v>7471.2458399999996</v>
      </c>
    </row>
    <row r="57" spans="1:27" x14ac:dyDescent="0.25">
      <c r="A57" s="11" t="s">
        <v>28</v>
      </c>
      <c r="B57" s="11" t="s">
        <v>118</v>
      </c>
      <c r="C57" s="12">
        <v>0</v>
      </c>
      <c r="D57" s="12">
        <v>0</v>
      </c>
      <c r="E57" s="12">
        <v>0</v>
      </c>
      <c r="F57" s="12">
        <v>0</v>
      </c>
      <c r="G57" s="12">
        <v>0</v>
      </c>
      <c r="H57" s="12">
        <v>0</v>
      </c>
      <c r="I57" s="12">
        <v>0</v>
      </c>
      <c r="J57" s="12">
        <v>0</v>
      </c>
      <c r="K57" s="12">
        <v>0</v>
      </c>
      <c r="L57" s="12">
        <v>0</v>
      </c>
      <c r="M57" s="12">
        <v>0</v>
      </c>
      <c r="N57" s="12">
        <v>0</v>
      </c>
      <c r="O57" s="12">
        <v>1.5404757999999999E-2</v>
      </c>
      <c r="P57" s="12">
        <v>1.8163302999999999E-2</v>
      </c>
      <c r="Q57" s="12">
        <v>500.00488000000001</v>
      </c>
      <c r="R57" s="12">
        <v>474.1823</v>
      </c>
      <c r="S57" s="12">
        <v>977.67043999999999</v>
      </c>
      <c r="T57" s="12">
        <v>847.37400000000002</v>
      </c>
      <c r="U57" s="12">
        <v>779.56359999999995</v>
      </c>
      <c r="V57" s="12">
        <v>780.15925000000004</v>
      </c>
      <c r="W57" s="12">
        <v>3670.64</v>
      </c>
      <c r="X57" s="12">
        <v>3035.9854999999998</v>
      </c>
      <c r="Y57" s="12">
        <v>3187.5647999999997</v>
      </c>
      <c r="Z57" s="12">
        <v>4502.4080000000004</v>
      </c>
      <c r="AA57" s="12">
        <v>4509.0315000000001</v>
      </c>
    </row>
    <row r="58" spans="1:27" x14ac:dyDescent="0.25">
      <c r="A58" s="11" t="s">
        <v>28</v>
      </c>
      <c r="B58" s="11" t="s">
        <v>10</v>
      </c>
      <c r="C58" s="12">
        <v>1113.7265488807795</v>
      </c>
      <c r="D58" s="12">
        <v>1265.0050498779501</v>
      </c>
      <c r="E58" s="12">
        <v>1819.0187987376401</v>
      </c>
      <c r="F58" s="12">
        <v>1927.81051163037</v>
      </c>
      <c r="G58" s="12">
        <v>2089.96408394841</v>
      </c>
      <c r="H58" s="12">
        <v>1923.4339219015399</v>
      </c>
      <c r="I58" s="12">
        <v>1982.1212036330001</v>
      </c>
      <c r="J58" s="12">
        <v>1860.90259129381</v>
      </c>
      <c r="K58" s="12">
        <v>1981.6205668148802</v>
      </c>
      <c r="L58" s="12">
        <v>1676.0686060615499</v>
      </c>
      <c r="M58" s="12">
        <v>1833.3051418233199</v>
      </c>
      <c r="N58" s="12">
        <v>1675.25468282418</v>
      </c>
      <c r="O58" s="12">
        <v>1654.7628248006804</v>
      </c>
      <c r="P58" s="12">
        <v>1681.4507441707201</v>
      </c>
      <c r="Q58" s="12">
        <v>1579.5368730199002</v>
      </c>
      <c r="R58" s="12">
        <v>1842.3847946335702</v>
      </c>
      <c r="S58" s="12">
        <v>1666.2876788788499</v>
      </c>
      <c r="T58" s="12">
        <v>1834.7244299031001</v>
      </c>
      <c r="U58" s="12">
        <v>1564.3446214018002</v>
      </c>
      <c r="V58" s="12">
        <v>1697.6822122182502</v>
      </c>
      <c r="W58" s="12">
        <v>1748.0713537469999</v>
      </c>
      <c r="X58" s="12">
        <v>1676.9115368303599</v>
      </c>
      <c r="Y58" s="12">
        <v>1639.0686625593701</v>
      </c>
      <c r="Z58" s="12">
        <v>1577.27873336835</v>
      </c>
      <c r="AA58" s="12">
        <v>1890.83629344203</v>
      </c>
    </row>
    <row r="59" spans="1:27" x14ac:dyDescent="0.25">
      <c r="A59" s="11" t="s">
        <v>28</v>
      </c>
      <c r="B59" s="11" t="s">
        <v>9</v>
      </c>
      <c r="C59" s="12">
        <v>169.16594533419999</v>
      </c>
      <c r="D59" s="12">
        <v>146.01697386586997</v>
      </c>
      <c r="E59" s="12">
        <v>195.93607845580004</v>
      </c>
      <c r="F59" s="12">
        <v>324.5667286616</v>
      </c>
      <c r="G59" s="12">
        <v>320.99105893610005</v>
      </c>
      <c r="H59" s="12">
        <v>268.1379646771</v>
      </c>
      <c r="I59" s="12">
        <v>265.93260462872996</v>
      </c>
      <c r="J59" s="12">
        <v>448.33686190000003</v>
      </c>
      <c r="K59" s="12">
        <v>409.00129429999998</v>
      </c>
      <c r="L59" s="12">
        <v>440.00896329999995</v>
      </c>
      <c r="M59" s="12">
        <v>407.23619990000003</v>
      </c>
      <c r="N59" s="12">
        <v>435.26873069999994</v>
      </c>
      <c r="O59" s="12">
        <v>440.64843410000003</v>
      </c>
      <c r="P59" s="12">
        <v>495.59236950000002</v>
      </c>
      <c r="Q59" s="12">
        <v>428.69266269999997</v>
      </c>
      <c r="R59" s="12">
        <v>415.36127039999997</v>
      </c>
      <c r="S59" s="12">
        <v>473.21848290000003</v>
      </c>
      <c r="T59" s="12">
        <v>458.72824850000001</v>
      </c>
      <c r="U59" s="12">
        <v>670.98587970000005</v>
      </c>
      <c r="V59" s="12">
        <v>621.65581909999992</v>
      </c>
      <c r="W59" s="12">
        <v>680.16689910000002</v>
      </c>
      <c r="X59" s="12">
        <v>670.09025099999997</v>
      </c>
      <c r="Y59" s="12">
        <v>664.89778740000008</v>
      </c>
      <c r="Z59" s="12">
        <v>533.40951669999993</v>
      </c>
      <c r="AA59" s="12">
        <v>590.61969209999984</v>
      </c>
    </row>
    <row r="60" spans="1:27" x14ac:dyDescent="0.25">
      <c r="A60" s="11" t="s">
        <v>28</v>
      </c>
      <c r="B60" s="11" t="s">
        <v>102</v>
      </c>
      <c r="C60" s="12">
        <v>14.041556572599999</v>
      </c>
      <c r="D60" s="12">
        <v>31.904584556500001</v>
      </c>
      <c r="E60" s="12">
        <v>37.782083647</v>
      </c>
      <c r="F60" s="12">
        <v>337.36897426000007</v>
      </c>
      <c r="G60" s="12">
        <v>373.12558666000001</v>
      </c>
      <c r="H60" s="12">
        <v>328.25413000000003</v>
      </c>
      <c r="I60" s="12">
        <v>384.38063460000001</v>
      </c>
      <c r="J60" s="12">
        <v>407.73233834000001</v>
      </c>
      <c r="K60" s="12">
        <v>350.24361046000001</v>
      </c>
      <c r="L60" s="12">
        <v>348.81500700000004</v>
      </c>
      <c r="M60" s="12">
        <v>301.41143965000003</v>
      </c>
      <c r="N60" s="12">
        <v>281.55183984000001</v>
      </c>
      <c r="O60" s="12">
        <v>320.96205553999999</v>
      </c>
      <c r="P60" s="12">
        <v>405.76597723000003</v>
      </c>
      <c r="Q60" s="12">
        <v>369.45866417000002</v>
      </c>
      <c r="R60" s="12">
        <v>375.15338312</v>
      </c>
      <c r="S60" s="12">
        <v>415.24803855999994</v>
      </c>
      <c r="T60" s="12">
        <v>340.33029584999997</v>
      </c>
      <c r="U60" s="12">
        <v>510.57595305000001</v>
      </c>
      <c r="V60" s="12">
        <v>455.12858107999995</v>
      </c>
      <c r="W60" s="12">
        <v>441.56221169999998</v>
      </c>
      <c r="X60" s="12">
        <v>453.82085215000001</v>
      </c>
      <c r="Y60" s="12">
        <v>448.01938035299997</v>
      </c>
      <c r="Z60" s="12">
        <v>411.81003196699999</v>
      </c>
      <c r="AA60" s="12">
        <v>400.76358288800003</v>
      </c>
    </row>
    <row r="61" spans="1:27" x14ac:dyDescent="0.25">
      <c r="A61" s="11" t="s">
        <v>28</v>
      </c>
      <c r="B61" s="11" t="s">
        <v>15</v>
      </c>
      <c r="C61" s="12">
        <v>0</v>
      </c>
      <c r="D61" s="12">
        <v>0</v>
      </c>
      <c r="E61" s="12">
        <v>43.316552420000001</v>
      </c>
      <c r="F61" s="12">
        <v>41.903624299999997</v>
      </c>
      <c r="G61" s="12">
        <v>40.364409600000002</v>
      </c>
      <c r="H61" s="12">
        <v>36.977036799999993</v>
      </c>
      <c r="I61" s="12">
        <v>33.676364999999997</v>
      </c>
      <c r="J61" s="12">
        <v>37.715079199999998</v>
      </c>
      <c r="K61" s="12">
        <v>34.562137399999997</v>
      </c>
      <c r="L61" s="12">
        <v>32.225301600000002</v>
      </c>
      <c r="M61" s="12">
        <v>30.614124400000001</v>
      </c>
      <c r="N61" s="12">
        <v>27.045723000000002</v>
      </c>
      <c r="O61" s="12">
        <v>27.617967799999999</v>
      </c>
      <c r="P61" s="12">
        <v>26.739148699999998</v>
      </c>
      <c r="Q61" s="12">
        <v>20.924786300000001</v>
      </c>
      <c r="R61" s="12">
        <v>20.5916043</v>
      </c>
      <c r="S61" s="12">
        <v>20.763096399999998</v>
      </c>
      <c r="T61" s="12">
        <v>18.524639600000004</v>
      </c>
      <c r="U61" s="12">
        <v>19.466501700000002</v>
      </c>
      <c r="V61" s="12">
        <v>17.689558700000003</v>
      </c>
      <c r="W61" s="12">
        <v>14.966334400000001</v>
      </c>
      <c r="X61" s="12">
        <v>16.393525099999998</v>
      </c>
      <c r="Y61" s="12">
        <v>15.5153684</v>
      </c>
      <c r="Z61" s="12">
        <v>12.603988000000001</v>
      </c>
      <c r="AA61" s="12">
        <v>13.0645495</v>
      </c>
    </row>
    <row r="62" spans="1:27" x14ac:dyDescent="0.25">
      <c r="A62" s="11" t="s">
        <v>28</v>
      </c>
      <c r="B62" s="11" t="s">
        <v>17</v>
      </c>
      <c r="C62" s="12">
        <v>1.1169431870000002</v>
      </c>
      <c r="D62" s="12">
        <v>1.7725255480000002</v>
      </c>
      <c r="E62" s="12">
        <v>2.9181853419999997</v>
      </c>
      <c r="F62" s="12">
        <v>4.5836150680000003</v>
      </c>
      <c r="G62" s="12">
        <v>6.9630318120000005</v>
      </c>
      <c r="H62" s="12">
        <v>7.9554351449999992</v>
      </c>
      <c r="I62" s="12">
        <v>10.145799537999999</v>
      </c>
      <c r="J62" s="12">
        <v>11.153908245</v>
      </c>
      <c r="K62" s="12">
        <v>12.989699795</v>
      </c>
      <c r="L62" s="12">
        <v>15.744505149999998</v>
      </c>
      <c r="M62" s="12">
        <v>18.62622429</v>
      </c>
      <c r="N62" s="12">
        <v>19.988516945000001</v>
      </c>
      <c r="O62" s="12">
        <v>23.416856800000001</v>
      </c>
      <c r="P62" s="12">
        <v>26.35313292</v>
      </c>
      <c r="Q62" s="12">
        <v>28.638193080000001</v>
      </c>
      <c r="R62" s="12">
        <v>29.942064980000001</v>
      </c>
      <c r="S62" s="12">
        <v>32.355261499999997</v>
      </c>
      <c r="T62" s="12">
        <v>31.20382931</v>
      </c>
      <c r="U62" s="12">
        <v>35.523078869999999</v>
      </c>
      <c r="V62" s="12">
        <v>35.222349829999999</v>
      </c>
      <c r="W62" s="12">
        <v>32.914618739999995</v>
      </c>
      <c r="X62" s="12">
        <v>36.131708189999998</v>
      </c>
      <c r="Y62" s="12">
        <v>37.078539599999999</v>
      </c>
      <c r="Z62" s="12">
        <v>35.93278677</v>
      </c>
      <c r="AA62" s="12">
        <v>36.063138850000001</v>
      </c>
    </row>
    <row r="63" spans="1:27" x14ac:dyDescent="0.25">
      <c r="A63" s="37" t="s">
        <v>98</v>
      </c>
      <c r="B63" s="37"/>
      <c r="C63" s="29">
        <v>109025.84366573727</v>
      </c>
      <c r="D63" s="29">
        <v>100178.57888203082</v>
      </c>
      <c r="E63" s="29">
        <v>58692.960779476445</v>
      </c>
      <c r="F63" s="29">
        <v>42289.997367381977</v>
      </c>
      <c r="G63" s="29">
        <v>38809.551354987518</v>
      </c>
      <c r="H63" s="29">
        <v>45328.475489062643</v>
      </c>
      <c r="I63" s="29">
        <v>26019.265160615731</v>
      </c>
      <c r="J63" s="29">
        <v>18906.554589209307</v>
      </c>
      <c r="K63" s="29">
        <v>16651.341265209878</v>
      </c>
      <c r="L63" s="29">
        <v>14249.428741618249</v>
      </c>
      <c r="M63" s="29">
        <v>15206.553176012721</v>
      </c>
      <c r="N63" s="29">
        <v>15861.678515646579</v>
      </c>
      <c r="O63" s="29">
        <v>14226.073807538982</v>
      </c>
      <c r="P63" s="29">
        <v>11667.861879393718</v>
      </c>
      <c r="Q63" s="29">
        <v>16175.004260683902</v>
      </c>
      <c r="R63" s="29">
        <v>13331.007704604272</v>
      </c>
      <c r="S63" s="29">
        <v>12238.519468423248</v>
      </c>
      <c r="T63" s="29">
        <v>12242.4468312671</v>
      </c>
      <c r="U63" s="29">
        <v>10340.0099026918</v>
      </c>
      <c r="V63" s="29">
        <v>11075.85047631725</v>
      </c>
      <c r="W63" s="29">
        <v>15108.600106046601</v>
      </c>
      <c r="X63" s="29">
        <v>12586.17109382186</v>
      </c>
      <c r="Y63" s="29">
        <v>11187.957115655669</v>
      </c>
      <c r="Z63" s="29">
        <v>15046.455564959349</v>
      </c>
      <c r="AA63" s="29">
        <v>14529.052932133027</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8671.6840600000014</v>
      </c>
      <c r="D68" s="12">
        <v>7333.5057047439996</v>
      </c>
      <c r="E68" s="12">
        <v>9565.0404216400002</v>
      </c>
      <c r="F68" s="12">
        <v>8395.9803282949997</v>
      </c>
      <c r="G68" s="12">
        <v>6796.2351128979999</v>
      </c>
      <c r="H68" s="12">
        <v>8724.7906450769988</v>
      </c>
      <c r="I68" s="12">
        <v>7661.4149814149996</v>
      </c>
      <c r="J68" s="12">
        <v>7668.9312992499999</v>
      </c>
      <c r="K68" s="12">
        <v>6676.5802406479997</v>
      </c>
      <c r="L68" s="12">
        <v>1216.147507209</v>
      </c>
      <c r="M68" s="12">
        <v>4085.0268681529997</v>
      </c>
      <c r="N68" s="12">
        <v>5081.0880743469997</v>
      </c>
      <c r="O68" s="12">
        <v>455.96505060999999</v>
      </c>
      <c r="P68" s="12">
        <v>287.36297642599999</v>
      </c>
      <c r="Q68" s="12">
        <v>1.9602020000000001E-2</v>
      </c>
      <c r="R68" s="12">
        <v>1.8400420000000001E-2</v>
      </c>
      <c r="S68" s="12">
        <v>1.8294857000000001E-2</v>
      </c>
      <c r="T68" s="12">
        <v>2.5951663999999999E-2</v>
      </c>
      <c r="U68" s="12">
        <v>2.6430631999999999E-2</v>
      </c>
      <c r="V68" s="12">
        <v>2.6676777000000002E-2</v>
      </c>
      <c r="W68" s="12">
        <v>2.9047666999999999E-2</v>
      </c>
      <c r="X68" s="12">
        <v>2.5522567999999999E-2</v>
      </c>
      <c r="Y68" s="12">
        <v>2.3989782000000001E-2</v>
      </c>
      <c r="Z68" s="12">
        <v>2.9884267999999999E-2</v>
      </c>
      <c r="AA68" s="12">
        <v>2.8293901000000003E-2</v>
      </c>
    </row>
    <row r="69" spans="1:27" x14ac:dyDescent="0.25">
      <c r="A69" s="11" t="s">
        <v>29</v>
      </c>
      <c r="B69" s="11" t="s">
        <v>12</v>
      </c>
      <c r="C69" s="12">
        <v>194.03111999999999</v>
      </c>
      <c r="D69" s="12">
        <v>255.51338000000001</v>
      </c>
      <c r="E69" s="12">
        <v>783.42856000000006</v>
      </c>
      <c r="F69" s="12">
        <v>409.94375000000002</v>
      </c>
      <c r="G69" s="12">
        <v>258.45362</v>
      </c>
      <c r="H69" s="12">
        <v>293.84456</v>
      </c>
      <c r="I69" s="12">
        <v>164.86994000000001</v>
      </c>
      <c r="J69" s="12">
        <v>182.09232999999998</v>
      </c>
      <c r="K69" s="12">
        <v>87.974999999999994</v>
      </c>
      <c r="L69" s="12">
        <v>30.195330000000002</v>
      </c>
      <c r="M69" s="12">
        <v>4.4166650000000002E-3</v>
      </c>
      <c r="N69" s="12">
        <v>27.973521000000002</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1667.9938030595001</v>
      </c>
      <c r="D70" s="12">
        <v>1939.2752524001</v>
      </c>
      <c r="E70" s="12">
        <v>4917.2202844071999</v>
      </c>
      <c r="F70" s="12">
        <v>3710.4319306149996</v>
      </c>
      <c r="G70" s="12">
        <v>2584.5126622622001</v>
      </c>
      <c r="H70" s="12">
        <v>4927.6971451053014</v>
      </c>
      <c r="I70" s="12">
        <v>3345.4401163675002</v>
      </c>
      <c r="J70" s="12">
        <v>4113.8026325441006</v>
      </c>
      <c r="K70" s="12">
        <v>838.18546149129986</v>
      </c>
      <c r="L70" s="12">
        <v>396.6404842460999</v>
      </c>
      <c r="M70" s="12">
        <v>221.85593492319998</v>
      </c>
      <c r="N70" s="12">
        <v>484.68339645030005</v>
      </c>
      <c r="O70" s="12">
        <v>209.6243613268</v>
      </c>
      <c r="P70" s="12">
        <v>82.237225406600004</v>
      </c>
      <c r="Q70" s="12">
        <v>235.48997265420002</v>
      </c>
      <c r="R70" s="12">
        <v>6.4540555100000008E-2</v>
      </c>
      <c r="S70" s="12">
        <v>86.503484105999974</v>
      </c>
      <c r="T70" s="12">
        <v>3067.1491830809996</v>
      </c>
      <c r="U70" s="12">
        <v>92.684730845600001</v>
      </c>
      <c r="V70" s="12">
        <v>2061.4788174250998</v>
      </c>
      <c r="W70" s="12">
        <v>4020.8579507666004</v>
      </c>
      <c r="X70" s="12">
        <v>4.3272680399999999E-2</v>
      </c>
      <c r="Y70" s="12">
        <v>4.03885654E-2</v>
      </c>
      <c r="Z70" s="12">
        <v>5.39877541E-2</v>
      </c>
      <c r="AA70" s="12">
        <v>4.6680605200000003E-2</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8.5462769999999997E-3</v>
      </c>
      <c r="K72" s="12">
        <v>8.7170609999999999E-3</v>
      </c>
      <c r="L72" s="12">
        <v>7.644362E-3</v>
      </c>
      <c r="M72" s="12">
        <v>1.0135429999999999E-2</v>
      </c>
      <c r="N72" s="12">
        <v>1.2961699E-2</v>
      </c>
      <c r="O72" s="12">
        <v>1.0074995E-2</v>
      </c>
      <c r="P72" s="12">
        <v>1.1175681999999999E-2</v>
      </c>
      <c r="Q72" s="12">
        <v>1.9657793000000003E-2</v>
      </c>
      <c r="R72" s="12">
        <v>1.5540314000000001E-2</v>
      </c>
      <c r="S72" s="12">
        <v>1.9934341000000001E-2</v>
      </c>
      <c r="T72" s="12">
        <v>1.5786934999999998E-2</v>
      </c>
      <c r="U72" s="12">
        <v>1.4894926999999999E-2</v>
      </c>
      <c r="V72" s="12">
        <v>1.9488564E-2</v>
      </c>
      <c r="W72" s="12">
        <v>4.6859076999999999E-2</v>
      </c>
      <c r="X72" s="12">
        <v>1.732885E-2</v>
      </c>
      <c r="Y72" s="12">
        <v>1.4031357E-2</v>
      </c>
      <c r="Z72" s="12">
        <v>2.7171192E-2</v>
      </c>
      <c r="AA72" s="12">
        <v>2.1552504E-2</v>
      </c>
    </row>
    <row r="73" spans="1:27" x14ac:dyDescent="0.25">
      <c r="A73" s="11" t="s">
        <v>29</v>
      </c>
      <c r="B73" s="11" t="s">
        <v>10</v>
      </c>
      <c r="C73" s="12">
        <v>797.57652126543985</v>
      </c>
      <c r="D73" s="12">
        <v>755.5085384004999</v>
      </c>
      <c r="E73" s="12">
        <v>741.2801493305999</v>
      </c>
      <c r="F73" s="12">
        <v>1046.0188582574704</v>
      </c>
      <c r="G73" s="12">
        <v>1009.1986150343699</v>
      </c>
      <c r="H73" s="12">
        <v>1558.5189243556999</v>
      </c>
      <c r="I73" s="12">
        <v>1606.4355097740997</v>
      </c>
      <c r="J73" s="12">
        <v>1587.9744186891999</v>
      </c>
      <c r="K73" s="12">
        <v>1623.9018101017502</v>
      </c>
      <c r="L73" s="12">
        <v>1459.1780249254998</v>
      </c>
      <c r="M73" s="12">
        <v>1659.3806572899002</v>
      </c>
      <c r="N73" s="12">
        <v>1433.2014037641702</v>
      </c>
      <c r="O73" s="12">
        <v>1766.6409349991</v>
      </c>
      <c r="P73" s="12">
        <v>1916.6555720166002</v>
      </c>
      <c r="Q73" s="12">
        <v>2306.0956744906994</v>
      </c>
      <c r="R73" s="12">
        <v>2422.8785324343007</v>
      </c>
      <c r="S73" s="12">
        <v>2173.3083037955003</v>
      </c>
      <c r="T73" s="12">
        <v>2373.4461269620001</v>
      </c>
      <c r="U73" s="12">
        <v>2697.9852758073998</v>
      </c>
      <c r="V73" s="12">
        <v>2764.2841006489002</v>
      </c>
      <c r="W73" s="12">
        <v>2650.3280222183998</v>
      </c>
      <c r="X73" s="12">
        <v>2727.6275105717</v>
      </c>
      <c r="Y73" s="12">
        <v>2554.3316795465998</v>
      </c>
      <c r="Z73" s="12">
        <v>2761.0847651116001</v>
      </c>
      <c r="AA73" s="12">
        <v>3105.1854347514004</v>
      </c>
    </row>
    <row r="74" spans="1:27" x14ac:dyDescent="0.25">
      <c r="A74" s="11" t="s">
        <v>29</v>
      </c>
      <c r="B74" s="11" t="s">
        <v>9</v>
      </c>
      <c r="C74" s="12">
        <v>103.93560777662998</v>
      </c>
      <c r="D74" s="12">
        <v>88.657326015939987</v>
      </c>
      <c r="E74" s="12">
        <v>99.474184137899982</v>
      </c>
      <c r="F74" s="12">
        <v>116.08451614755</v>
      </c>
      <c r="G74" s="12">
        <v>171.76598139543998</v>
      </c>
      <c r="H74" s="12">
        <v>357.03776048776001</v>
      </c>
      <c r="I74" s="12">
        <v>344.93548302402991</v>
      </c>
      <c r="J74" s="12">
        <v>575.09953352499997</v>
      </c>
      <c r="K74" s="12">
        <v>592.19366098519993</v>
      </c>
      <c r="L74" s="12">
        <v>802.43747278860019</v>
      </c>
      <c r="M74" s="12">
        <v>1215.2932038410001</v>
      </c>
      <c r="N74" s="12">
        <v>1456.1389563455996</v>
      </c>
      <c r="O74" s="12">
        <v>1479.3057536820002</v>
      </c>
      <c r="P74" s="12">
        <v>1824.4744494350002</v>
      </c>
      <c r="Q74" s="12">
        <v>1634.9553338743001</v>
      </c>
      <c r="R74" s="12">
        <v>1652.750127974</v>
      </c>
      <c r="S74" s="12">
        <v>1677.158090487</v>
      </c>
      <c r="T74" s="12">
        <v>1615.8723700814999</v>
      </c>
      <c r="U74" s="12">
        <v>2843.4864204900005</v>
      </c>
      <c r="V74" s="12">
        <v>2482.4285878000005</v>
      </c>
      <c r="W74" s="12">
        <v>3059.1024700600005</v>
      </c>
      <c r="X74" s="12">
        <v>2938.6167699100001</v>
      </c>
      <c r="Y74" s="12">
        <v>2895.8101605999996</v>
      </c>
      <c r="Z74" s="12">
        <v>2466.9131027399999</v>
      </c>
      <c r="AA74" s="12">
        <v>2572.8535347999996</v>
      </c>
    </row>
    <row r="75" spans="1:27" x14ac:dyDescent="0.25">
      <c r="A75" s="11" t="s">
        <v>29</v>
      </c>
      <c r="B75" s="11" t="s">
        <v>102</v>
      </c>
      <c r="C75" s="12">
        <v>16.0712950747</v>
      </c>
      <c r="D75" s="12">
        <v>15.397465411400001</v>
      </c>
      <c r="E75" s="12">
        <v>14.1454284021</v>
      </c>
      <c r="F75" s="12">
        <v>12.844757269500002</v>
      </c>
      <c r="G75" s="12">
        <v>12.515350755</v>
      </c>
      <c r="H75" s="12">
        <v>10.978015554699999</v>
      </c>
      <c r="I75" s="12">
        <v>10.256546201999999</v>
      </c>
      <c r="J75" s="12">
        <v>90.25846373200001</v>
      </c>
      <c r="K75" s="12">
        <v>244.51940166899999</v>
      </c>
      <c r="L75" s="12">
        <v>549.11564395999994</v>
      </c>
      <c r="M75" s="12">
        <v>737.29602214599993</v>
      </c>
      <c r="N75" s="12">
        <v>935.10994641000002</v>
      </c>
      <c r="O75" s="12">
        <v>961.90365966400009</v>
      </c>
      <c r="P75" s="12">
        <v>1132.613067497</v>
      </c>
      <c r="Q75" s="12">
        <v>885.13690375800002</v>
      </c>
      <c r="R75" s="12">
        <v>861.45322809800007</v>
      </c>
      <c r="S75" s="12">
        <v>895.25444522300006</v>
      </c>
      <c r="T75" s="12">
        <v>800.48169452400009</v>
      </c>
      <c r="U75" s="12">
        <v>1670.3237954259998</v>
      </c>
      <c r="V75" s="12">
        <v>1382.9976603170001</v>
      </c>
      <c r="W75" s="12">
        <v>1776.7079602490001</v>
      </c>
      <c r="X75" s="12">
        <v>1764.548874972</v>
      </c>
      <c r="Y75" s="12">
        <v>1772.8837678470002</v>
      </c>
      <c r="Z75" s="12">
        <v>1407.7715193070001</v>
      </c>
      <c r="AA75" s="12">
        <v>1397.9494319770001</v>
      </c>
    </row>
    <row r="76" spans="1:27" x14ac:dyDescent="0.25">
      <c r="A76" s="11" t="s">
        <v>29</v>
      </c>
      <c r="B76" s="11" t="s">
        <v>15</v>
      </c>
      <c r="C76" s="12">
        <v>0</v>
      </c>
      <c r="D76" s="12">
        <v>0</v>
      </c>
      <c r="E76" s="12">
        <v>7.5297777000000003E-3</v>
      </c>
      <c r="F76" s="12">
        <v>8.0262605999999997E-3</v>
      </c>
      <c r="G76" s="12">
        <v>9.4823284999999997E-3</v>
      </c>
      <c r="H76" s="12">
        <v>9.9369173000000005E-3</v>
      </c>
      <c r="I76" s="12">
        <v>1.0228270999999999E-2</v>
      </c>
      <c r="J76" s="12">
        <v>1.0018327400000001E-2</v>
      </c>
      <c r="K76" s="12">
        <v>9.4704465000000019E-3</v>
      </c>
      <c r="L76" s="12">
        <v>9.2054449E-3</v>
      </c>
      <c r="M76" s="12">
        <v>8.4113055000000006E-3</v>
      </c>
      <c r="N76" s="12">
        <v>8.6312860999999998E-3</v>
      </c>
      <c r="O76" s="12">
        <v>8.4187389999999997E-3</v>
      </c>
      <c r="P76" s="12">
        <v>8.3703909999999996E-3</v>
      </c>
      <c r="Q76" s="12">
        <v>7.7900230999999997E-3</v>
      </c>
      <c r="R76" s="12">
        <v>7.3915315000000004E-3</v>
      </c>
      <c r="S76" s="12">
        <v>7.5407844999999998E-3</v>
      </c>
      <c r="T76" s="12">
        <v>7.3460418999999992E-3</v>
      </c>
      <c r="U76" s="12">
        <v>7.1578379000000001E-3</v>
      </c>
      <c r="V76" s="12">
        <v>6.930711E-3</v>
      </c>
      <c r="W76" s="12">
        <v>7.0859939999999991E-3</v>
      </c>
      <c r="X76" s="12">
        <v>7.1630436000000002E-3</v>
      </c>
      <c r="Y76" s="12">
        <v>6.9718515E-3</v>
      </c>
      <c r="Z76" s="12">
        <v>6.2423818999999998E-3</v>
      </c>
      <c r="AA76" s="12">
        <v>5.9743304999999997E-3</v>
      </c>
    </row>
    <row r="77" spans="1:27" x14ac:dyDescent="0.25">
      <c r="A77" s="11" t="s">
        <v>29</v>
      </c>
      <c r="B77" s="11" t="s">
        <v>17</v>
      </c>
      <c r="C77" s="12">
        <v>4.5760399999999999</v>
      </c>
      <c r="D77" s="12">
        <v>5.9829477999999998</v>
      </c>
      <c r="E77" s="12">
        <v>6.6660785999999996</v>
      </c>
      <c r="F77" s="12">
        <v>7.6816255</v>
      </c>
      <c r="G77" s="12">
        <v>8.9440310000000007</v>
      </c>
      <c r="H77" s="12">
        <v>9.3346689999999999</v>
      </c>
      <c r="I77" s="12">
        <v>10.410907999999999</v>
      </c>
      <c r="J77" s="12">
        <v>11.25257</v>
      </c>
      <c r="K77" s="12">
        <v>11.983416</v>
      </c>
      <c r="L77" s="12">
        <v>14.047467000000001</v>
      </c>
      <c r="M77" s="12">
        <v>15.136341</v>
      </c>
      <c r="N77" s="12">
        <v>16.322127999999999</v>
      </c>
      <c r="O77" s="12">
        <v>17.570648000000002</v>
      </c>
      <c r="P77" s="12">
        <v>18.785876999999999</v>
      </c>
      <c r="Q77" s="12">
        <v>18.670687999999998</v>
      </c>
      <c r="R77" s="12">
        <v>18.879543000000002</v>
      </c>
      <c r="S77" s="12">
        <v>19.848440999999998</v>
      </c>
      <c r="T77" s="12">
        <v>19.047953</v>
      </c>
      <c r="U77" s="12">
        <v>20.785655999999999</v>
      </c>
      <c r="V77" s="12">
        <v>20.090966999999999</v>
      </c>
      <c r="W77" s="12">
        <v>19.911043000000003</v>
      </c>
      <c r="X77" s="12">
        <v>19.819120999999999</v>
      </c>
      <c r="Y77" s="12">
        <v>20.309709999999999</v>
      </c>
      <c r="Z77" s="12">
        <v>19.313770000000002</v>
      </c>
      <c r="AA77" s="12">
        <v>18.887315999999998</v>
      </c>
    </row>
    <row r="78" spans="1:27" x14ac:dyDescent="0.25">
      <c r="A78" s="37" t="s">
        <v>98</v>
      </c>
      <c r="B78" s="37"/>
      <c r="C78" s="29">
        <v>11435.221112101572</v>
      </c>
      <c r="D78" s="29">
        <v>10372.46020156054</v>
      </c>
      <c r="E78" s="29">
        <v>16106.4435995157</v>
      </c>
      <c r="F78" s="29">
        <v>13678.459383315019</v>
      </c>
      <c r="G78" s="29">
        <v>10820.165991590009</v>
      </c>
      <c r="H78" s="29">
        <v>15861.889035025759</v>
      </c>
      <c r="I78" s="29">
        <v>13123.096030580629</v>
      </c>
      <c r="J78" s="29">
        <v>14127.9087602853</v>
      </c>
      <c r="K78" s="29">
        <v>9818.8448902872515</v>
      </c>
      <c r="L78" s="29">
        <v>3904.6064635312</v>
      </c>
      <c r="M78" s="29">
        <v>7181.5712163020999</v>
      </c>
      <c r="N78" s="29">
        <v>8483.0983136060695</v>
      </c>
      <c r="O78" s="29">
        <v>3911.5461756129002</v>
      </c>
      <c r="P78" s="29">
        <v>4110.7413989662</v>
      </c>
      <c r="Q78" s="29">
        <v>4176.5802408321997</v>
      </c>
      <c r="R78" s="29">
        <v>4075.7271416974008</v>
      </c>
      <c r="S78" s="29">
        <v>3937.0081075865</v>
      </c>
      <c r="T78" s="29">
        <v>7056.5094187234999</v>
      </c>
      <c r="U78" s="29">
        <v>5634.1977527020008</v>
      </c>
      <c r="V78" s="29">
        <v>7308.2376712149999</v>
      </c>
      <c r="W78" s="29">
        <v>9730.3643497890007</v>
      </c>
      <c r="X78" s="29">
        <v>5666.3304045800996</v>
      </c>
      <c r="Y78" s="29">
        <v>5450.2202498509996</v>
      </c>
      <c r="Z78" s="29">
        <v>5228.1089110656994</v>
      </c>
      <c r="AA78" s="29">
        <v>5678.1354965616001</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1.5987460000000002E-2</v>
      </c>
      <c r="E83" s="12">
        <v>1.5799357999999999E-2</v>
      </c>
      <c r="F83" s="12">
        <v>1.57835045E-2</v>
      </c>
      <c r="G83" s="12">
        <v>1.6151018E-2</v>
      </c>
      <c r="H83" s="12">
        <v>1.8061895000000001E-2</v>
      </c>
      <c r="I83" s="12">
        <v>1.9000212000000002E-2</v>
      </c>
      <c r="J83" s="12">
        <v>1.8077986000000001E-2</v>
      </c>
      <c r="K83" s="12">
        <v>1.7136199999999997E-2</v>
      </c>
      <c r="L83" s="12">
        <v>1.6556710999999998E-2</v>
      </c>
      <c r="M83" s="12">
        <v>1.6887592E-2</v>
      </c>
      <c r="N83" s="12">
        <v>1.6424663999999999E-2</v>
      </c>
      <c r="O83" s="12">
        <v>1.5496956000000001E-2</v>
      </c>
      <c r="P83" s="12">
        <v>1.4928909000000001E-2</v>
      </c>
      <c r="Q83" s="12">
        <v>1.5987368999999998E-2</v>
      </c>
      <c r="R83" s="12">
        <v>1.5543767999999999E-2</v>
      </c>
      <c r="S83" s="12">
        <v>1.5463936000000001E-2</v>
      </c>
      <c r="T83" s="12">
        <v>2.1340062999999999E-2</v>
      </c>
      <c r="U83" s="12">
        <v>2.0141148000000001E-2</v>
      </c>
      <c r="V83" s="12">
        <v>1.9851372000000003E-2</v>
      </c>
      <c r="W83" s="12">
        <v>2.0406286000000003E-2</v>
      </c>
      <c r="X83" s="12">
        <v>1.865934E-2</v>
      </c>
      <c r="Y83" s="12">
        <v>1.7670310000000002E-2</v>
      </c>
      <c r="Z83" s="12">
        <v>2.542898E-2</v>
      </c>
      <c r="AA83" s="12">
        <v>2.4216011000000003E-2</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2.9204493599999999E-2</v>
      </c>
      <c r="D85" s="12">
        <v>2.9047790999999996E-2</v>
      </c>
      <c r="E85" s="12">
        <v>2.8769905500000002E-2</v>
      </c>
      <c r="F85" s="12">
        <v>8.0927519100000005</v>
      </c>
      <c r="G85" s="12">
        <v>3.7489722914000003</v>
      </c>
      <c r="H85" s="12">
        <v>3.3073797881</v>
      </c>
      <c r="I85" s="12">
        <v>0.18375403030000001</v>
      </c>
      <c r="J85" s="12">
        <v>0.15410742499999996</v>
      </c>
      <c r="K85" s="12">
        <v>1.378558628</v>
      </c>
      <c r="L85" s="12">
        <v>34.384422643199997</v>
      </c>
      <c r="M85" s="12">
        <v>3.0103224099999999E-2</v>
      </c>
      <c r="N85" s="12">
        <v>3.02317626E-2</v>
      </c>
      <c r="O85" s="12">
        <v>2.7032046799999997E-2</v>
      </c>
      <c r="P85" s="12">
        <v>2.6602451699999998E-2</v>
      </c>
      <c r="Q85" s="12">
        <v>2.8495122099999999E-2</v>
      </c>
      <c r="R85" s="12">
        <v>2.7119205300000004E-2</v>
      </c>
      <c r="S85" s="12">
        <v>2.7484651499999999E-2</v>
      </c>
      <c r="T85" s="12">
        <v>2.3680533199999999E-2</v>
      </c>
      <c r="U85" s="12">
        <v>2.1288540500000001E-2</v>
      </c>
      <c r="V85" s="12">
        <v>2.0980275999999999E-2</v>
      </c>
      <c r="W85" s="12">
        <v>2.6445595000000002E-2</v>
      </c>
      <c r="X85" s="12">
        <v>1.8935075499999999E-2</v>
      </c>
      <c r="Y85" s="12">
        <v>1.80268024E-2</v>
      </c>
      <c r="Z85" s="12">
        <v>2.7865074399999998E-2</v>
      </c>
      <c r="AA85" s="12">
        <v>2.5240078699999998E-2</v>
      </c>
    </row>
    <row r="86" spans="1:27" x14ac:dyDescent="0.25">
      <c r="A86" s="11" t="s">
        <v>30</v>
      </c>
      <c r="B86" s="11" t="s">
        <v>3</v>
      </c>
      <c r="C86" s="12">
        <v>48616.031600000002</v>
      </c>
      <c r="D86" s="12">
        <v>53247.4087</v>
      </c>
      <c r="E86" s="12">
        <v>46293.693099999997</v>
      </c>
      <c r="F86" s="12">
        <v>45032.607200000006</v>
      </c>
      <c r="G86" s="12">
        <v>51728.826999999997</v>
      </c>
      <c r="H86" s="12">
        <v>52039.739200000004</v>
      </c>
      <c r="I86" s="12">
        <v>52373.440600000002</v>
      </c>
      <c r="J86" s="12">
        <v>44596.074999999997</v>
      </c>
      <c r="K86" s="12">
        <v>43594.928899999999</v>
      </c>
      <c r="L86" s="12">
        <v>37718.471299999997</v>
      </c>
      <c r="M86" s="12">
        <v>37666.6728</v>
      </c>
      <c r="N86" s="12">
        <v>36057.057699999998</v>
      </c>
      <c r="O86" s="12">
        <v>30162.025600000001</v>
      </c>
      <c r="P86" s="12">
        <v>26445.825199999996</v>
      </c>
      <c r="Q86" s="12">
        <v>30893.5</v>
      </c>
      <c r="R86" s="12">
        <v>26078.304800000002</v>
      </c>
      <c r="S86" s="12">
        <v>23927.067400000004</v>
      </c>
      <c r="T86" s="12">
        <v>26223.594700000001</v>
      </c>
      <c r="U86" s="12">
        <v>21059.207699999999</v>
      </c>
      <c r="V86" s="12">
        <v>19455.7022</v>
      </c>
      <c r="W86" s="12">
        <v>23131.184599999997</v>
      </c>
      <c r="X86" s="12">
        <v>19368.806100000002</v>
      </c>
      <c r="Y86" s="12">
        <v>15227.157740000001</v>
      </c>
      <c r="Z86" s="12">
        <v>20372.509760000001</v>
      </c>
      <c r="AA86" s="12">
        <v>17839.240659999999</v>
      </c>
    </row>
    <row r="87" spans="1:27" x14ac:dyDescent="0.25">
      <c r="A87" s="11" t="s">
        <v>30</v>
      </c>
      <c r="B87" s="11" t="s">
        <v>118</v>
      </c>
      <c r="C87" s="12">
        <v>0</v>
      </c>
      <c r="D87" s="12">
        <v>0</v>
      </c>
      <c r="E87" s="12">
        <v>0</v>
      </c>
      <c r="F87" s="12">
        <v>0</v>
      </c>
      <c r="G87" s="12">
        <v>0</v>
      </c>
      <c r="H87" s="12">
        <v>0</v>
      </c>
      <c r="I87" s="12">
        <v>0</v>
      </c>
      <c r="J87" s="12">
        <v>4.4040027000000004E-3</v>
      </c>
      <c r="K87" s="12">
        <v>4.9742064000000002E-3</v>
      </c>
      <c r="L87" s="12">
        <v>5.4173900000000002E-3</v>
      </c>
      <c r="M87" s="12">
        <v>6.6205463000000003E-3</v>
      </c>
      <c r="N87" s="12">
        <v>9.0479540000000004E-3</v>
      </c>
      <c r="O87" s="12">
        <v>7.3913855999999997E-3</v>
      </c>
      <c r="P87" s="12">
        <v>9.0163449999999985E-3</v>
      </c>
      <c r="Q87" s="12">
        <v>2.386106E-2</v>
      </c>
      <c r="R87" s="12">
        <v>2.3237210000000001E-2</v>
      </c>
      <c r="S87" s="12">
        <v>3.4409157000000003E-2</v>
      </c>
      <c r="T87" s="12">
        <v>3.0777402999999998E-2</v>
      </c>
      <c r="U87" s="12">
        <v>2.5181042000000001E-2</v>
      </c>
      <c r="V87" s="12">
        <v>3.0605408000000001E-2</v>
      </c>
      <c r="W87" s="12">
        <v>4.3924132999999997E-2</v>
      </c>
      <c r="X87" s="12">
        <v>2.6002391999999999E-2</v>
      </c>
      <c r="Y87" s="12">
        <v>2.4828731999999999E-2</v>
      </c>
      <c r="Z87" s="12">
        <v>0.25220355</v>
      </c>
      <c r="AA87" s="12">
        <v>0.23096286000000002</v>
      </c>
    </row>
    <row r="88" spans="1:27" x14ac:dyDescent="0.25">
      <c r="A88" s="11" t="s">
        <v>30</v>
      </c>
      <c r="B88" s="11" t="s">
        <v>10</v>
      </c>
      <c r="C88" s="12">
        <v>621.25647864896007</v>
      </c>
      <c r="D88" s="12">
        <v>568.58076034042995</v>
      </c>
      <c r="E88" s="12">
        <v>799.36700284637004</v>
      </c>
      <c r="F88" s="12">
        <v>820.48793741788006</v>
      </c>
      <c r="G88" s="12">
        <v>1459.6279795247599</v>
      </c>
      <c r="H88" s="12">
        <v>1468.9549019515</v>
      </c>
      <c r="I88" s="12">
        <v>1825.5564180380502</v>
      </c>
      <c r="J88" s="12">
        <v>1724.4488665320998</v>
      </c>
      <c r="K88" s="12">
        <v>2187.55734294585</v>
      </c>
      <c r="L88" s="12">
        <v>2143.7976499329698</v>
      </c>
      <c r="M88" s="12">
        <v>2077.31711579996</v>
      </c>
      <c r="N88" s="12">
        <v>2595.5375395333504</v>
      </c>
      <c r="O88" s="12">
        <v>2509.8765030914401</v>
      </c>
      <c r="P88" s="12">
        <v>2845.8428675129799</v>
      </c>
      <c r="Q88" s="12">
        <v>3134.4023138295497</v>
      </c>
      <c r="R88" s="12">
        <v>2859.4466496037398</v>
      </c>
      <c r="S88" s="12">
        <v>2672.6167593332798</v>
      </c>
      <c r="T88" s="12">
        <v>2997.0672826144</v>
      </c>
      <c r="U88" s="12">
        <v>2904.0527890498101</v>
      </c>
      <c r="V88" s="12">
        <v>2556.6472704784401</v>
      </c>
      <c r="W88" s="12">
        <v>2697.8934625143402</v>
      </c>
      <c r="X88" s="12">
        <v>2524.4925328358604</v>
      </c>
      <c r="Y88" s="12">
        <v>2507.2265067864996</v>
      </c>
      <c r="Z88" s="12">
        <v>2717.1062476816696</v>
      </c>
      <c r="AA88" s="12">
        <v>2661.9992390510397</v>
      </c>
    </row>
    <row r="89" spans="1:27" x14ac:dyDescent="0.25">
      <c r="A89" s="11" t="s">
        <v>30</v>
      </c>
      <c r="B89" s="11" t="s">
        <v>9</v>
      </c>
      <c r="C89" s="12">
        <v>4.0510135999999997E-4</v>
      </c>
      <c r="D89" s="12">
        <v>7.8933746000000009E-4</v>
      </c>
      <c r="E89" s="12">
        <v>1.0734177199999998E-3</v>
      </c>
      <c r="F89" s="12">
        <v>2.2588937400000002E-3</v>
      </c>
      <c r="G89" s="12">
        <v>0.26001881740000005</v>
      </c>
      <c r="H89" s="12">
        <v>31.802746840400001</v>
      </c>
      <c r="I89" s="12">
        <v>67.482571914999994</v>
      </c>
      <c r="J89" s="12">
        <v>82.63444100000001</v>
      </c>
      <c r="K89" s="12">
        <v>72.571988000000005</v>
      </c>
      <c r="L89" s="12">
        <v>72.749189999999999</v>
      </c>
      <c r="M89" s="12">
        <v>324.72781000000003</v>
      </c>
      <c r="N89" s="12">
        <v>573.87359349999997</v>
      </c>
      <c r="O89" s="12">
        <v>666.00053400000002</v>
      </c>
      <c r="P89" s="12">
        <v>665.79040800000007</v>
      </c>
      <c r="Q89" s="12">
        <v>627.51874899999996</v>
      </c>
      <c r="R89" s="12">
        <v>698.59524429999988</v>
      </c>
      <c r="S89" s="12">
        <v>742.36241299999995</v>
      </c>
      <c r="T89" s="12">
        <v>681.39992669999992</v>
      </c>
      <c r="U89" s="12">
        <v>682.58769240000004</v>
      </c>
      <c r="V89" s="12">
        <v>832.36796930000003</v>
      </c>
      <c r="W89" s="12">
        <v>838.74216049999984</v>
      </c>
      <c r="X89" s="12">
        <v>838.41723900000011</v>
      </c>
      <c r="Y89" s="12">
        <v>766.31142870000008</v>
      </c>
      <c r="Z89" s="12">
        <v>875.45903829999986</v>
      </c>
      <c r="AA89" s="12">
        <v>998.52920429999995</v>
      </c>
    </row>
    <row r="90" spans="1:27" x14ac:dyDescent="0.25">
      <c r="A90" s="11" t="s">
        <v>30</v>
      </c>
      <c r="B90" s="11" t="s">
        <v>102</v>
      </c>
      <c r="C90" s="12">
        <v>4.8729070999999997E-3</v>
      </c>
      <c r="D90" s="12">
        <v>5.3202727000000007E-3</v>
      </c>
      <c r="E90" s="12">
        <v>5.9123909999999995E-3</v>
      </c>
      <c r="F90" s="12">
        <v>6.3731751000000005E-3</v>
      </c>
      <c r="G90" s="12">
        <v>7.2346649999999995E-3</v>
      </c>
      <c r="H90" s="12">
        <v>6.8811341999999998E-3</v>
      </c>
      <c r="I90" s="12">
        <v>7.4308353999999995E-3</v>
      </c>
      <c r="J90" s="12">
        <v>9.130585699999999E-3</v>
      </c>
      <c r="K90" s="12">
        <v>1.3567456299999999E-2</v>
      </c>
      <c r="L90" s="12">
        <v>1.6246059299999997E-2</v>
      </c>
      <c r="M90" s="12">
        <v>1.8584195999999997E-2</v>
      </c>
      <c r="N90" s="12">
        <v>1.9494644000000002E-2</v>
      </c>
      <c r="O90" s="12">
        <v>2.0788810000000001E-2</v>
      </c>
      <c r="P90" s="12">
        <v>2.5343525999999998E-2</v>
      </c>
      <c r="Q90" s="12">
        <v>4.3084055000000003E-2</v>
      </c>
      <c r="R90" s="12">
        <v>19.397843532000003</v>
      </c>
      <c r="S90" s="12">
        <v>18.819972659999998</v>
      </c>
      <c r="T90" s="12">
        <v>17.438766427000001</v>
      </c>
      <c r="U90" s="12">
        <v>52.998875382999998</v>
      </c>
      <c r="V90" s="12">
        <v>131.33372929299998</v>
      </c>
      <c r="W90" s="12">
        <v>120.948006436</v>
      </c>
      <c r="X90" s="12">
        <v>123.39884413300001</v>
      </c>
      <c r="Y90" s="12">
        <v>120.48712716999999</v>
      </c>
      <c r="Z90" s="12">
        <v>262.56584006600002</v>
      </c>
      <c r="AA90" s="12">
        <v>409.04947287499999</v>
      </c>
    </row>
    <row r="91" spans="1:27" x14ac:dyDescent="0.25">
      <c r="A91" s="11" t="s">
        <v>30</v>
      </c>
      <c r="B91" s="11" t="s">
        <v>15</v>
      </c>
      <c r="C91" s="12">
        <v>0</v>
      </c>
      <c r="D91" s="12">
        <v>0</v>
      </c>
      <c r="E91" s="12">
        <v>1.1030823E-2</v>
      </c>
      <c r="F91" s="12">
        <v>1.2391305700000001E-2</v>
      </c>
      <c r="G91" s="12">
        <v>1.4464629200000001E-2</v>
      </c>
      <c r="H91" s="12">
        <v>18.228290245</v>
      </c>
      <c r="I91" s="12">
        <v>127.32098181969999</v>
      </c>
      <c r="J91" s="12">
        <v>117.0925684645</v>
      </c>
      <c r="K91" s="12">
        <v>179.49162461100002</v>
      </c>
      <c r="L91" s="12">
        <v>202.26276006800001</v>
      </c>
      <c r="M91" s="12">
        <v>228.52475769900002</v>
      </c>
      <c r="N91" s="12">
        <v>342.630596174</v>
      </c>
      <c r="O91" s="12">
        <v>435.01199653100002</v>
      </c>
      <c r="P91" s="12">
        <v>403.584731148</v>
      </c>
      <c r="Q91" s="12">
        <v>400.73721902</v>
      </c>
      <c r="R91" s="12">
        <v>391.91820078699999</v>
      </c>
      <c r="S91" s="12">
        <v>358.10244757700002</v>
      </c>
      <c r="T91" s="12">
        <v>336.74287958600002</v>
      </c>
      <c r="U91" s="12">
        <v>335.83948210700004</v>
      </c>
      <c r="V91" s="12">
        <v>300.47381197299995</v>
      </c>
      <c r="W91" s="12">
        <v>267.54180546800001</v>
      </c>
      <c r="X91" s="12">
        <v>287.28461638499999</v>
      </c>
      <c r="Y91" s="12">
        <v>249.11405797800003</v>
      </c>
      <c r="Z91" s="12">
        <v>226.30497591899999</v>
      </c>
      <c r="AA91" s="12">
        <v>216.65675420099998</v>
      </c>
    </row>
    <row r="92" spans="1:27" x14ac:dyDescent="0.25">
      <c r="A92" s="11" t="s">
        <v>30</v>
      </c>
      <c r="B92" s="11" t="s">
        <v>17</v>
      </c>
      <c r="C92" s="12">
        <v>8.5938619999999993E-2</v>
      </c>
      <c r="D92" s="12">
        <v>0.13473445000000001</v>
      </c>
      <c r="E92" s="12">
        <v>0.20661995999999999</v>
      </c>
      <c r="F92" s="12">
        <v>0.29559732000000005</v>
      </c>
      <c r="G92" s="12">
        <v>0.47735741999999998</v>
      </c>
      <c r="H92" s="12">
        <v>0.78083263999999997</v>
      </c>
      <c r="I92" s="12">
        <v>0.82689750000000006</v>
      </c>
      <c r="J92" s="12">
        <v>1.0839030999999999</v>
      </c>
      <c r="K92" s="12">
        <v>1.4722751000000001</v>
      </c>
      <c r="L92" s="12">
        <v>1.581833</v>
      </c>
      <c r="M92" s="12">
        <v>1.5332742000000001</v>
      </c>
      <c r="N92" s="12">
        <v>1.8396376999999999</v>
      </c>
      <c r="O92" s="12">
        <v>1.9808213000000001</v>
      </c>
      <c r="P92" s="12">
        <v>2.3396725999999997</v>
      </c>
      <c r="Q92" s="12">
        <v>2.3577175000000001</v>
      </c>
      <c r="R92" s="12">
        <v>2.5000960000000001</v>
      </c>
      <c r="S92" s="12">
        <v>2.8594126000000002</v>
      </c>
      <c r="T92" s="12">
        <v>3.046913</v>
      </c>
      <c r="U92" s="12">
        <v>3.1424854</v>
      </c>
      <c r="V92" s="12">
        <v>2.9225002</v>
      </c>
      <c r="W92" s="12">
        <v>3.0540340000000001</v>
      </c>
      <c r="X92" s="12">
        <v>3.0740641999999996</v>
      </c>
      <c r="Y92" s="12">
        <v>3.2694506999999997</v>
      </c>
      <c r="Z92" s="12">
        <v>3.0966262000000002</v>
      </c>
      <c r="AA92" s="12">
        <v>3.1896393999999999</v>
      </c>
    </row>
    <row r="93" spans="1:27" x14ac:dyDescent="0.25">
      <c r="A93" s="37" t="s">
        <v>98</v>
      </c>
      <c r="B93" s="37"/>
      <c r="C93" s="29">
        <v>49237.317688243922</v>
      </c>
      <c r="D93" s="29">
        <v>53816.03528492889</v>
      </c>
      <c r="E93" s="29">
        <v>47093.10574552758</v>
      </c>
      <c r="F93" s="29">
        <v>45861.20593172613</v>
      </c>
      <c r="G93" s="29">
        <v>53192.480121651555</v>
      </c>
      <c r="H93" s="29">
        <v>53543.822290475007</v>
      </c>
      <c r="I93" s="29">
        <v>54266.68234419536</v>
      </c>
      <c r="J93" s="29">
        <v>46403.334896945795</v>
      </c>
      <c r="K93" s="29">
        <v>45856.458899980258</v>
      </c>
      <c r="L93" s="29">
        <v>39969.424536677165</v>
      </c>
      <c r="M93" s="29">
        <v>40068.771337162361</v>
      </c>
      <c r="N93" s="29">
        <v>39226.524537413949</v>
      </c>
      <c r="O93" s="29">
        <v>33337.952557479839</v>
      </c>
      <c r="P93" s="29">
        <v>29957.509023218678</v>
      </c>
      <c r="Q93" s="29">
        <v>34655.48940638065</v>
      </c>
      <c r="R93" s="29">
        <v>29636.41259408704</v>
      </c>
      <c r="S93" s="29">
        <v>27342.123930077782</v>
      </c>
      <c r="T93" s="29">
        <v>29902.137707313603</v>
      </c>
      <c r="U93" s="29">
        <v>24645.914792180309</v>
      </c>
      <c r="V93" s="29">
        <v>22844.788876834438</v>
      </c>
      <c r="W93" s="29">
        <v>26667.910999028336</v>
      </c>
      <c r="X93" s="29">
        <v>22731.779468643359</v>
      </c>
      <c r="Y93" s="29">
        <v>18500.7562013309</v>
      </c>
      <c r="Z93" s="29">
        <v>23965.38054358607</v>
      </c>
      <c r="AA93" s="29">
        <v>21500.049522300738</v>
      </c>
    </row>
    <row r="96" spans="1:27" collapsed="1" x14ac:dyDescent="0.25">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x14ac:dyDescent="0.25">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row>
    <row r="98" spans="1:27" x14ac:dyDescent="0.25">
      <c r="A98" s="11" t="s">
        <v>18</v>
      </c>
      <c r="B98" s="11" t="s">
        <v>105</v>
      </c>
      <c r="C98" s="30">
        <v>44.122098490000006</v>
      </c>
      <c r="D98" s="30">
        <v>41.898729099999997</v>
      </c>
      <c r="E98" s="30">
        <v>40.249293219999998</v>
      </c>
      <c r="F98" s="30">
        <v>38.013354679999999</v>
      </c>
      <c r="G98" s="30">
        <v>36.383285900000004</v>
      </c>
      <c r="H98" s="30">
        <v>31.78971043</v>
      </c>
      <c r="I98" s="30">
        <v>30.338471390000002</v>
      </c>
      <c r="J98" s="30">
        <v>41.195419379999997</v>
      </c>
      <c r="K98" s="30">
        <v>37.740864170000002</v>
      </c>
      <c r="L98" s="30">
        <v>36.995314495000002</v>
      </c>
      <c r="M98" s="30">
        <v>32.835729931000003</v>
      </c>
      <c r="N98" s="30">
        <v>29.280119724999999</v>
      </c>
      <c r="O98" s="30">
        <v>28.639634800000003</v>
      </c>
      <c r="P98" s="30">
        <v>25.773794280000001</v>
      </c>
      <c r="Q98" s="30">
        <v>23.419519729999998</v>
      </c>
      <c r="R98" s="30">
        <v>21.743742015999999</v>
      </c>
      <c r="S98" s="30">
        <v>21.022443430000003</v>
      </c>
      <c r="T98" s="30">
        <v>19.027673104000002</v>
      </c>
      <c r="U98" s="30">
        <v>15.136750345000001</v>
      </c>
      <c r="V98" s="30">
        <v>14.046112740000002</v>
      </c>
      <c r="W98" s="30">
        <v>9.3959589199999982</v>
      </c>
      <c r="X98" s="30">
        <v>9.2184024999999998</v>
      </c>
      <c r="Y98" s="30">
        <v>8.7731243299999999</v>
      </c>
      <c r="Z98" s="30">
        <v>3.10792695</v>
      </c>
      <c r="AA98" s="30">
        <v>3.0253496000000002</v>
      </c>
    </row>
    <row r="99" spans="1:27" x14ac:dyDescent="0.25">
      <c r="A99" s="11" t="s">
        <v>18</v>
      </c>
      <c r="B99" s="11" t="s">
        <v>14</v>
      </c>
      <c r="C99" s="30">
        <v>15122.9151</v>
      </c>
      <c r="D99" s="30">
        <v>17257.524860000001</v>
      </c>
      <c r="E99" s="30">
        <v>16083.500699999999</v>
      </c>
      <c r="F99" s="30">
        <v>21487.146939999999</v>
      </c>
      <c r="G99" s="30">
        <v>45669.675060000001</v>
      </c>
      <c r="H99" s="30">
        <v>39703.108850000004</v>
      </c>
      <c r="I99" s="30">
        <v>43716.318800000001</v>
      </c>
      <c r="J99" s="30">
        <v>42288.133039999993</v>
      </c>
      <c r="K99" s="30">
        <v>39556.194540000004</v>
      </c>
      <c r="L99" s="30">
        <v>36156.555339999999</v>
      </c>
      <c r="M99" s="30">
        <v>34872.687079999996</v>
      </c>
      <c r="N99" s="30">
        <v>30789.55443</v>
      </c>
      <c r="O99" s="30">
        <v>31519.544809999999</v>
      </c>
      <c r="P99" s="30">
        <v>30812.468560000001</v>
      </c>
      <c r="Q99" s="30">
        <v>26651.134329999997</v>
      </c>
      <c r="R99" s="30">
        <v>24863.772780000003</v>
      </c>
      <c r="S99" s="30">
        <v>23367.654149999998</v>
      </c>
      <c r="T99" s="30">
        <v>21505.828440000001</v>
      </c>
      <c r="U99" s="30">
        <v>21875.190420000003</v>
      </c>
      <c r="V99" s="30">
        <v>19562.586219999997</v>
      </c>
      <c r="W99" s="30">
        <v>17107.211009999999</v>
      </c>
      <c r="X99" s="30">
        <v>18309.215679999998</v>
      </c>
      <c r="Y99" s="30">
        <v>17150.602190000001</v>
      </c>
      <c r="Z99" s="30">
        <v>15936.165359999997</v>
      </c>
      <c r="AA99" s="30">
        <v>15256.498970000001</v>
      </c>
    </row>
    <row r="100" spans="1:27" x14ac:dyDescent="0.25">
      <c r="A100" s="11" t="s">
        <v>18</v>
      </c>
      <c r="B100" s="11" t="s">
        <v>25</v>
      </c>
      <c r="C100" s="30">
        <v>10.414220071000001</v>
      </c>
      <c r="D100" s="30">
        <v>15.300345537999998</v>
      </c>
      <c r="E100" s="30">
        <v>21.555979608999998</v>
      </c>
      <c r="F100" s="30">
        <v>29.450861589999999</v>
      </c>
      <c r="G100" s="30">
        <v>39.004853802</v>
      </c>
      <c r="H100" s="30">
        <v>45.451230659999993</v>
      </c>
      <c r="I100" s="30">
        <v>56.478300329</v>
      </c>
      <c r="J100" s="30">
        <v>63.225117920000002</v>
      </c>
      <c r="K100" s="30">
        <v>75.064814290000001</v>
      </c>
      <c r="L100" s="30">
        <v>89.010352226000009</v>
      </c>
      <c r="M100" s="30">
        <v>102.40947920999999</v>
      </c>
      <c r="N100" s="30">
        <v>112.82267783</v>
      </c>
      <c r="O100" s="30">
        <v>127.55906628999999</v>
      </c>
      <c r="P100" s="30">
        <v>140.46598940999999</v>
      </c>
      <c r="Q100" s="30">
        <v>147.00694061000002</v>
      </c>
      <c r="R100" s="30">
        <v>155.01236772999999</v>
      </c>
      <c r="S100" s="30">
        <v>165.96035515</v>
      </c>
      <c r="T100" s="30">
        <v>167.37317426999999</v>
      </c>
      <c r="U100" s="30">
        <v>180.30647420999998</v>
      </c>
      <c r="V100" s="30">
        <v>182.17401608000003</v>
      </c>
      <c r="W100" s="30">
        <v>179.34338292999996</v>
      </c>
      <c r="X100" s="30">
        <v>186.86079622</v>
      </c>
      <c r="Y100" s="30">
        <v>189.70544402000002</v>
      </c>
      <c r="Z100" s="30">
        <v>179.90633714000001</v>
      </c>
      <c r="AA100" s="30">
        <v>182.90831032</v>
      </c>
    </row>
    <row r="101" spans="1:27"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x14ac:dyDescent="0.25">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27" x14ac:dyDescent="0.25">
      <c r="A103" s="11" t="s">
        <v>26</v>
      </c>
      <c r="B103" s="11" t="s">
        <v>105</v>
      </c>
      <c r="C103" s="12">
        <v>2.6719657999999997</v>
      </c>
      <c r="D103" s="12">
        <v>2.4416057000000002</v>
      </c>
      <c r="E103" s="12">
        <v>2.5724171999999998</v>
      </c>
      <c r="F103" s="12">
        <v>2.5429540000000004</v>
      </c>
      <c r="G103" s="12">
        <v>2.3466558000000002</v>
      </c>
      <c r="H103" s="12">
        <v>2.1203981999999999</v>
      </c>
      <c r="I103" s="12">
        <v>2.0529319999999998</v>
      </c>
      <c r="J103" s="12">
        <v>8.4029385999999988</v>
      </c>
      <c r="K103" s="12">
        <v>7.9712860000000001</v>
      </c>
      <c r="L103" s="12">
        <v>7.5308817000000001</v>
      </c>
      <c r="M103" s="12">
        <v>7.2087206000000004</v>
      </c>
      <c r="N103" s="12">
        <v>6.5595667999999998</v>
      </c>
      <c r="O103" s="12">
        <v>6.3971758000000003</v>
      </c>
      <c r="P103" s="12">
        <v>4.6248620000000003</v>
      </c>
      <c r="Q103" s="12">
        <v>4.2988019999999993</v>
      </c>
      <c r="R103" s="12">
        <v>4.0049520999999997</v>
      </c>
      <c r="S103" s="12">
        <v>3.9118991999999997</v>
      </c>
      <c r="T103" s="12">
        <v>3.6253398000000003</v>
      </c>
      <c r="U103" s="12">
        <v>3.52888</v>
      </c>
      <c r="V103" s="12">
        <v>3.2957519999999998</v>
      </c>
      <c r="W103" s="12">
        <v>3.0215605000000001</v>
      </c>
      <c r="X103" s="12">
        <v>2.9941396</v>
      </c>
      <c r="Y103" s="12">
        <v>2.8782579999999998</v>
      </c>
      <c r="Z103" s="12">
        <v>0</v>
      </c>
      <c r="AA103" s="12">
        <v>0</v>
      </c>
    </row>
    <row r="104" spans="1:27" x14ac:dyDescent="0.25">
      <c r="A104" s="11" t="s">
        <v>26</v>
      </c>
      <c r="B104" s="11" t="s">
        <v>14</v>
      </c>
      <c r="C104" s="12">
        <v>9205.7551000000003</v>
      </c>
      <c r="D104" s="12">
        <v>9945.6839600000003</v>
      </c>
      <c r="E104" s="12">
        <v>9513.698699999999</v>
      </c>
      <c r="F104" s="12">
        <v>14809.59944</v>
      </c>
      <c r="G104" s="12">
        <v>39041.96976</v>
      </c>
      <c r="H104" s="12">
        <v>35349.627850000004</v>
      </c>
      <c r="I104" s="12">
        <v>38027.258500000004</v>
      </c>
      <c r="J104" s="12">
        <v>36543.200039999996</v>
      </c>
      <c r="K104" s="12">
        <v>34743.043840000006</v>
      </c>
      <c r="L104" s="12">
        <v>31737.309739999997</v>
      </c>
      <c r="M104" s="12">
        <v>30414.859479999999</v>
      </c>
      <c r="N104" s="12">
        <v>26803.136429999999</v>
      </c>
      <c r="O104" s="12">
        <v>27696.325410000001</v>
      </c>
      <c r="P104" s="12">
        <v>27335.48616</v>
      </c>
      <c r="Q104" s="12">
        <v>24039.755129999998</v>
      </c>
      <c r="R104" s="12">
        <v>22109.633280000002</v>
      </c>
      <c r="S104" s="12">
        <v>20739.93075</v>
      </c>
      <c r="T104" s="12">
        <v>19077.200240000002</v>
      </c>
      <c r="U104" s="12">
        <v>19229.962920000002</v>
      </c>
      <c r="V104" s="12">
        <v>17273.857219999998</v>
      </c>
      <c r="W104" s="12">
        <v>15100.60166</v>
      </c>
      <c r="X104" s="12">
        <v>16275.654079999998</v>
      </c>
      <c r="Y104" s="12">
        <v>15279.349990000001</v>
      </c>
      <c r="Z104" s="12">
        <v>14433.965239999998</v>
      </c>
      <c r="AA104" s="12">
        <v>13707.61117</v>
      </c>
    </row>
    <row r="105" spans="1:27" x14ac:dyDescent="0.25">
      <c r="A105" s="11" t="s">
        <v>26</v>
      </c>
      <c r="B105" s="11" t="s">
        <v>25</v>
      </c>
      <c r="C105" s="12">
        <v>2.3426224259999997</v>
      </c>
      <c r="D105" s="12">
        <v>4.0753072069999998</v>
      </c>
      <c r="E105" s="12">
        <v>7.0163983399999994</v>
      </c>
      <c r="F105" s="12">
        <v>10.090101805999998</v>
      </c>
      <c r="G105" s="12">
        <v>13.086855426</v>
      </c>
      <c r="H105" s="12">
        <v>15.80723001</v>
      </c>
      <c r="I105" s="12">
        <v>20.142019954999999</v>
      </c>
      <c r="J105" s="12">
        <v>22.574991279999999</v>
      </c>
      <c r="K105" s="12">
        <v>26.781348000000001</v>
      </c>
      <c r="L105" s="12">
        <v>30.813114350000003</v>
      </c>
      <c r="M105" s="12">
        <v>35.316001799999995</v>
      </c>
      <c r="N105" s="12">
        <v>38.882226830000008</v>
      </c>
      <c r="O105" s="12">
        <v>44.135612880000004</v>
      </c>
      <c r="P105" s="12">
        <v>48.4494343</v>
      </c>
      <c r="Q105" s="12">
        <v>50.799322419999996</v>
      </c>
      <c r="R105" s="12">
        <v>53.209871440000001</v>
      </c>
      <c r="S105" s="12">
        <v>56.833410600000001</v>
      </c>
      <c r="T105" s="12">
        <v>57.1797878</v>
      </c>
      <c r="U105" s="12">
        <v>59.769815250000001</v>
      </c>
      <c r="V105" s="12">
        <v>59.512057750000004</v>
      </c>
      <c r="W105" s="12">
        <v>58.245561559999992</v>
      </c>
      <c r="X105" s="12">
        <v>60.9879502</v>
      </c>
      <c r="Y105" s="12">
        <v>61.837087399999994</v>
      </c>
      <c r="Z105" s="12">
        <v>58.004958300000006</v>
      </c>
      <c r="AA105" s="12">
        <v>59.022818200000003</v>
      </c>
    </row>
    <row r="107" spans="1:27" x14ac:dyDescent="0.25">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27" x14ac:dyDescent="0.25">
      <c r="A108" s="11" t="s">
        <v>27</v>
      </c>
      <c r="B108" s="11" t="s">
        <v>105</v>
      </c>
      <c r="C108" s="12">
        <v>5.8316885000000003</v>
      </c>
      <c r="D108" s="12">
        <v>5.4474497</v>
      </c>
      <c r="E108" s="12">
        <v>4.9327304999999999</v>
      </c>
      <c r="F108" s="12">
        <v>4.7830386000000003</v>
      </c>
      <c r="G108" s="12">
        <v>4.6397826999999996</v>
      </c>
      <c r="H108" s="12">
        <v>4.2918364000000002</v>
      </c>
      <c r="I108" s="12">
        <v>4.0861613999999999</v>
      </c>
      <c r="J108" s="12">
        <v>3.8856272000000001</v>
      </c>
      <c r="K108" s="12">
        <v>3.6895383000000002</v>
      </c>
      <c r="L108" s="12">
        <v>3.4897390000000001</v>
      </c>
      <c r="M108" s="12">
        <v>3.3299448000000003</v>
      </c>
      <c r="N108" s="12">
        <v>3.1139047999999998</v>
      </c>
      <c r="O108" s="12">
        <v>2.9368180000000002</v>
      </c>
      <c r="P108" s="12">
        <v>2.7716437999999997</v>
      </c>
      <c r="Q108" s="12">
        <v>2.4664760000000001</v>
      </c>
      <c r="R108" s="12">
        <v>2.3974126</v>
      </c>
      <c r="S108" s="12">
        <v>2.30261</v>
      </c>
      <c r="T108" s="12">
        <v>2.2302422000000002</v>
      </c>
      <c r="U108" s="12">
        <v>2.1536323000000004</v>
      </c>
      <c r="V108" s="12">
        <v>2.0384335</v>
      </c>
      <c r="W108" s="12">
        <v>1.9148552999999999</v>
      </c>
      <c r="X108" s="12">
        <v>1.8042163</v>
      </c>
      <c r="Y108" s="12">
        <v>1.6910592</v>
      </c>
      <c r="Z108" s="12">
        <v>1.4966912999999999</v>
      </c>
      <c r="AA108" s="12">
        <v>1.4922815</v>
      </c>
    </row>
    <row r="109" spans="1:27" x14ac:dyDescent="0.25">
      <c r="A109" s="11" t="s">
        <v>27</v>
      </c>
      <c r="B109" s="11" t="s">
        <v>14</v>
      </c>
      <c r="C109" s="12">
        <v>5917.16</v>
      </c>
      <c r="D109" s="12">
        <v>7311.8409000000001</v>
      </c>
      <c r="E109" s="12">
        <v>6569.8019999999997</v>
      </c>
      <c r="F109" s="12">
        <v>6677.5474999999997</v>
      </c>
      <c r="G109" s="12">
        <v>6627.7052999999996</v>
      </c>
      <c r="H109" s="12">
        <v>4353.4809999999998</v>
      </c>
      <c r="I109" s="12">
        <v>5689.0603000000001</v>
      </c>
      <c r="J109" s="12">
        <v>5744.933</v>
      </c>
      <c r="K109" s="12">
        <v>4813.1507000000001</v>
      </c>
      <c r="L109" s="12">
        <v>4419.2455999999993</v>
      </c>
      <c r="M109" s="12">
        <v>4457.8275999999996</v>
      </c>
      <c r="N109" s="12">
        <v>3986.4180000000001</v>
      </c>
      <c r="O109" s="12">
        <v>3823.2194</v>
      </c>
      <c r="P109" s="12">
        <v>3476.9824000000003</v>
      </c>
      <c r="Q109" s="12">
        <v>2611.3792000000003</v>
      </c>
      <c r="R109" s="12">
        <v>2754.1395000000002</v>
      </c>
      <c r="S109" s="12">
        <v>2627.7234000000003</v>
      </c>
      <c r="T109" s="12">
        <v>2428.6282000000001</v>
      </c>
      <c r="U109" s="12">
        <v>2645.2275</v>
      </c>
      <c r="V109" s="12">
        <v>2288.7289999999998</v>
      </c>
      <c r="W109" s="12">
        <v>2006.6093500000002</v>
      </c>
      <c r="X109" s="12">
        <v>2033.5616</v>
      </c>
      <c r="Y109" s="12">
        <v>1871.2522000000001</v>
      </c>
      <c r="Z109" s="12">
        <v>1502.2001200000002</v>
      </c>
      <c r="AA109" s="12">
        <v>1548.8878</v>
      </c>
    </row>
    <row r="110" spans="1:27" x14ac:dyDescent="0.25">
      <c r="A110" s="11" t="s">
        <v>27</v>
      </c>
      <c r="B110" s="11" t="s">
        <v>25</v>
      </c>
      <c r="C110" s="12">
        <v>1.2826503</v>
      </c>
      <c r="D110" s="12">
        <v>1.9387194999999999</v>
      </c>
      <c r="E110" s="12">
        <v>3.0181033000000004</v>
      </c>
      <c r="F110" s="12">
        <v>4.5898430000000001</v>
      </c>
      <c r="G110" s="12">
        <v>6.5939696999999997</v>
      </c>
      <c r="H110" s="12">
        <v>8.4297890000000013</v>
      </c>
      <c r="I110" s="12">
        <v>11.111696999999999</v>
      </c>
      <c r="J110" s="12">
        <v>13.078254000000001</v>
      </c>
      <c r="K110" s="12">
        <v>17.149898</v>
      </c>
      <c r="L110" s="12">
        <v>21.214719000000002</v>
      </c>
      <c r="M110" s="12">
        <v>25.595342000000002</v>
      </c>
      <c r="N110" s="12">
        <v>29.107680000000002</v>
      </c>
      <c r="O110" s="12">
        <v>32.875589999999995</v>
      </c>
      <c r="P110" s="12">
        <v>36.147477000000002</v>
      </c>
      <c r="Q110" s="12">
        <v>37.780016000000003</v>
      </c>
      <c r="R110" s="12">
        <v>41.242464999999996</v>
      </c>
      <c r="S110" s="12">
        <v>44.519297000000002</v>
      </c>
      <c r="T110" s="12">
        <v>47.304438000000005</v>
      </c>
      <c r="U110" s="12">
        <v>50.768714999999993</v>
      </c>
      <c r="V110" s="12">
        <v>53.943980000000003</v>
      </c>
      <c r="W110" s="12">
        <v>55.540723</v>
      </c>
      <c r="X110" s="12">
        <v>56.405222999999999</v>
      </c>
      <c r="Y110" s="12">
        <v>56.328019999999995</v>
      </c>
      <c r="Z110" s="12">
        <v>53.462707000000002</v>
      </c>
      <c r="AA110" s="12">
        <v>55.479900000000001</v>
      </c>
    </row>
    <row r="112" spans="1:27" x14ac:dyDescent="0.25">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x14ac:dyDescent="0.25">
      <c r="A113" s="11" t="s">
        <v>28</v>
      </c>
      <c r="B113" s="11" t="s">
        <v>105</v>
      </c>
      <c r="C113" s="12">
        <v>16.666884000000003</v>
      </c>
      <c r="D113" s="12">
        <v>15.796943300000001</v>
      </c>
      <c r="E113" s="12">
        <v>16.036030999999998</v>
      </c>
      <c r="F113" s="12">
        <v>15.5067836</v>
      </c>
      <c r="G113" s="12">
        <v>14.570952100000001</v>
      </c>
      <c r="H113" s="12">
        <v>12.445901060000001</v>
      </c>
      <c r="I113" s="12">
        <v>12.055579669999998</v>
      </c>
      <c r="J113" s="12">
        <v>17.473318250000002</v>
      </c>
      <c r="K113" s="12">
        <v>15.62759073</v>
      </c>
      <c r="L113" s="12">
        <v>15.37062003</v>
      </c>
      <c r="M113" s="12">
        <v>12.448694700000001</v>
      </c>
      <c r="N113" s="12">
        <v>11.257783</v>
      </c>
      <c r="O113" s="12">
        <v>11.344470700000002</v>
      </c>
      <c r="P113" s="12">
        <v>10.658365</v>
      </c>
      <c r="Q113" s="12">
        <v>9.6736775000000002</v>
      </c>
      <c r="R113" s="12">
        <v>8.8750184000000001</v>
      </c>
      <c r="S113" s="12">
        <v>8.4730877000000007</v>
      </c>
      <c r="T113" s="12">
        <v>7.3618439500000008</v>
      </c>
      <c r="U113" s="12">
        <v>3.5561277299999996</v>
      </c>
      <c r="V113" s="12">
        <v>3.2329956200000001</v>
      </c>
      <c r="W113" s="12">
        <v>2.7922287999999997</v>
      </c>
      <c r="X113" s="12">
        <v>2.8425999000000002</v>
      </c>
      <c r="Y113" s="12">
        <v>2.7727234300000001</v>
      </c>
      <c r="Z113" s="12">
        <v>0.32762985</v>
      </c>
      <c r="AA113" s="12">
        <v>0.31850709999999999</v>
      </c>
    </row>
    <row r="114" spans="1:27" x14ac:dyDescent="0.25">
      <c r="A114" s="11" t="s">
        <v>28</v>
      </c>
      <c r="B114" s="11" t="s">
        <v>14</v>
      </c>
      <c r="C114" s="12">
        <v>0</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row>
    <row r="115" spans="1:27" x14ac:dyDescent="0.25">
      <c r="A115" s="11" t="s">
        <v>28</v>
      </c>
      <c r="B115" s="11" t="s">
        <v>25</v>
      </c>
      <c r="C115" s="12">
        <v>1.312322435</v>
      </c>
      <c r="D115" s="12">
        <v>2.0903986409999997</v>
      </c>
      <c r="E115" s="12">
        <v>3.4356625889999997</v>
      </c>
      <c r="F115" s="12">
        <v>5.3854914139999996</v>
      </c>
      <c r="G115" s="12">
        <v>8.2105309759999994</v>
      </c>
      <c r="H115" s="12">
        <v>9.3415988099999989</v>
      </c>
      <c r="I115" s="12">
        <v>11.965243674000002</v>
      </c>
      <c r="J115" s="12">
        <v>13.094780640000002</v>
      </c>
      <c r="K115" s="12">
        <v>15.302159090000002</v>
      </c>
      <c r="L115" s="12">
        <v>18.543364575999998</v>
      </c>
      <c r="M115" s="12">
        <v>21.92986681</v>
      </c>
      <c r="N115" s="12">
        <v>23.466475800000001</v>
      </c>
      <c r="O115" s="12">
        <v>27.548200810000001</v>
      </c>
      <c r="P115" s="12">
        <v>31.005653410000001</v>
      </c>
      <c r="Q115" s="12">
        <v>33.694216390000001</v>
      </c>
      <c r="R115" s="12">
        <v>35.331777589999994</v>
      </c>
      <c r="S115" s="12">
        <v>37.96440415</v>
      </c>
      <c r="T115" s="12">
        <v>36.827554669999998</v>
      </c>
      <c r="U115" s="12">
        <v>41.680386660000003</v>
      </c>
      <c r="V115" s="12">
        <v>41.564950730000007</v>
      </c>
      <c r="W115" s="12">
        <v>38.602408369999999</v>
      </c>
      <c r="X115" s="12">
        <v>42.511082620000003</v>
      </c>
      <c r="Y115" s="12">
        <v>43.755682020000009</v>
      </c>
      <c r="Z115" s="12">
        <v>42.146433840000007</v>
      </c>
      <c r="AA115" s="12">
        <v>42.430624319999993</v>
      </c>
    </row>
    <row r="117" spans="1:27" x14ac:dyDescent="0.25">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x14ac:dyDescent="0.25">
      <c r="A118" s="11" t="s">
        <v>29</v>
      </c>
      <c r="B118" s="11" t="s">
        <v>105</v>
      </c>
      <c r="C118" s="12">
        <v>18.951560190000002</v>
      </c>
      <c r="D118" s="12">
        <v>18.212730400000002</v>
      </c>
      <c r="E118" s="12">
        <v>16.708114519999999</v>
      </c>
      <c r="F118" s="12">
        <v>15.180578479999999</v>
      </c>
      <c r="G118" s="12">
        <v>14.825895300000001</v>
      </c>
      <c r="H118" s="12">
        <v>12.931574769999999</v>
      </c>
      <c r="I118" s="12">
        <v>12.14379832</v>
      </c>
      <c r="J118" s="12">
        <v>11.433535329999998</v>
      </c>
      <c r="K118" s="12">
        <v>10.452449140000001</v>
      </c>
      <c r="L118" s="12">
        <v>10.604073765000001</v>
      </c>
      <c r="M118" s="12">
        <v>9.8483698309999994</v>
      </c>
      <c r="N118" s="12">
        <v>8.3488651249999997</v>
      </c>
      <c r="O118" s="12">
        <v>7.9611703</v>
      </c>
      <c r="P118" s="12">
        <v>7.7189234799999999</v>
      </c>
      <c r="Q118" s="12">
        <v>6.9805642299999997</v>
      </c>
      <c r="R118" s="12">
        <v>6.4663589160000008</v>
      </c>
      <c r="S118" s="12">
        <v>6.3348465300000001</v>
      </c>
      <c r="T118" s="12">
        <v>5.8102471539999998</v>
      </c>
      <c r="U118" s="12">
        <v>5.8981103150000003</v>
      </c>
      <c r="V118" s="12">
        <v>5.47893162</v>
      </c>
      <c r="W118" s="12">
        <v>1.66731432</v>
      </c>
      <c r="X118" s="12">
        <v>1.5774467000000001</v>
      </c>
      <c r="Y118" s="12">
        <v>1.4310836999999998</v>
      </c>
      <c r="Z118" s="12">
        <v>1.2836058000000001</v>
      </c>
      <c r="AA118" s="12">
        <v>1.214561</v>
      </c>
    </row>
    <row r="119" spans="1:27" x14ac:dyDescent="0.25">
      <c r="A119" s="11" t="s">
        <v>29</v>
      </c>
      <c r="B119" s="11" t="s">
        <v>14</v>
      </c>
      <c r="C119" s="12">
        <v>0</v>
      </c>
      <c r="D119" s="12">
        <v>0</v>
      </c>
      <c r="E119" s="12">
        <v>0</v>
      </c>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row>
    <row r="120" spans="1:27" x14ac:dyDescent="0.25">
      <c r="A120" s="11" t="s">
        <v>29</v>
      </c>
      <c r="B120" s="11" t="s">
        <v>25</v>
      </c>
      <c r="C120" s="12">
        <v>5.3755780000000009</v>
      </c>
      <c r="D120" s="12">
        <v>7.0372133999999997</v>
      </c>
      <c r="E120" s="12">
        <v>7.842886</v>
      </c>
      <c r="F120" s="12">
        <v>9.0377690000000008</v>
      </c>
      <c r="G120" s="12">
        <v>10.549978999999999</v>
      </c>
      <c r="H120" s="12">
        <v>10.955791</v>
      </c>
      <c r="I120" s="12">
        <v>12.283337</v>
      </c>
      <c r="J120" s="12">
        <v>13.204915000000002</v>
      </c>
      <c r="K120" s="12">
        <v>14.099197999999999</v>
      </c>
      <c r="L120" s="12">
        <v>16.572900000000001</v>
      </c>
      <c r="M120" s="12">
        <v>17.763511999999999</v>
      </c>
      <c r="N120" s="12">
        <v>19.203918000000002</v>
      </c>
      <c r="O120" s="12">
        <v>20.672895</v>
      </c>
      <c r="P120" s="12">
        <v>22.102629</v>
      </c>
      <c r="Q120" s="12">
        <v>21.967400000000001</v>
      </c>
      <c r="R120" s="12">
        <v>22.277469</v>
      </c>
      <c r="S120" s="12">
        <v>23.288209999999999</v>
      </c>
      <c r="T120" s="12">
        <v>22.476509999999998</v>
      </c>
      <c r="U120" s="12">
        <v>24.390186</v>
      </c>
      <c r="V120" s="12">
        <v>23.703562000000002</v>
      </c>
      <c r="W120" s="12">
        <v>23.361159999999998</v>
      </c>
      <c r="X120" s="12">
        <v>23.350909999999999</v>
      </c>
      <c r="Y120" s="12">
        <v>23.926514000000001</v>
      </c>
      <c r="Z120" s="12">
        <v>22.660261999999999</v>
      </c>
      <c r="AA120" s="12">
        <v>22.222137</v>
      </c>
    </row>
    <row r="122" spans="1:27" x14ac:dyDescent="0.25">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x14ac:dyDescent="0.25">
      <c r="A123" s="11" t="s">
        <v>30</v>
      </c>
      <c r="B123" s="11" t="s">
        <v>105</v>
      </c>
      <c r="C123" s="12">
        <v>0</v>
      </c>
      <c r="D123" s="12">
        <v>0</v>
      </c>
      <c r="E123" s="12">
        <v>0</v>
      </c>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row>
    <row r="124" spans="1:27" x14ac:dyDescent="0.25">
      <c r="A124" s="11" t="s">
        <v>30</v>
      </c>
      <c r="B124" s="11" t="s">
        <v>14</v>
      </c>
      <c r="C124" s="12">
        <v>0</v>
      </c>
      <c r="D124" s="12">
        <v>0</v>
      </c>
      <c r="E124" s="12">
        <v>0</v>
      </c>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row>
    <row r="125" spans="1:27" x14ac:dyDescent="0.25">
      <c r="A125" s="11" t="s">
        <v>30</v>
      </c>
      <c r="B125" s="11" t="s">
        <v>25</v>
      </c>
      <c r="C125" s="12">
        <v>0.10104691</v>
      </c>
      <c r="D125" s="12">
        <v>0.15870679000000001</v>
      </c>
      <c r="E125" s="12">
        <v>0.24292938</v>
      </c>
      <c r="F125" s="12">
        <v>0.34765636999999999</v>
      </c>
      <c r="G125" s="12">
        <v>0.56351869999999993</v>
      </c>
      <c r="H125" s="12">
        <v>0.91682184</v>
      </c>
      <c r="I125" s="12">
        <v>0.9760027</v>
      </c>
      <c r="J125" s="12">
        <v>1.2721769999999999</v>
      </c>
      <c r="K125" s="12">
        <v>1.7322112000000001</v>
      </c>
      <c r="L125" s="12">
        <v>1.8662543</v>
      </c>
      <c r="M125" s="12">
        <v>1.8047565999999999</v>
      </c>
      <c r="N125" s="12">
        <v>2.1623771999999999</v>
      </c>
      <c r="O125" s="12">
        <v>2.3267676000000002</v>
      </c>
      <c r="P125" s="12">
        <v>2.7607957000000001</v>
      </c>
      <c r="Q125" s="12">
        <v>2.7659857999999997</v>
      </c>
      <c r="R125" s="12">
        <v>2.9507847000000003</v>
      </c>
      <c r="S125" s="12">
        <v>3.3550333999999999</v>
      </c>
      <c r="T125" s="12">
        <v>3.5848838000000001</v>
      </c>
      <c r="U125" s="12">
        <v>3.6973712999999999</v>
      </c>
      <c r="V125" s="12">
        <v>3.4494655999999999</v>
      </c>
      <c r="W125" s="12">
        <v>3.5935300000000003</v>
      </c>
      <c r="X125" s="12">
        <v>3.6056303999999999</v>
      </c>
      <c r="Y125" s="12">
        <v>3.8581406</v>
      </c>
      <c r="Z125" s="12">
        <v>3.6319760000000003</v>
      </c>
      <c r="AA125" s="12">
        <v>3.7528308000000004</v>
      </c>
    </row>
    <row r="127" spans="1:27" collapsed="1" x14ac:dyDescent="0.25"/>
  </sheetData>
  <sheetProtection algorithmName="SHA-512" hashValue="Wn0ykThPqc/JM4xguAmqQez/uEo8MXWjhwMX1p1XKCytOm58kEfE5w3/px8IxUeoLWLaMAeNOMsTpiPVqZw2vw==" saltValue="r0kWP2IytLMiUfRRNeTHUA=="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3">
    <tabColor rgb="FF57E188"/>
  </sheetPr>
  <dimension ref="A1:AA93"/>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145</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20</v>
      </c>
      <c r="B2" s="38" t="s">
        <v>156</v>
      </c>
      <c r="C2" s="38"/>
      <c r="D2" s="38"/>
      <c r="E2" s="38"/>
      <c r="F2" s="38"/>
      <c r="G2" s="38"/>
      <c r="H2" s="38"/>
      <c r="I2" s="38"/>
      <c r="J2" s="38"/>
      <c r="K2" s="38"/>
      <c r="L2" s="38"/>
      <c r="M2" s="38"/>
      <c r="N2" s="38"/>
      <c r="O2" s="38"/>
      <c r="P2" s="38"/>
      <c r="Q2" s="38"/>
      <c r="R2" s="38"/>
      <c r="S2" s="38"/>
      <c r="T2" s="38"/>
      <c r="U2" s="38"/>
      <c r="V2" s="38"/>
    </row>
    <row r="3" spans="1:27" x14ac:dyDescent="0.25">
      <c r="B3" s="38"/>
      <c r="C3" s="38"/>
      <c r="D3" s="38"/>
      <c r="E3" s="38"/>
      <c r="F3" s="38"/>
      <c r="G3" s="38"/>
      <c r="H3" s="38"/>
      <c r="I3" s="38"/>
      <c r="J3" s="38"/>
      <c r="K3" s="38"/>
      <c r="L3" s="38"/>
      <c r="M3" s="38"/>
      <c r="N3" s="38"/>
      <c r="O3" s="38"/>
      <c r="P3" s="38"/>
      <c r="Q3" s="38"/>
      <c r="R3" s="38"/>
      <c r="S3" s="38"/>
      <c r="T3" s="38"/>
      <c r="U3" s="38"/>
      <c r="V3" s="38"/>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0</v>
      </c>
      <c r="D6" s="12">
        <v>0</v>
      </c>
      <c r="E6" s="12">
        <v>-1067552.0753701662</v>
      </c>
      <c r="F6" s="12">
        <v>-222231.19086580627</v>
      </c>
      <c r="G6" s="12">
        <v>-844427.04334356776</v>
      </c>
      <c r="H6" s="12">
        <v>-83188.402245634774</v>
      </c>
      <c r="I6" s="12">
        <v>-778665.28247475345</v>
      </c>
      <c r="J6" s="12">
        <v>-353614.92111808632</v>
      </c>
      <c r="K6" s="12">
        <v>-305594.60808516329</v>
      </c>
      <c r="L6" s="12">
        <v>-48696.852258375024</v>
      </c>
      <c r="M6" s="12">
        <v>-0.20746898718376963</v>
      </c>
      <c r="N6" s="12">
        <v>-4.7702289778806625E-2</v>
      </c>
      <c r="O6" s="12">
        <v>-7.8216946422967837E-2</v>
      </c>
      <c r="P6" s="12">
        <v>-2.9022562973499776E-2</v>
      </c>
      <c r="Q6" s="12">
        <v>-1.9908658658505537E-3</v>
      </c>
      <c r="R6" s="12">
        <v>-9.9640675187457145E-2</v>
      </c>
      <c r="S6" s="12">
        <v>-3.9753688316591679E-2</v>
      </c>
      <c r="T6" s="12">
        <v>-5.7201852212287185E-3</v>
      </c>
      <c r="U6" s="12">
        <v>-1.2261032781815701E-2</v>
      </c>
      <c r="V6" s="12">
        <v>-3.621399611428482E-3</v>
      </c>
      <c r="W6" s="12">
        <v>-2.1853053125793958E-3</v>
      </c>
      <c r="X6" s="12">
        <v>-1.2470060018670175E-3</v>
      </c>
      <c r="Y6" s="12">
        <v>-5.742932822520128E-4</v>
      </c>
      <c r="Z6" s="12">
        <v>-7.2858889838155403E-5</v>
      </c>
      <c r="AA6" s="12">
        <v>-7.301644714616688E-4</v>
      </c>
    </row>
    <row r="7" spans="1:27" x14ac:dyDescent="0.25">
      <c r="A7" s="11" t="s">
        <v>18</v>
      </c>
      <c r="B7" s="11" t="s">
        <v>11</v>
      </c>
      <c r="C7" s="12">
        <v>0</v>
      </c>
      <c r="D7" s="12">
        <v>0</v>
      </c>
      <c r="E7" s="12">
        <v>-2853648.2939307168</v>
      </c>
      <c r="F7" s="12">
        <v>-687922.92295407422</v>
      </c>
      <c r="G7" s="12">
        <v>-0.74170511790721494</v>
      </c>
      <c r="H7" s="12">
        <v>-83599.466797534275</v>
      </c>
      <c r="I7" s="12">
        <v>-942934.74319839745</v>
      </c>
      <c r="J7" s="12">
        <v>-146200.09150299456</v>
      </c>
      <c r="K7" s="12">
        <v>-0.90089149605821561</v>
      </c>
      <c r="L7" s="12">
        <v>-4.9468131138560842E-2</v>
      </c>
      <c r="M7" s="12">
        <v>-1.065271585682015E-2</v>
      </c>
      <c r="N7" s="12">
        <v>-4.9725636487016932E-3</v>
      </c>
      <c r="O7" s="12">
        <v>-5.7346598206295417E-2</v>
      </c>
      <c r="P7" s="12">
        <v>-1.086590700613432E-2</v>
      </c>
      <c r="Q7" s="12">
        <v>-1.1938934615456252E-3</v>
      </c>
      <c r="R7" s="12">
        <v>-2.2495715706132489E-2</v>
      </c>
      <c r="S7" s="12">
        <v>-1.2397231778795311E-2</v>
      </c>
      <c r="T7" s="12">
        <v>-1.8364122598663081E-2</v>
      </c>
      <c r="U7" s="12">
        <v>-4.7847434855536868E-3</v>
      </c>
      <c r="V7" s="12">
        <v>-5.841999308453508E-3</v>
      </c>
      <c r="W7" s="12">
        <v>-5.05321704094022E-4</v>
      </c>
      <c r="X7" s="12">
        <v>-6.9591228621154848E-3</v>
      </c>
      <c r="Y7" s="12">
        <v>-7.4659522964514835E-4</v>
      </c>
      <c r="Z7" s="12">
        <v>-1.9705662158126011E-5</v>
      </c>
      <c r="AA7" s="12">
        <v>0</v>
      </c>
    </row>
    <row r="8" spans="1:27" x14ac:dyDescent="0.25">
      <c r="A8" s="11" t="s">
        <v>18</v>
      </c>
      <c r="B8" s="11" t="s">
        <v>8</v>
      </c>
      <c r="C8" s="12">
        <v>0</v>
      </c>
      <c r="D8" s="12">
        <v>1.017598640797404</v>
      </c>
      <c r="E8" s="12">
        <v>0.37733920958142753</v>
      </c>
      <c r="F8" s="12">
        <v>6.4390968395254752E-3</v>
      </c>
      <c r="G8" s="12">
        <v>8.1883547273044702E-3</v>
      </c>
      <c r="H8" s="12">
        <v>3.0802614484684805E-2</v>
      </c>
      <c r="I8" s="12">
        <v>1.178925609221218E-2</v>
      </c>
      <c r="J8" s="12">
        <v>9.6236303318801943E-4</v>
      </c>
      <c r="K8" s="12">
        <v>6.0561130479155141E-4</v>
      </c>
      <c r="L8" s="12">
        <v>2.387025086215736E-3</v>
      </c>
      <c r="M8" s="12">
        <v>1.3157659031360062E-2</v>
      </c>
      <c r="N8" s="12">
        <v>3.0872643450621223E-3</v>
      </c>
      <c r="O8" s="12">
        <v>4.3870648044422436E-4</v>
      </c>
      <c r="P8" s="12">
        <v>2.5798219623340279E-3</v>
      </c>
      <c r="Q8" s="12">
        <v>4.2794702755035371E-2</v>
      </c>
      <c r="R8" s="12">
        <v>2.0235745803741118E-3</v>
      </c>
      <c r="S8" s="12">
        <v>5.5350601579485584E-3</v>
      </c>
      <c r="T8" s="12">
        <v>0.16739460161232489</v>
      </c>
      <c r="U8" s="12">
        <v>8.5460707850724682E-3</v>
      </c>
      <c r="V8" s="12">
        <v>9.331547107677883E-3</v>
      </c>
      <c r="W8" s="12">
        <v>3.054149179327734E-2</v>
      </c>
      <c r="X8" s="12">
        <v>1.9038712725977111E-4</v>
      </c>
      <c r="Y8" s="12">
        <v>1.6943936698772205E-4</v>
      </c>
      <c r="Z8" s="12">
        <v>8.1802114686836208E-2</v>
      </c>
      <c r="AA8" s="12">
        <v>4.6580451792011755E-4</v>
      </c>
    </row>
    <row r="9" spans="1:27" x14ac:dyDescent="0.25">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x14ac:dyDescent="0.25">
      <c r="A10" s="11" t="s">
        <v>18</v>
      </c>
      <c r="B10" s="11" t="s">
        <v>5</v>
      </c>
      <c r="C10" s="12">
        <v>3.698874281316388</v>
      </c>
      <c r="D10" s="12">
        <v>1.3729819983344114</v>
      </c>
      <c r="E10" s="12">
        <v>0.96638747089886423</v>
      </c>
      <c r="F10" s="12">
        <v>5.5266314521583725E-2</v>
      </c>
      <c r="G10" s="12">
        <v>5.9878144196232524E-2</v>
      </c>
      <c r="H10" s="12">
        <v>6.1994906009939676E-2</v>
      </c>
      <c r="I10" s="12">
        <v>4.299253427181194E-2</v>
      </c>
      <c r="J10" s="12">
        <v>4.6815684248486707E-2</v>
      </c>
      <c r="K10" s="12">
        <v>5.1172518529317104E-2</v>
      </c>
      <c r="L10" s="12">
        <v>5.5374724115427709E-2</v>
      </c>
      <c r="M10" s="12">
        <v>3.8451696402044683E-2</v>
      </c>
      <c r="N10" s="12">
        <v>4.1509326227206336E-2</v>
      </c>
      <c r="O10" s="12">
        <v>3.7580261566263443E-2</v>
      </c>
      <c r="P10" s="12">
        <v>5.0894676684056547E-2</v>
      </c>
      <c r="Q10" s="12">
        <v>3180.9013505296243</v>
      </c>
      <c r="R10" s="12">
        <v>2.9045859627548052E-2</v>
      </c>
      <c r="S10" s="12">
        <v>3.9709818643578754E-2</v>
      </c>
      <c r="T10" s="12">
        <v>7.3634571738788582E-2</v>
      </c>
      <c r="U10" s="12">
        <v>3.2631180660690894E-2</v>
      </c>
      <c r="V10" s="12">
        <v>2.839245412957964E-2</v>
      </c>
      <c r="W10" s="12">
        <v>521.70229186721042</v>
      </c>
      <c r="X10" s="12">
        <v>9.2069720701070737E-2</v>
      </c>
      <c r="Y10" s="12">
        <v>503.96968889276047</v>
      </c>
      <c r="Z10" s="12">
        <v>1730.9187896993253</v>
      </c>
      <c r="AA10" s="12">
        <v>3.7558413402827852E-3</v>
      </c>
    </row>
    <row r="11" spans="1:27"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x14ac:dyDescent="0.25">
      <c r="A12" s="11" t="s">
        <v>18</v>
      </c>
      <c r="B12" s="11" t="s">
        <v>118</v>
      </c>
      <c r="C12" s="12">
        <v>0</v>
      </c>
      <c r="D12" s="12">
        <v>0</v>
      </c>
      <c r="E12" s="12">
        <v>0</v>
      </c>
      <c r="F12" s="12">
        <v>0</v>
      </c>
      <c r="G12" s="12">
        <v>0</v>
      </c>
      <c r="H12" s="12">
        <v>0</v>
      </c>
      <c r="I12" s="12">
        <v>0</v>
      </c>
      <c r="J12" s="12">
        <v>1.1374015879475625</v>
      </c>
      <c r="K12" s="12">
        <v>4.4932933473673164E-2</v>
      </c>
      <c r="L12" s="12">
        <v>4.3540672031863056E-2</v>
      </c>
      <c r="M12" s="12">
        <v>3.5059039292861971E-2</v>
      </c>
      <c r="N12" s="12">
        <v>6.9869811278777338E-2</v>
      </c>
      <c r="O12" s="12">
        <v>0.31347131222061198</v>
      </c>
      <c r="P12" s="12">
        <v>7.9643579431482647E-2</v>
      </c>
      <c r="Q12" s="12">
        <v>4496.6458144351263</v>
      </c>
      <c r="R12" s="12">
        <v>4.3319451937335086E-2</v>
      </c>
      <c r="S12" s="12">
        <v>3621.7260150042171</v>
      </c>
      <c r="T12" s="12">
        <v>2.0887968041155981E-2</v>
      </c>
      <c r="U12" s="12">
        <v>1.0643575677731765E-2</v>
      </c>
      <c r="V12" s="12">
        <v>5.073051947214724E-2</v>
      </c>
      <c r="W12" s="12">
        <v>13315.827306792829</v>
      </c>
      <c r="X12" s="12">
        <v>2730.2679855308857</v>
      </c>
      <c r="Y12" s="12">
        <v>5.9805117110227589E-3</v>
      </c>
      <c r="Z12" s="12">
        <v>579.94608420117163</v>
      </c>
      <c r="AA12" s="12">
        <v>4.9199900392619211</v>
      </c>
    </row>
    <row r="13" spans="1:27" x14ac:dyDescent="0.25">
      <c r="A13" s="11" t="s">
        <v>18</v>
      </c>
      <c r="B13" s="11" t="s">
        <v>10</v>
      </c>
      <c r="C13" s="12">
        <v>2825055.9551311</v>
      </c>
      <c r="D13" s="12">
        <v>353419.20784301823</v>
      </c>
      <c r="E13" s="12">
        <v>1851576.1178894269</v>
      </c>
      <c r="F13" s="12">
        <v>1204473.2997579984</v>
      </c>
      <c r="G13" s="12">
        <v>2043145.3694644684</v>
      </c>
      <c r="H13" s="12">
        <v>1256577.9613370055</v>
      </c>
      <c r="I13" s="12">
        <v>1548841.6122505753</v>
      </c>
      <c r="J13" s="12">
        <v>296453.41610808088</v>
      </c>
      <c r="K13" s="12">
        <v>410460.3253990197</v>
      </c>
      <c r="L13" s="12">
        <v>543331.25094697729</v>
      </c>
      <c r="M13" s="12">
        <v>1060697.1022730712</v>
      </c>
      <c r="N13" s="12">
        <v>1473355.1815685972</v>
      </c>
      <c r="O13" s="12">
        <v>474328.39078694512</v>
      </c>
      <c r="P13" s="12">
        <v>826752.03107527283</v>
      </c>
      <c r="Q13" s="12">
        <v>1455630.8445965867</v>
      </c>
      <c r="R13" s="12">
        <v>468067.55638966296</v>
      </c>
      <c r="S13" s="12">
        <v>12645.664207425811</v>
      </c>
      <c r="T13" s="12">
        <v>330469.59317585971</v>
      </c>
      <c r="U13" s="12">
        <v>612650.60153750016</v>
      </c>
      <c r="V13" s="12">
        <v>717483.19988339744</v>
      </c>
      <c r="W13" s="12">
        <v>322976.60199806921</v>
      </c>
      <c r="X13" s="12">
        <v>130821.05055988113</v>
      </c>
      <c r="Y13" s="12">
        <v>242990.49499664313</v>
      </c>
      <c r="Z13" s="12">
        <v>458397.93635351164</v>
      </c>
      <c r="AA13" s="12">
        <v>75964.101826559025</v>
      </c>
    </row>
    <row r="14" spans="1:27" x14ac:dyDescent="0.25">
      <c r="A14" s="11" t="s">
        <v>18</v>
      </c>
      <c r="B14" s="11" t="s">
        <v>9</v>
      </c>
      <c r="C14" s="12">
        <v>13.665527386845255</v>
      </c>
      <c r="D14" s="12">
        <v>7.4839390058813002</v>
      </c>
      <c r="E14" s="12">
        <v>460624.40571557416</v>
      </c>
      <c r="F14" s="12">
        <v>332119.4953267122</v>
      </c>
      <c r="G14" s="12">
        <v>377053.21959310776</v>
      </c>
      <c r="H14" s="12">
        <v>888833.04432302294</v>
      </c>
      <c r="I14" s="12">
        <v>402033.84322474163</v>
      </c>
      <c r="J14" s="12">
        <v>983276.56490724243</v>
      </c>
      <c r="K14" s="12">
        <v>572278.93587774329</v>
      </c>
      <c r="L14" s="12">
        <v>639564.25751837331</v>
      </c>
      <c r="M14" s="12">
        <v>1332733.6354729077</v>
      </c>
      <c r="N14" s="12">
        <v>1801464.855258663</v>
      </c>
      <c r="O14" s="12">
        <v>126075.24998823652</v>
      </c>
      <c r="P14" s="12">
        <v>558285.30659732874</v>
      </c>
      <c r="Q14" s="12">
        <v>818079.37464038003</v>
      </c>
      <c r="R14" s="12">
        <v>58684.568026034154</v>
      </c>
      <c r="S14" s="12">
        <v>158286.69499399356</v>
      </c>
      <c r="T14" s="12">
        <v>308468.99225941562</v>
      </c>
      <c r="U14" s="12">
        <v>878858.127001883</v>
      </c>
      <c r="V14" s="12">
        <v>601620.26924231346</v>
      </c>
      <c r="W14" s="12">
        <v>502323.30743455491</v>
      </c>
      <c r="X14" s="12">
        <v>143894.10530856057</v>
      </c>
      <c r="Y14" s="12">
        <v>106629.50924832957</v>
      </c>
      <c r="Z14" s="12">
        <v>210243.57739145105</v>
      </c>
      <c r="AA14" s="12">
        <v>25296.422049484398</v>
      </c>
    </row>
    <row r="15" spans="1:27" x14ac:dyDescent="0.25">
      <c r="A15" s="11" t="s">
        <v>18</v>
      </c>
      <c r="B15" s="11" t="s">
        <v>102</v>
      </c>
      <c r="C15" s="12">
        <v>20.935998257470906</v>
      </c>
      <c r="D15" s="12">
        <v>18020.912890161544</v>
      </c>
      <c r="E15" s="12">
        <v>367399.20450064563</v>
      </c>
      <c r="F15" s="12">
        <v>264562.07019474712</v>
      </c>
      <c r="G15" s="12">
        <v>118757.36931692943</v>
      </c>
      <c r="H15" s="12">
        <v>371929.69071710331</v>
      </c>
      <c r="I15" s="12">
        <v>86494.265282116598</v>
      </c>
      <c r="J15" s="12">
        <v>576811.40843793622</v>
      </c>
      <c r="K15" s="12">
        <v>305604.74086785462</v>
      </c>
      <c r="L15" s="12">
        <v>675897.29592991993</v>
      </c>
      <c r="M15" s="12">
        <v>527189.66681313096</v>
      </c>
      <c r="N15" s="12">
        <v>496466.02921184467</v>
      </c>
      <c r="O15" s="12">
        <v>253249.65559917229</v>
      </c>
      <c r="P15" s="12">
        <v>190542.16353322932</v>
      </c>
      <c r="Q15" s="12">
        <v>170863.93558072348</v>
      </c>
      <c r="R15" s="12">
        <v>48729.649518225429</v>
      </c>
      <c r="S15" s="12">
        <v>65088.361747455798</v>
      </c>
      <c r="T15" s="12">
        <v>133481.28839643346</v>
      </c>
      <c r="U15" s="12">
        <v>456198.66815020895</v>
      </c>
      <c r="V15" s="12">
        <v>363512.71227232978</v>
      </c>
      <c r="W15" s="12">
        <v>247711.89209096268</v>
      </c>
      <c r="X15" s="12">
        <v>112262.98612487096</v>
      </c>
      <c r="Y15" s="12">
        <v>8298.7091835171268</v>
      </c>
      <c r="Z15" s="12">
        <v>56469.599870648439</v>
      </c>
      <c r="AA15" s="12">
        <v>15499.386874965872</v>
      </c>
    </row>
    <row r="16" spans="1:27" x14ac:dyDescent="0.25">
      <c r="A16" s="11" t="s">
        <v>18</v>
      </c>
      <c r="B16" s="11" t="s">
        <v>15</v>
      </c>
      <c r="C16" s="12">
        <v>0</v>
      </c>
      <c r="D16" s="12">
        <v>0</v>
      </c>
      <c r="E16" s="12">
        <v>152576.83907816978</v>
      </c>
      <c r="F16" s="12">
        <v>73976.256715919822</v>
      </c>
      <c r="G16" s="12">
        <v>3616.1870480580651</v>
      </c>
      <c r="H16" s="12">
        <v>29055.907553153214</v>
      </c>
      <c r="I16" s="12">
        <v>61275.046527219492</v>
      </c>
      <c r="J16" s="12">
        <v>0.44899706009249962</v>
      </c>
      <c r="K16" s="12">
        <v>26851.755644285942</v>
      </c>
      <c r="L16" s="12">
        <v>15175.197246312124</v>
      </c>
      <c r="M16" s="12">
        <v>20314.830889154011</v>
      </c>
      <c r="N16" s="12">
        <v>53064.856973474867</v>
      </c>
      <c r="O16" s="12">
        <v>38007.778292496929</v>
      </c>
      <c r="P16" s="12">
        <v>2.6413610331410267</v>
      </c>
      <c r="Q16" s="12">
        <v>5.2712117283851541</v>
      </c>
      <c r="R16" s="12">
        <v>1.7495251458713648</v>
      </c>
      <c r="S16" s="12">
        <v>0.14488911733947857</v>
      </c>
      <c r="T16" s="12">
        <v>0.11061169808352214</v>
      </c>
      <c r="U16" s="12">
        <v>0.21292384088694222</v>
      </c>
      <c r="V16" s="12">
        <v>0.15400398588946071</v>
      </c>
      <c r="W16" s="12">
        <v>0.14099200994494768</v>
      </c>
      <c r="X16" s="12">
        <v>3.2304418048589509E-2</v>
      </c>
      <c r="Y16" s="12">
        <v>9.743755561104803E-3</v>
      </c>
      <c r="Z16" s="12">
        <v>5.6469834780400241E-2</v>
      </c>
      <c r="AA16" s="12">
        <v>1.32109193816021E-2</v>
      </c>
    </row>
    <row r="17" spans="1:27"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x14ac:dyDescent="0.25">
      <c r="A18" s="37" t="s">
        <v>98</v>
      </c>
      <c r="B18" s="37"/>
      <c r="C18" s="29">
        <v>2825073.3195327683</v>
      </c>
      <c r="D18" s="29">
        <v>353429.08236266323</v>
      </c>
      <c r="E18" s="29">
        <v>-1608998.501969202</v>
      </c>
      <c r="F18" s="29">
        <v>626438.74297024147</v>
      </c>
      <c r="G18" s="29">
        <v>1575770.8720753896</v>
      </c>
      <c r="H18" s="29">
        <v>1978623.2294143799</v>
      </c>
      <c r="I18" s="29">
        <v>229275.48458395631</v>
      </c>
      <c r="J18" s="29">
        <v>779916.15357387764</v>
      </c>
      <c r="K18" s="29">
        <v>677143.84901116695</v>
      </c>
      <c r="L18" s="29">
        <v>1134198.7080412656</v>
      </c>
      <c r="M18" s="29">
        <v>2393430.6062926706</v>
      </c>
      <c r="N18" s="29">
        <v>3274820.0986188087</v>
      </c>
      <c r="O18" s="29">
        <v>600403.85670191725</v>
      </c>
      <c r="P18" s="29">
        <v>1385037.4309022096</v>
      </c>
      <c r="Q18" s="29">
        <v>2281387.8060118752</v>
      </c>
      <c r="R18" s="29">
        <v>526752.0766681924</v>
      </c>
      <c r="S18" s="29">
        <v>174554.07831038229</v>
      </c>
      <c r="T18" s="29">
        <v>638938.82326810888</v>
      </c>
      <c r="U18" s="29">
        <v>1491508.7633144339</v>
      </c>
      <c r="V18" s="29">
        <v>1319103.5481168327</v>
      </c>
      <c r="W18" s="29">
        <v>839137.46688214899</v>
      </c>
      <c r="X18" s="29">
        <v>277445.50790795154</v>
      </c>
      <c r="Y18" s="29">
        <v>350123.97876292805</v>
      </c>
      <c r="Z18" s="29">
        <v>670952.46032841341</v>
      </c>
      <c r="AA18" s="29">
        <v>101265.44735756406</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0</v>
      </c>
      <c r="D21" s="12">
        <v>0</v>
      </c>
      <c r="E21" s="12">
        <v>-9010.1810729510398</v>
      </c>
      <c r="F21" s="12">
        <v>-130754.29878407235</v>
      </c>
      <c r="G21" s="12">
        <v>-478579.26088966592</v>
      </c>
      <c r="H21" s="12">
        <v>-2.4343749295295529E-2</v>
      </c>
      <c r="I21" s="12">
        <v>-96728.842460128493</v>
      </c>
      <c r="J21" s="12">
        <v>-113875.38519012934</v>
      </c>
      <c r="K21" s="12">
        <v>-72792.731985393533</v>
      </c>
      <c r="L21" s="12">
        <v>-48695.069643007628</v>
      </c>
      <c r="M21" s="12">
        <v>-1.72318832847057E-2</v>
      </c>
      <c r="N21" s="12">
        <v>-5.9697578001585998E-4</v>
      </c>
      <c r="O21" s="12">
        <v>-9.75040178628204E-3</v>
      </c>
      <c r="P21" s="12">
        <v>-8.2679892873667503E-4</v>
      </c>
      <c r="Q21" s="12">
        <v>-7.0630284281819689E-5</v>
      </c>
      <c r="R21" s="12">
        <v>-6.5291377992238192E-2</v>
      </c>
      <c r="S21" s="12">
        <v>-2.2193475835003201E-3</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0</v>
      </c>
      <c r="D23" s="12">
        <v>0.25517472469205998</v>
      </c>
      <c r="E23" s="12">
        <v>6.0056140381250005E-2</v>
      </c>
      <c r="F23" s="12">
        <v>1.8015429124653302E-5</v>
      </c>
      <c r="G23" s="12">
        <v>1.5951563860504702E-5</v>
      </c>
      <c r="H23" s="12">
        <v>2.88392186571556E-5</v>
      </c>
      <c r="I23" s="12">
        <v>1.7184963289242498E-5</v>
      </c>
      <c r="J23" s="12">
        <v>1.3200076395440799E-5</v>
      </c>
      <c r="K23" s="12">
        <v>1.0539796169544399E-5</v>
      </c>
      <c r="L23" s="12">
        <v>9.5814047794620005E-6</v>
      </c>
      <c r="M23" s="12">
        <v>1.21078201751142E-5</v>
      </c>
      <c r="N23" s="12">
        <v>1.4856134080241901E-5</v>
      </c>
      <c r="O23" s="12">
        <v>1.54550122953576E-5</v>
      </c>
      <c r="P23" s="12">
        <v>3.1312777997662503E-5</v>
      </c>
      <c r="Q23" s="12">
        <v>2.74462788367454E-2</v>
      </c>
      <c r="R23" s="12">
        <v>2.4729258353904002E-5</v>
      </c>
      <c r="S23" s="12">
        <v>3.6876369098023105E-5</v>
      </c>
      <c r="T23" s="12">
        <v>2.3583519515911401E-2</v>
      </c>
      <c r="U23" s="12">
        <v>6.2705083875679992E-5</v>
      </c>
      <c r="V23" s="12">
        <v>1.1459641087532E-3</v>
      </c>
      <c r="W23" s="12">
        <v>1.06507190093795E-2</v>
      </c>
      <c r="X23" s="12">
        <v>7.8345127480323992E-6</v>
      </c>
      <c r="Y23" s="12">
        <v>2.4060752730637499E-5</v>
      </c>
      <c r="Z23" s="12">
        <v>2.0422685066235399E-2</v>
      </c>
      <c r="AA23" s="12">
        <v>4.8307375672531805E-6</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0.55128374436246896</v>
      </c>
      <c r="D25" s="12">
        <v>1.1772393264604641</v>
      </c>
      <c r="E25" s="12">
        <v>3.50381146686383E-2</v>
      </c>
      <c r="F25" s="12">
        <v>1.01110935203061E-3</v>
      </c>
      <c r="G25" s="12">
        <v>1.492328512607319E-3</v>
      </c>
      <c r="H25" s="12">
        <v>2.42239305595082E-3</v>
      </c>
      <c r="I25" s="12">
        <v>2.25626948044986E-3</v>
      </c>
      <c r="J25" s="12">
        <v>1.7426996227872149E-3</v>
      </c>
      <c r="K25" s="12">
        <v>2.45395406913883E-3</v>
      </c>
      <c r="L25" s="12">
        <v>2.3093492418261394E-3</v>
      </c>
      <c r="M25" s="12">
        <v>2.5770267537497302E-3</v>
      </c>
      <c r="N25" s="12">
        <v>2.2903864688606701E-3</v>
      </c>
      <c r="O25" s="12">
        <v>2.2034420226630901E-3</v>
      </c>
      <c r="P25" s="12">
        <v>2.71974167045023E-3</v>
      </c>
      <c r="Q25" s="12">
        <v>3180.8561283079302</v>
      </c>
      <c r="R25" s="12">
        <v>2.02938133444231E-3</v>
      </c>
      <c r="S25" s="12">
        <v>2.1851425451158047E-3</v>
      </c>
      <c r="T25" s="12">
        <v>2.1810968931666296E-3</v>
      </c>
      <c r="U25" s="12">
        <v>1.8195567655325488E-3</v>
      </c>
      <c r="V25" s="12">
        <v>1.95887649529788E-3</v>
      </c>
      <c r="W25" s="12">
        <v>521.65408475413062</v>
      </c>
      <c r="X25" s="12">
        <v>1.2175000801597719E-3</v>
      </c>
      <c r="Y25" s="12">
        <v>503.95620628089597</v>
      </c>
      <c r="Z25" s="12">
        <v>1730.8668453081104</v>
      </c>
      <c r="AA25" s="12">
        <v>2.3288580060671699E-4</v>
      </c>
    </row>
    <row r="26" spans="1:27"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x14ac:dyDescent="0.25">
      <c r="A27" s="11" t="s">
        <v>26</v>
      </c>
      <c r="B27" s="11" t="s">
        <v>118</v>
      </c>
      <c r="C27" s="12">
        <v>0</v>
      </c>
      <c r="D27" s="12">
        <v>0</v>
      </c>
      <c r="E27" s="12">
        <v>0</v>
      </c>
      <c r="F27" s="12">
        <v>0</v>
      </c>
      <c r="G27" s="12">
        <v>0</v>
      </c>
      <c r="H27" s="12">
        <v>0</v>
      </c>
      <c r="I27" s="12">
        <v>0</v>
      </c>
      <c r="J27" s="12">
        <v>0.37044924596474998</v>
      </c>
      <c r="K27" s="12">
        <v>6.6958681962645001E-3</v>
      </c>
      <c r="L27" s="12">
        <v>9.45065608385799E-3</v>
      </c>
      <c r="M27" s="12">
        <v>6.2043327551940001E-3</v>
      </c>
      <c r="N27" s="12">
        <v>8.5380751537595008E-3</v>
      </c>
      <c r="O27" s="12">
        <v>2.4271378373360302E-3</v>
      </c>
      <c r="P27" s="12">
        <v>1.2976189360129399E-2</v>
      </c>
      <c r="Q27" s="12">
        <v>0.85845653423208002</v>
      </c>
      <c r="R27" s="12">
        <v>9.2503325652325199E-4</v>
      </c>
      <c r="S27" s="12">
        <v>3.3097736025016799E-3</v>
      </c>
      <c r="T27" s="12">
        <v>2.1765387913794602E-3</v>
      </c>
      <c r="U27" s="12">
        <v>6.3692236567875599E-4</v>
      </c>
      <c r="V27" s="12">
        <v>1.3270997006182398E-3</v>
      </c>
      <c r="W27" s="12">
        <v>5.6454335405979996E-3</v>
      </c>
      <c r="X27" s="12">
        <v>3.5929910953217997E-5</v>
      </c>
      <c r="Y27" s="12">
        <v>4.2766534707605697E-5</v>
      </c>
      <c r="Z27" s="12">
        <v>6.8764695567806E-4</v>
      </c>
      <c r="AA27" s="12">
        <v>1.13440016002656E-4</v>
      </c>
    </row>
    <row r="28" spans="1:27" x14ac:dyDescent="0.25">
      <c r="A28" s="11" t="s">
        <v>26</v>
      </c>
      <c r="B28" s="11" t="s">
        <v>10</v>
      </c>
      <c r="C28" s="12">
        <v>1039427.6602556302</v>
      </c>
      <c r="D28" s="12">
        <v>66970.983723115554</v>
      </c>
      <c r="E28" s="12">
        <v>176831.06760301805</v>
      </c>
      <c r="F28" s="12">
        <v>344232.92332870577</v>
      </c>
      <c r="G28" s="12">
        <v>912041.99917627696</v>
      </c>
      <c r="H28" s="12">
        <v>103250.57618198816</v>
      </c>
      <c r="I28" s="12">
        <v>277401.65943710739</v>
      </c>
      <c r="J28" s="12">
        <v>0.38478307917058807</v>
      </c>
      <c r="K28" s="12">
        <v>1.950913039124661</v>
      </c>
      <c r="L28" s="12">
        <v>427525.74511787831</v>
      </c>
      <c r="M28" s="12">
        <v>58237.910325298617</v>
      </c>
      <c r="N28" s="12">
        <v>34563.986285300154</v>
      </c>
      <c r="O28" s="12">
        <v>0.38319348891492155</v>
      </c>
      <c r="P28" s="12">
        <v>120027.35787482506</v>
      </c>
      <c r="Q28" s="12">
        <v>46414.014203652572</v>
      </c>
      <c r="R28" s="12">
        <v>54727.117541603417</v>
      </c>
      <c r="S28" s="12">
        <v>0.37145465490623247</v>
      </c>
      <c r="T28" s="12">
        <v>72030.32301652497</v>
      </c>
      <c r="U28" s="12">
        <v>167803.80231539582</v>
      </c>
      <c r="V28" s="12">
        <v>838.84322285638518</v>
      </c>
      <c r="W28" s="12">
        <v>15918.825478649193</v>
      </c>
      <c r="X28" s="12">
        <v>1.6010332344046595E-2</v>
      </c>
      <c r="Y28" s="12">
        <v>6242.155707894769</v>
      </c>
      <c r="Z28" s="12">
        <v>75849.064970209336</v>
      </c>
      <c r="AA28" s="12">
        <v>466.01269728292766</v>
      </c>
    </row>
    <row r="29" spans="1:27" x14ac:dyDescent="0.25">
      <c r="A29" s="11" t="s">
        <v>26</v>
      </c>
      <c r="B29" s="11" t="s">
        <v>9</v>
      </c>
      <c r="C29" s="12">
        <v>2.5443910969495058</v>
      </c>
      <c r="D29" s="12">
        <v>2.0301646738645003</v>
      </c>
      <c r="E29" s="12">
        <v>353345.53421036305</v>
      </c>
      <c r="F29" s="12">
        <v>131950.76245442923</v>
      </c>
      <c r="G29" s="12">
        <v>216342.62870215552</v>
      </c>
      <c r="H29" s="12">
        <v>268100.06284235988</v>
      </c>
      <c r="I29" s="12">
        <v>181576.34950299808</v>
      </c>
      <c r="J29" s="12">
        <v>295151.71891799406</v>
      </c>
      <c r="K29" s="12">
        <v>184736.10777893788</v>
      </c>
      <c r="L29" s="12">
        <v>72031.027728658941</v>
      </c>
      <c r="M29" s="12">
        <v>0.24763404821517493</v>
      </c>
      <c r="N29" s="12">
        <v>107023.02894817694</v>
      </c>
      <c r="O29" s="12">
        <v>9.6934649521688582E-3</v>
      </c>
      <c r="P29" s="12">
        <v>55937.601693707373</v>
      </c>
      <c r="Q29" s="12">
        <v>310587.48521223146</v>
      </c>
      <c r="R29" s="12">
        <v>0.13142242609468283</v>
      </c>
      <c r="S29" s="12">
        <v>2.0864479383627763E-2</v>
      </c>
      <c r="T29" s="12">
        <v>89011.56218908327</v>
      </c>
      <c r="U29" s="12">
        <v>1.2111393063073801</v>
      </c>
      <c r="V29" s="12">
        <v>43303.99824265897</v>
      </c>
      <c r="W29" s="12">
        <v>59002.758820956515</v>
      </c>
      <c r="X29" s="12">
        <v>1.0872944051956469E-3</v>
      </c>
      <c r="Y29" s="12">
        <v>6.1076356683351868E-3</v>
      </c>
      <c r="Z29" s="12">
        <v>45373.638872099225</v>
      </c>
      <c r="AA29" s="12">
        <v>4.9693353094096369E-3</v>
      </c>
    </row>
    <row r="30" spans="1:27" x14ac:dyDescent="0.25">
      <c r="A30" s="11" t="s">
        <v>26</v>
      </c>
      <c r="B30" s="11" t="s">
        <v>102</v>
      </c>
      <c r="C30" s="12">
        <v>9.4193286886573802</v>
      </c>
      <c r="D30" s="12">
        <v>15.01240393605824</v>
      </c>
      <c r="E30" s="12">
        <v>298199.08318356413</v>
      </c>
      <c r="F30" s="12">
        <v>1.2125982763403425</v>
      </c>
      <c r="G30" s="12">
        <v>75021.256170944514</v>
      </c>
      <c r="H30" s="12">
        <v>62176.691012135016</v>
      </c>
      <c r="I30" s="12">
        <v>15899.788433618442</v>
      </c>
      <c r="J30" s="12">
        <v>422489.22046514036</v>
      </c>
      <c r="K30" s="12">
        <v>1.869804614196013</v>
      </c>
      <c r="L30" s="12">
        <v>203976.33820364333</v>
      </c>
      <c r="M30" s="12">
        <v>3.3138603046159814</v>
      </c>
      <c r="N30" s="12">
        <v>0.15950749367428371</v>
      </c>
      <c r="O30" s="12">
        <v>98435.517166367135</v>
      </c>
      <c r="P30" s="12">
        <v>4682.3635347068384</v>
      </c>
      <c r="Q30" s="12">
        <v>159304.35611466886</v>
      </c>
      <c r="R30" s="12">
        <v>0.2457808723787489</v>
      </c>
      <c r="S30" s="12">
        <v>0.97587118955145591</v>
      </c>
      <c r="T30" s="12">
        <v>3.5715834936629607</v>
      </c>
      <c r="U30" s="12">
        <v>4716.1176196853639</v>
      </c>
      <c r="V30" s="12">
        <v>40818.145215017634</v>
      </c>
      <c r="W30" s="12">
        <v>10837.317323485087</v>
      </c>
      <c r="X30" s="12">
        <v>22793.052493482326</v>
      </c>
      <c r="Y30" s="12">
        <v>8293.9852850610732</v>
      </c>
      <c r="Z30" s="12">
        <v>795.9957404863344</v>
      </c>
      <c r="AA30" s="12">
        <v>0.29672269364893195</v>
      </c>
    </row>
    <row r="31" spans="1:27" x14ac:dyDescent="0.25">
      <c r="A31" s="11" t="s">
        <v>26</v>
      </c>
      <c r="B31" s="11" t="s">
        <v>15</v>
      </c>
      <c r="C31" s="12">
        <v>0</v>
      </c>
      <c r="D31" s="12">
        <v>0</v>
      </c>
      <c r="E31" s="12">
        <v>82348.523175434879</v>
      </c>
      <c r="F31" s="12">
        <v>0.29901083665264527</v>
      </c>
      <c r="G31" s="12">
        <v>3613.9630825567415</v>
      </c>
      <c r="H31" s="12">
        <v>17930.526827743524</v>
      </c>
      <c r="I31" s="12">
        <v>6.3585018794760223E-2</v>
      </c>
      <c r="J31" s="12">
        <v>6.7472298624350613E-2</v>
      </c>
      <c r="K31" s="12">
        <v>1.1532271315044203E-2</v>
      </c>
      <c r="L31" s="12">
        <v>2.5914578013251102E-2</v>
      </c>
      <c r="M31" s="12">
        <v>3.8313674261040501E-2</v>
      </c>
      <c r="N31" s="12">
        <v>4.9854908612133542E-2</v>
      </c>
      <c r="O31" s="12">
        <v>3.5604155974502769E-2</v>
      </c>
      <c r="P31" s="12">
        <v>1.82135792889636E-2</v>
      </c>
      <c r="Q31" s="12">
        <v>4.9383998921047355E-2</v>
      </c>
      <c r="R31" s="12">
        <v>1.3967663149789639E-2</v>
      </c>
      <c r="S31" s="12">
        <v>2.0973570662883995E-2</v>
      </c>
      <c r="T31" s="12">
        <v>4.0618182412213912E-2</v>
      </c>
      <c r="U31" s="12">
        <v>1.6066196912369296E-2</v>
      </c>
      <c r="V31" s="12">
        <v>1.530060002915608E-2</v>
      </c>
      <c r="W31" s="12">
        <v>1.5300019553503614E-2</v>
      </c>
      <c r="X31" s="12">
        <v>1.0983044666840367E-2</v>
      </c>
      <c r="Y31" s="12">
        <v>3.396456130770898E-3</v>
      </c>
      <c r="Z31" s="12">
        <v>1.1270494055800653E-2</v>
      </c>
      <c r="AA31" s="12">
        <v>1.0771640565246359E-3</v>
      </c>
    </row>
    <row r="32" spans="1:27"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1039430.7559304715</v>
      </c>
      <c r="D33" s="29">
        <v>66974.446301840566</v>
      </c>
      <c r="E33" s="29">
        <v>521166.51583468512</v>
      </c>
      <c r="F33" s="29">
        <v>345429.38802818744</v>
      </c>
      <c r="G33" s="29">
        <v>649805.36849704664</v>
      </c>
      <c r="H33" s="29">
        <v>371350.61713183101</v>
      </c>
      <c r="I33" s="29">
        <v>362249.16875343141</v>
      </c>
      <c r="J33" s="29">
        <v>181277.09071608953</v>
      </c>
      <c r="K33" s="29">
        <v>111945.33586694553</v>
      </c>
      <c r="L33" s="29">
        <v>450861.71497311635</v>
      </c>
      <c r="M33" s="29">
        <v>58238.149520930878</v>
      </c>
      <c r="N33" s="29">
        <v>141587.02547981907</v>
      </c>
      <c r="O33" s="29">
        <v>0.38778258695310286</v>
      </c>
      <c r="P33" s="29">
        <v>175964.97446897731</v>
      </c>
      <c r="Q33" s="29">
        <v>360183.24137637473</v>
      </c>
      <c r="R33" s="29">
        <v>54727.186651795368</v>
      </c>
      <c r="S33" s="29">
        <v>0.39563157922307546</v>
      </c>
      <c r="T33" s="29">
        <v>161041.91314676346</v>
      </c>
      <c r="U33" s="29">
        <v>167805.01597388636</v>
      </c>
      <c r="V33" s="29">
        <v>44142.845897455663</v>
      </c>
      <c r="W33" s="29">
        <v>75443.254680512386</v>
      </c>
      <c r="X33" s="29">
        <v>1.8358891253103266E-2</v>
      </c>
      <c r="Y33" s="29">
        <v>6746.118088638621</v>
      </c>
      <c r="Z33" s="29">
        <v>122953.5917979487</v>
      </c>
      <c r="AA33" s="29">
        <v>466.01801777479125</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0</v>
      </c>
      <c r="D36" s="12">
        <v>0</v>
      </c>
      <c r="E36" s="12">
        <v>-1058541.8942972152</v>
      </c>
      <c r="F36" s="12">
        <v>-91476.892081733924</v>
      </c>
      <c r="G36" s="12">
        <v>-365847.78245390189</v>
      </c>
      <c r="H36" s="12">
        <v>-83188.377901885484</v>
      </c>
      <c r="I36" s="12">
        <v>-681936.44001462497</v>
      </c>
      <c r="J36" s="12">
        <v>-239739.53592795695</v>
      </c>
      <c r="K36" s="12">
        <v>-232801.87609976978</v>
      </c>
      <c r="L36" s="12">
        <v>-1.7826153673963012</v>
      </c>
      <c r="M36" s="12">
        <v>-0.19023710389906393</v>
      </c>
      <c r="N36" s="12">
        <v>-4.7105313998790768E-2</v>
      </c>
      <c r="O36" s="12">
        <v>-6.8466544636685792E-2</v>
      </c>
      <c r="P36" s="12">
        <v>-2.8195764044763101E-2</v>
      </c>
      <c r="Q36" s="12">
        <v>-1.9202355815687339E-3</v>
      </c>
      <c r="R36" s="12">
        <v>-3.4349297195218953E-2</v>
      </c>
      <c r="S36" s="12">
        <v>-3.7534340733091358E-2</v>
      </c>
      <c r="T36" s="12">
        <v>-5.7201852212287185E-3</v>
      </c>
      <c r="U36" s="12">
        <v>-1.2261032781815701E-2</v>
      </c>
      <c r="V36" s="12">
        <v>-3.621399611428482E-3</v>
      </c>
      <c r="W36" s="12">
        <v>-2.1853053125793958E-3</v>
      </c>
      <c r="X36" s="12">
        <v>-1.2470060018670175E-3</v>
      </c>
      <c r="Y36" s="12">
        <v>-5.742932822520128E-4</v>
      </c>
      <c r="Z36" s="12">
        <v>-7.2858889838155403E-5</v>
      </c>
      <c r="AA36" s="12">
        <v>-7.301644714616688E-4</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0</v>
      </c>
      <c r="D38" s="12">
        <v>0.20223555923420999</v>
      </c>
      <c r="E38" s="12">
        <v>0.14804636942475</v>
      </c>
      <c r="F38" s="12">
        <v>4.6443448350743998E-4</v>
      </c>
      <c r="G38" s="12">
        <v>9.9593621830313796E-5</v>
      </c>
      <c r="H38" s="12">
        <v>5.6835139331648001E-3</v>
      </c>
      <c r="I38" s="12">
        <v>3.57754652744505E-5</v>
      </c>
      <c r="J38" s="12">
        <v>2.6437355073502597E-5</v>
      </c>
      <c r="K38" s="12">
        <v>2.6591671446339003E-5</v>
      </c>
      <c r="L38" s="12">
        <v>2.7956092484723999E-5</v>
      </c>
      <c r="M38" s="12">
        <v>1.0388422053150701E-4</v>
      </c>
      <c r="N38" s="12">
        <v>2.3806540472910001E-4</v>
      </c>
      <c r="O38" s="12">
        <v>1.00721332848857E-4</v>
      </c>
      <c r="P38" s="12">
        <v>1.10633619998164E-4</v>
      </c>
      <c r="Q38" s="12">
        <v>6.1770197718232596E-4</v>
      </c>
      <c r="R38" s="12">
        <v>3.4182231866928E-5</v>
      </c>
      <c r="S38" s="12">
        <v>2.78083981828156E-5</v>
      </c>
      <c r="T38" s="12">
        <v>5.46533290417619E-2</v>
      </c>
      <c r="U38" s="12">
        <v>1.1460015347239901E-4</v>
      </c>
      <c r="V38" s="12">
        <v>1.7228542677466901E-3</v>
      </c>
      <c r="W38" s="12">
        <v>1.71582377775395E-3</v>
      </c>
      <c r="X38" s="12">
        <v>1.4789380692701101E-4</v>
      </c>
      <c r="Y38" s="12">
        <v>1.08387499025885E-4</v>
      </c>
      <c r="Z38" s="12">
        <v>2.9964309529449E-2</v>
      </c>
      <c r="AA38" s="12">
        <v>4.3680401296063398E-6</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0.54856521904339894</v>
      </c>
      <c r="D40" s="12">
        <v>2.5937239151735198E-2</v>
      </c>
      <c r="E40" s="12">
        <v>0.81157954887792805</v>
      </c>
      <c r="F40" s="12">
        <v>1.548149627475074E-3</v>
      </c>
      <c r="G40" s="12">
        <v>2.4521102172326698E-3</v>
      </c>
      <c r="H40" s="12">
        <v>4.1371185386946899E-3</v>
      </c>
      <c r="I40" s="12">
        <v>2.09101894121281E-3</v>
      </c>
      <c r="J40" s="12">
        <v>1.8265509692129691E-3</v>
      </c>
      <c r="K40" s="12">
        <v>2.0455830242974396E-3</v>
      </c>
      <c r="L40" s="12">
        <v>2.1805067366434702E-3</v>
      </c>
      <c r="M40" s="12">
        <v>2.3541595694105901E-3</v>
      </c>
      <c r="N40" s="12">
        <v>2.46670131429849E-3</v>
      </c>
      <c r="O40" s="12">
        <v>2.0130761517139391E-3</v>
      </c>
      <c r="P40" s="12">
        <v>2.4136696791003305E-3</v>
      </c>
      <c r="Q40" s="12">
        <v>2.0679805817783643E-3</v>
      </c>
      <c r="R40" s="12">
        <v>2.0154223714375298E-3</v>
      </c>
      <c r="S40" s="12">
        <v>2.0995431092492799E-3</v>
      </c>
      <c r="T40" s="12">
        <v>1.222220184301127E-2</v>
      </c>
      <c r="U40" s="12">
        <v>2.7690534067892035E-3</v>
      </c>
      <c r="V40" s="12">
        <v>4.7387313408909148E-3</v>
      </c>
      <c r="W40" s="12">
        <v>5.5225000364671397E-3</v>
      </c>
      <c r="X40" s="12">
        <v>2.7777949825902198E-3</v>
      </c>
      <c r="Y40" s="12">
        <v>5.1180641259424998E-3</v>
      </c>
      <c r="Z40" s="12">
        <v>3.6350147699927504E-2</v>
      </c>
      <c r="AA40" s="12">
        <v>4.0649219518770898E-4</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0.31470215522110001</v>
      </c>
      <c r="K42" s="12">
        <v>3.0673483513364999E-3</v>
      </c>
      <c r="L42" s="12">
        <v>1.9771315193480303E-3</v>
      </c>
      <c r="M42" s="12">
        <v>1.82801372095943E-3</v>
      </c>
      <c r="N42" s="12">
        <v>3.6911384994960999E-3</v>
      </c>
      <c r="O42" s="12">
        <v>2.7806607519066402E-3</v>
      </c>
      <c r="P42" s="12">
        <v>6.5133216001274597E-3</v>
      </c>
      <c r="Q42" s="12">
        <v>4.5272251094817501E-2</v>
      </c>
      <c r="R42" s="12">
        <v>8.9578936765159203E-4</v>
      </c>
      <c r="S42" s="12">
        <v>1.9260571116424801E-3</v>
      </c>
      <c r="T42" s="12">
        <v>2.1208395927004501E-3</v>
      </c>
      <c r="U42" s="12">
        <v>1.26570136649921E-3</v>
      </c>
      <c r="V42" s="12">
        <v>6.5907442828093497E-3</v>
      </c>
      <c r="W42" s="12">
        <v>9.0778611275959993E-3</v>
      </c>
      <c r="X42" s="12">
        <v>1.61848674588249E-3</v>
      </c>
      <c r="Y42" s="12">
        <v>3.89464777823776E-3</v>
      </c>
      <c r="Z42" s="12">
        <v>2.4054248527707198E-2</v>
      </c>
      <c r="AA42" s="12">
        <v>4.2132594652834402E-5</v>
      </c>
    </row>
    <row r="43" spans="1:27" x14ac:dyDescent="0.25">
      <c r="A43" s="11" t="s">
        <v>27</v>
      </c>
      <c r="B43" s="11" t="s">
        <v>10</v>
      </c>
      <c r="C43" s="12">
        <v>994007.68472787202</v>
      </c>
      <c r="D43" s="12">
        <v>23206.837332212242</v>
      </c>
      <c r="E43" s="12">
        <v>710726.43724676385</v>
      </c>
      <c r="F43" s="12">
        <v>337330.1180233949</v>
      </c>
      <c r="G43" s="12">
        <v>431633.32539889927</v>
      </c>
      <c r="H43" s="12">
        <v>129753.33155427403</v>
      </c>
      <c r="I43" s="12">
        <v>703939.17948888254</v>
      </c>
      <c r="J43" s="12">
        <v>148430.17908532458</v>
      </c>
      <c r="K43" s="12">
        <v>146573.2962526131</v>
      </c>
      <c r="L43" s="12">
        <v>37515.677222555634</v>
      </c>
      <c r="M43" s="12">
        <v>432215.83841590915</v>
      </c>
      <c r="N43" s="12">
        <v>1111484.4608150376</v>
      </c>
      <c r="O43" s="12">
        <v>237212.34353104729</v>
      </c>
      <c r="P43" s="12">
        <v>252716.79463465911</v>
      </c>
      <c r="Q43" s="12">
        <v>516755.16899019491</v>
      </c>
      <c r="R43" s="12">
        <v>85620.088225179163</v>
      </c>
      <c r="S43" s="12">
        <v>3.3926120382738447E-3</v>
      </c>
      <c r="T43" s="12">
        <v>1.2374362218420409</v>
      </c>
      <c r="U43" s="12">
        <v>109654.64761335387</v>
      </c>
      <c r="V43" s="12">
        <v>535338.81815137458</v>
      </c>
      <c r="W43" s="12">
        <v>93633.318040845348</v>
      </c>
      <c r="X43" s="12">
        <v>130821.02517569202</v>
      </c>
      <c r="Y43" s="12">
        <v>231389.32049872869</v>
      </c>
      <c r="Z43" s="12">
        <v>216452.2879482859</v>
      </c>
      <c r="AA43" s="12">
        <v>1177.443616317948</v>
      </c>
    </row>
    <row r="44" spans="1:27" x14ac:dyDescent="0.25">
      <c r="A44" s="11" t="s">
        <v>27</v>
      </c>
      <c r="B44" s="11" t="s">
        <v>9</v>
      </c>
      <c r="C44" s="12">
        <v>2.9202496852974642</v>
      </c>
      <c r="D44" s="12">
        <v>1.082059927316861</v>
      </c>
      <c r="E44" s="12">
        <v>10669.05611586319</v>
      </c>
      <c r="F44" s="12">
        <v>5969.4964914418642</v>
      </c>
      <c r="G44" s="12">
        <v>83691.965822948492</v>
      </c>
      <c r="H44" s="12">
        <v>327636.44409996941</v>
      </c>
      <c r="I44" s="12">
        <v>163018.01742712982</v>
      </c>
      <c r="J44" s="12">
        <v>168947.22373472241</v>
      </c>
      <c r="K44" s="12">
        <v>385773.30301317491</v>
      </c>
      <c r="L44" s="12">
        <v>315748.79886442696</v>
      </c>
      <c r="M44" s="12">
        <v>617994.92454705038</v>
      </c>
      <c r="N44" s="12">
        <v>1025185.9697904884</v>
      </c>
      <c r="O44" s="12">
        <v>45106.839274277168</v>
      </c>
      <c r="P44" s="12">
        <v>118084.32892261467</v>
      </c>
      <c r="Q44" s="12">
        <v>237941.2948625542</v>
      </c>
      <c r="R44" s="12">
        <v>8.1866665675315968E-3</v>
      </c>
      <c r="S44" s="12">
        <v>3.6063655543579509E-3</v>
      </c>
      <c r="T44" s="12">
        <v>194026.35715402663</v>
      </c>
      <c r="U44" s="12">
        <v>154610.48314571645</v>
      </c>
      <c r="V44" s="12">
        <v>476603.15293001797</v>
      </c>
      <c r="W44" s="12">
        <v>135699.4374940811</v>
      </c>
      <c r="X44" s="12">
        <v>143894.10037066555</v>
      </c>
      <c r="Y44" s="12">
        <v>106629.4051884869</v>
      </c>
      <c r="Z44" s="12">
        <v>85936.742239188752</v>
      </c>
      <c r="AA44" s="12">
        <v>1.3811521592728823E-3</v>
      </c>
    </row>
    <row r="45" spans="1:27" x14ac:dyDescent="0.25">
      <c r="A45" s="11" t="s">
        <v>27</v>
      </c>
      <c r="B45" s="11" t="s">
        <v>102</v>
      </c>
      <c r="C45" s="12">
        <v>2.8611996419792605</v>
      </c>
      <c r="D45" s="12">
        <v>0.95944875714485689</v>
      </c>
      <c r="E45" s="12">
        <v>65190.457253768836</v>
      </c>
      <c r="F45" s="12">
        <v>9.2532156195213187</v>
      </c>
      <c r="G45" s="12">
        <v>3.901601683818317</v>
      </c>
      <c r="H45" s="12">
        <v>309752.72683930409</v>
      </c>
      <c r="I45" s="12">
        <v>5.0888061456966401E-2</v>
      </c>
      <c r="J45" s="12">
        <v>93582.674054869582</v>
      </c>
      <c r="K45" s="12">
        <v>174029.79140176869</v>
      </c>
      <c r="L45" s="12">
        <v>243227.7327499103</v>
      </c>
      <c r="M45" s="12">
        <v>336983.43954508961</v>
      </c>
      <c r="N45" s="12">
        <v>336558.3779460786</v>
      </c>
      <c r="O45" s="12">
        <v>85931.852357063341</v>
      </c>
      <c r="P45" s="12">
        <v>3.7854962806817598E-2</v>
      </c>
      <c r="Q45" s="12">
        <v>2.1297718453966902E-2</v>
      </c>
      <c r="R45" s="12">
        <v>10950.6739243434</v>
      </c>
      <c r="S45" s="12">
        <v>12001.662208654907</v>
      </c>
      <c r="T45" s="12">
        <v>133477.63240310358</v>
      </c>
      <c r="U45" s="12">
        <v>29781.543213591362</v>
      </c>
      <c r="V45" s="12">
        <v>274708.21435382101</v>
      </c>
      <c r="W45" s="12">
        <v>69349.906715468242</v>
      </c>
      <c r="X45" s="12">
        <v>83850.855740105602</v>
      </c>
      <c r="Y45" s="12">
        <v>2.7650504661699511</v>
      </c>
      <c r="Z45" s="12">
        <v>5551.6213123833477</v>
      </c>
      <c r="AA45" s="12">
        <v>3.9979220491808002E-3</v>
      </c>
    </row>
    <row r="46" spans="1:27" x14ac:dyDescent="0.25">
      <c r="A46" s="11" t="s">
        <v>27</v>
      </c>
      <c r="B46" s="11" t="s">
        <v>15</v>
      </c>
      <c r="C46" s="12">
        <v>0</v>
      </c>
      <c r="D46" s="12">
        <v>0</v>
      </c>
      <c r="E46" s="12">
        <v>48438.882913403701</v>
      </c>
      <c r="F46" s="12">
        <v>72420.802636612963</v>
      </c>
      <c r="G46" s="12">
        <v>1.395322604953596E-2</v>
      </c>
      <c r="H46" s="12">
        <v>0.67820200150814769</v>
      </c>
      <c r="I46" s="12">
        <v>1.751070943235479E-2</v>
      </c>
      <c r="J46" s="12">
        <v>1.3087518348894789E-2</v>
      </c>
      <c r="K46" s="12">
        <v>5.3581779682935907E-3</v>
      </c>
      <c r="L46" s="12">
        <v>2.2521018929148342E-2</v>
      </c>
      <c r="M46" s="12">
        <v>8.2119759914045701E-2</v>
      </c>
      <c r="N46" s="12">
        <v>0.12219240872269171</v>
      </c>
      <c r="O46" s="12">
        <v>2.0945570495689368E-2</v>
      </c>
      <c r="P46" s="12">
        <v>6.5892629708692802E-3</v>
      </c>
      <c r="Q46" s="12">
        <v>2.0080470735731982E-2</v>
      </c>
      <c r="R46" s="12">
        <v>5.8467718850598099E-3</v>
      </c>
      <c r="S46" s="12">
        <v>5.4275615675463598E-3</v>
      </c>
      <c r="T46" s="12">
        <v>3.1912220333644797E-2</v>
      </c>
      <c r="U46" s="12">
        <v>1.146807031193087E-2</v>
      </c>
      <c r="V46" s="12">
        <v>3.4825596288989999E-2</v>
      </c>
      <c r="W46" s="12">
        <v>1.42065767136573E-2</v>
      </c>
      <c r="X46" s="12">
        <v>1.2743657299260998E-2</v>
      </c>
      <c r="Y46" s="12">
        <v>2.5567793775430397E-3</v>
      </c>
      <c r="Z46" s="12">
        <v>1.1546604660707543E-2</v>
      </c>
      <c r="AA46" s="12">
        <v>5.3519181058871699E-5</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994011.15354277636</v>
      </c>
      <c r="D48" s="29">
        <v>23208.147564937946</v>
      </c>
      <c r="E48" s="29">
        <v>-337145.44130866969</v>
      </c>
      <c r="F48" s="29">
        <v>251822.72444568694</v>
      </c>
      <c r="G48" s="29">
        <v>149477.5113196497</v>
      </c>
      <c r="H48" s="29">
        <v>374201.4075729904</v>
      </c>
      <c r="I48" s="29">
        <v>185020.75902818181</v>
      </c>
      <c r="J48" s="29">
        <v>77638.183447233576</v>
      </c>
      <c r="K48" s="29">
        <v>299544.72830554133</v>
      </c>
      <c r="L48" s="29">
        <v>353262.69765720953</v>
      </c>
      <c r="M48" s="29">
        <v>1050210.5770119131</v>
      </c>
      <c r="N48" s="29">
        <v>2136670.3898961172</v>
      </c>
      <c r="O48" s="29">
        <v>282319.11923323805</v>
      </c>
      <c r="P48" s="29">
        <v>370801.10439913464</v>
      </c>
      <c r="Q48" s="29">
        <v>754696.50989044714</v>
      </c>
      <c r="R48" s="29">
        <v>85620.06500794251</v>
      </c>
      <c r="S48" s="29">
        <v>-2.6481954521384982E-2</v>
      </c>
      <c r="T48" s="29">
        <v>194027.65786643373</v>
      </c>
      <c r="U48" s="29">
        <v>264265.12264739245</v>
      </c>
      <c r="V48" s="29">
        <v>1011941.9805123229</v>
      </c>
      <c r="W48" s="29">
        <v>229332.76966580609</v>
      </c>
      <c r="X48" s="29">
        <v>274715.12884352711</v>
      </c>
      <c r="Y48" s="29">
        <v>338018.73423402169</v>
      </c>
      <c r="Z48" s="29">
        <v>302389.12048332149</v>
      </c>
      <c r="AA48" s="29">
        <v>1177.4447202984657</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0</v>
      </c>
      <c r="D52" s="12">
        <v>0</v>
      </c>
      <c r="E52" s="12">
        <v>-2853648.2939307168</v>
      </c>
      <c r="F52" s="12">
        <v>-687922.92295407422</v>
      </c>
      <c r="G52" s="12">
        <v>-0.74170511790721494</v>
      </c>
      <c r="H52" s="12">
        <v>-83599.466797534275</v>
      </c>
      <c r="I52" s="12">
        <v>-942934.74319839745</v>
      </c>
      <c r="J52" s="12">
        <v>-146200.09150299456</v>
      </c>
      <c r="K52" s="12">
        <v>-0.90089149605821561</v>
      </c>
      <c r="L52" s="12">
        <v>-4.9468131138560842E-2</v>
      </c>
      <c r="M52" s="12">
        <v>-1.065271585682015E-2</v>
      </c>
      <c r="N52" s="12">
        <v>-4.9725636487016932E-3</v>
      </c>
      <c r="O52" s="12">
        <v>-5.7346598206295417E-2</v>
      </c>
      <c r="P52" s="12">
        <v>-1.086590700613432E-2</v>
      </c>
      <c r="Q52" s="12">
        <v>-1.1938934615456252E-3</v>
      </c>
      <c r="R52" s="12">
        <v>-2.2495715706132489E-2</v>
      </c>
      <c r="S52" s="12">
        <v>-1.2397231778795311E-2</v>
      </c>
      <c r="T52" s="12">
        <v>-1.8364122598663081E-2</v>
      </c>
      <c r="U52" s="12">
        <v>-4.7847434855536868E-3</v>
      </c>
      <c r="V52" s="12">
        <v>-5.841999308453508E-3</v>
      </c>
      <c r="W52" s="12">
        <v>-5.05321704094022E-4</v>
      </c>
      <c r="X52" s="12">
        <v>-6.9591228621154848E-3</v>
      </c>
      <c r="Y52" s="12">
        <v>-7.4659522964514835E-4</v>
      </c>
      <c r="Z52" s="12">
        <v>-1.9705662158126011E-5</v>
      </c>
      <c r="AA52" s="12">
        <v>0</v>
      </c>
    </row>
    <row r="53" spans="1:27" x14ac:dyDescent="0.25">
      <c r="A53" s="11" t="s">
        <v>28</v>
      </c>
      <c r="B53" s="11" t="s">
        <v>8</v>
      </c>
      <c r="C53" s="12">
        <v>0</v>
      </c>
      <c r="D53" s="12">
        <v>0.23530152089756998</v>
      </c>
      <c r="E53" s="12">
        <v>0.1378105451435</v>
      </c>
      <c r="F53" s="12">
        <v>6.4363222392417396E-5</v>
      </c>
      <c r="G53" s="12">
        <v>3.0422921989866701E-5</v>
      </c>
      <c r="H53" s="12">
        <v>1.5690876896747801E-5</v>
      </c>
      <c r="I53" s="12">
        <v>0</v>
      </c>
      <c r="J53" s="12">
        <v>0</v>
      </c>
      <c r="K53" s="12">
        <v>0</v>
      </c>
      <c r="L53" s="12">
        <v>0</v>
      </c>
      <c r="M53" s="12">
        <v>0</v>
      </c>
      <c r="N53" s="12">
        <v>6.4770103122815996E-6</v>
      </c>
      <c r="O53" s="12">
        <v>6.6578599268427901E-6</v>
      </c>
      <c r="P53" s="12">
        <v>8.7735653620414814E-6</v>
      </c>
      <c r="Q53" s="12">
        <v>1.6682871916446298E-5</v>
      </c>
      <c r="R53" s="12">
        <v>1.6773535961184E-5</v>
      </c>
      <c r="S53" s="12">
        <v>6.3901855191118791E-5</v>
      </c>
      <c r="T53" s="12">
        <v>3.7753044644489996E-2</v>
      </c>
      <c r="U53" s="12">
        <v>2.74195901509599E-3</v>
      </c>
      <c r="V53" s="12">
        <v>1.5331903378466399E-4</v>
      </c>
      <c r="W53" s="12">
        <v>9.7085840980474895E-3</v>
      </c>
      <c r="X53" s="12">
        <v>1.4897199716678799E-5</v>
      </c>
      <c r="Y53" s="12">
        <v>7.795114580614049E-6</v>
      </c>
      <c r="Z53" s="12">
        <v>1.7299721229784799E-2</v>
      </c>
      <c r="AA53" s="12">
        <v>3.2213849312627302E-4</v>
      </c>
    </row>
    <row r="54" spans="1:27" x14ac:dyDescent="0.25">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x14ac:dyDescent="0.25">
      <c r="A55" s="11" t="s">
        <v>28</v>
      </c>
      <c r="B55" s="11" t="s">
        <v>5</v>
      </c>
      <c r="C55" s="12">
        <v>1.501844690280405</v>
      </c>
      <c r="D55" s="12">
        <v>0.13505924409648001</v>
      </c>
      <c r="E55" s="12">
        <v>3.5706688225859193E-2</v>
      </c>
      <c r="F55" s="12">
        <v>1.2201247784336238E-2</v>
      </c>
      <c r="G55" s="12">
        <v>4.7826859746474704E-3</v>
      </c>
      <c r="H55" s="12">
        <v>5.05688436054716E-3</v>
      </c>
      <c r="I55" s="12">
        <v>2.0369843749253693E-3</v>
      </c>
      <c r="J55" s="12">
        <v>1.75597244295743E-3</v>
      </c>
      <c r="K55" s="12">
        <v>1.60659881432779E-3</v>
      </c>
      <c r="L55" s="12">
        <v>2.4798687753806591E-3</v>
      </c>
      <c r="M55" s="12">
        <v>1.91219237755806E-3</v>
      </c>
      <c r="N55" s="12">
        <v>2.3374680738110004E-3</v>
      </c>
      <c r="O55" s="12">
        <v>2.0822914657876996E-3</v>
      </c>
      <c r="P55" s="12">
        <v>2.37786183508348E-3</v>
      </c>
      <c r="Q55" s="12">
        <v>2.7130018814694001E-3</v>
      </c>
      <c r="R55" s="12">
        <v>2.5689312113175503E-3</v>
      </c>
      <c r="S55" s="12">
        <v>3.16860204304304E-3</v>
      </c>
      <c r="T55" s="12">
        <v>4.68796693180138E-3</v>
      </c>
      <c r="U55" s="12">
        <v>7.21405427820842E-3</v>
      </c>
      <c r="V55" s="12">
        <v>2.032284934622864E-3</v>
      </c>
      <c r="W55" s="12">
        <v>9.094025094213521E-3</v>
      </c>
      <c r="X55" s="12">
        <v>8.2661335693215404E-2</v>
      </c>
      <c r="Y55" s="12">
        <v>7.3128955247165294E-4</v>
      </c>
      <c r="Z55" s="12">
        <v>6.5881511149841194E-4</v>
      </c>
      <c r="AA55" s="12">
        <v>3.8302641542803698E-4</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1.18771634575619E-5</v>
      </c>
      <c r="K57" s="12">
        <v>1.16606591562614E-5</v>
      </c>
      <c r="L57" s="12">
        <v>1.23710627009353E-5</v>
      </c>
      <c r="M57" s="12">
        <v>1.48542040566507E-5</v>
      </c>
      <c r="N57" s="12">
        <v>2.5215209821436001E-5</v>
      </c>
      <c r="O57" s="12">
        <v>0.30207374729238001</v>
      </c>
      <c r="P57" s="12">
        <v>3.2359898857658401E-2</v>
      </c>
      <c r="Q57" s="12">
        <v>4495.5662637715204</v>
      </c>
      <c r="R57" s="12">
        <v>3.2492689469891999E-2</v>
      </c>
      <c r="S57" s="12">
        <v>3621.6275651061501</v>
      </c>
      <c r="T57" s="12">
        <v>1.4179701855713701E-2</v>
      </c>
      <c r="U57" s="12">
        <v>5.59299130344E-3</v>
      </c>
      <c r="V57" s="12">
        <v>1.05944824479825E-3</v>
      </c>
      <c r="W57" s="12">
        <v>13315.698546151199</v>
      </c>
      <c r="X57" s="12">
        <v>2730.2654262934498</v>
      </c>
      <c r="Y57" s="12">
        <v>1.44947264761708E-3</v>
      </c>
      <c r="Z57" s="12">
        <v>579.53388057585903</v>
      </c>
      <c r="AA57" s="12">
        <v>4.9196030705604201</v>
      </c>
    </row>
    <row r="58" spans="1:27" x14ac:dyDescent="0.25">
      <c r="A58" s="11" t="s">
        <v>28</v>
      </c>
      <c r="B58" s="11" t="s">
        <v>10</v>
      </c>
      <c r="C58" s="12">
        <v>156386.60902594682</v>
      </c>
      <c r="D58" s="12">
        <v>252242.42587541736</v>
      </c>
      <c r="E58" s="12">
        <v>724075.53269895609</v>
      </c>
      <c r="F58" s="12">
        <v>163034.95441512801</v>
      </c>
      <c r="G58" s="12">
        <v>219004.05480253615</v>
      </c>
      <c r="H58" s="12">
        <v>160775.69011637074</v>
      </c>
      <c r="I58" s="12">
        <v>19556.190448874746</v>
      </c>
      <c r="J58" s="12">
        <v>37375.646386496606</v>
      </c>
      <c r="K58" s="12">
        <v>7.9024492699355617E-2</v>
      </c>
      <c r="L58" s="12">
        <v>3.0019552749759849E-2</v>
      </c>
      <c r="M58" s="12">
        <v>179775.40938829121</v>
      </c>
      <c r="N58" s="12">
        <v>12.436968166260804</v>
      </c>
      <c r="O58" s="12">
        <v>1.5342845561707659E-2</v>
      </c>
      <c r="P58" s="12">
        <v>38201.633589568606</v>
      </c>
      <c r="Q58" s="12">
        <v>92305.261377317292</v>
      </c>
      <c r="R58" s="12">
        <v>189299.59522691253</v>
      </c>
      <c r="S58" s="12">
        <v>12644.578190564844</v>
      </c>
      <c r="T58" s="12">
        <v>48647.864101607222</v>
      </c>
      <c r="U58" s="12">
        <v>3516.1679927130749</v>
      </c>
      <c r="V58" s="12">
        <v>68554.031961378932</v>
      </c>
      <c r="W58" s="12">
        <v>84184.498807941374</v>
      </c>
      <c r="X58" s="12">
        <v>3.4158756402785655E-3</v>
      </c>
      <c r="Y58" s="12">
        <v>5359.0015971547073</v>
      </c>
      <c r="Z58" s="12">
        <v>31647.926071186717</v>
      </c>
      <c r="AA58" s="12">
        <v>24463.740030946603</v>
      </c>
    </row>
    <row r="59" spans="1:27" x14ac:dyDescent="0.25">
      <c r="A59" s="11" t="s">
        <v>28</v>
      </c>
      <c r="B59" s="11" t="s">
        <v>9</v>
      </c>
      <c r="C59" s="12">
        <v>2.7925452320845645</v>
      </c>
      <c r="D59" s="12">
        <v>2.523428697010913</v>
      </c>
      <c r="E59" s="12">
        <v>79023.806273445967</v>
      </c>
      <c r="F59" s="12">
        <v>172978.14407686077</v>
      </c>
      <c r="G59" s="12">
        <v>9249.831481244526</v>
      </c>
      <c r="H59" s="12">
        <v>1852.1284886885694</v>
      </c>
      <c r="I59" s="12">
        <v>0.35806546368534536</v>
      </c>
      <c r="J59" s="12">
        <v>217913.18458551334</v>
      </c>
      <c r="K59" s="12">
        <v>2.247794389501883E-3</v>
      </c>
      <c r="L59" s="12">
        <v>28235.023015601626</v>
      </c>
      <c r="M59" s="12">
        <v>0.16987498517254446</v>
      </c>
      <c r="N59" s="12">
        <v>80893.086529777502</v>
      </c>
      <c r="O59" s="12">
        <v>2700.7841149537639</v>
      </c>
      <c r="P59" s="12">
        <v>51133.138560013242</v>
      </c>
      <c r="Q59" s="12">
        <v>26708.315451006907</v>
      </c>
      <c r="R59" s="12">
        <v>0.26203203206463921</v>
      </c>
      <c r="S59" s="12">
        <v>52675.311093613287</v>
      </c>
      <c r="T59" s="12">
        <v>14177.579008204551</v>
      </c>
      <c r="U59" s="12">
        <v>129231.76161005568</v>
      </c>
      <c r="V59" s="12">
        <v>3.9354483569976915E-2</v>
      </c>
      <c r="W59" s="12">
        <v>48751.513059949641</v>
      </c>
      <c r="X59" s="12">
        <v>2.1054638151881172E-3</v>
      </c>
      <c r="Y59" s="12">
        <v>9.5852503606866882E-2</v>
      </c>
      <c r="Z59" s="12">
        <v>4316.3075104513428</v>
      </c>
      <c r="AA59" s="12">
        <v>7239.4528258993041</v>
      </c>
    </row>
    <row r="60" spans="1:27" x14ac:dyDescent="0.25">
      <c r="A60" s="11" t="s">
        <v>28</v>
      </c>
      <c r="B60" s="11" t="s">
        <v>102</v>
      </c>
      <c r="C60" s="12">
        <v>3.9207666489386703</v>
      </c>
      <c r="D60" s="12">
        <v>18003.619600704107</v>
      </c>
      <c r="E60" s="12">
        <v>4007.8275301074646</v>
      </c>
      <c r="F60" s="12">
        <v>264549.90236814984</v>
      </c>
      <c r="G60" s="12">
        <v>43729.003929395491</v>
      </c>
      <c r="H60" s="12">
        <v>0.25676104704646269</v>
      </c>
      <c r="I60" s="12">
        <v>70590.697310905802</v>
      </c>
      <c r="J60" s="12">
        <v>0.18885993600949899</v>
      </c>
      <c r="K60" s="12">
        <v>6.3576357509836007E-2</v>
      </c>
      <c r="L60" s="12">
        <v>0.76853590388562809</v>
      </c>
      <c r="M60" s="12">
        <v>6.4109476329704034</v>
      </c>
      <c r="N60" s="12">
        <v>0.19744319444685202</v>
      </c>
      <c r="O60" s="12">
        <v>32823.824133309805</v>
      </c>
      <c r="P60" s="12">
        <v>75481.154215111426</v>
      </c>
      <c r="Q60" s="12">
        <v>11551.105611612147</v>
      </c>
      <c r="R60" s="12">
        <v>23993.222838934664</v>
      </c>
      <c r="S60" s="12">
        <v>23130.412660466216</v>
      </c>
      <c r="T60" s="12">
        <v>8.810170353693459E-3</v>
      </c>
      <c r="U60" s="12">
        <v>65903.01033095528</v>
      </c>
      <c r="V60" s="12">
        <v>7108.9205526999576</v>
      </c>
      <c r="W60" s="12">
        <v>20865.156366243835</v>
      </c>
      <c r="X60" s="12">
        <v>5619.0076052276754</v>
      </c>
      <c r="Y60" s="12">
        <v>1.9461162251429778</v>
      </c>
      <c r="Z60" s="12">
        <v>19754.876827606913</v>
      </c>
      <c r="AA60" s="12">
        <v>0.50498621611912498</v>
      </c>
    </row>
    <row r="61" spans="1:27" x14ac:dyDescent="0.25">
      <c r="A61" s="11" t="s">
        <v>28</v>
      </c>
      <c r="B61" s="11" t="s">
        <v>15</v>
      </c>
      <c r="C61" s="12">
        <v>0</v>
      </c>
      <c r="D61" s="12">
        <v>0</v>
      </c>
      <c r="E61" s="12">
        <v>21781.20334874867</v>
      </c>
      <c r="F61" s="12">
        <v>1553.7764380955946</v>
      </c>
      <c r="G61" s="12">
        <v>4.8686825286594002E-2</v>
      </c>
      <c r="H61" s="12">
        <v>1.2463430900361821E-2</v>
      </c>
      <c r="I61" s="12">
        <v>3.6233940876086441E-3</v>
      </c>
      <c r="J61" s="12">
        <v>4.4838731119069102E-3</v>
      </c>
      <c r="K61" s="12">
        <v>3.28750781033169E-3</v>
      </c>
      <c r="L61" s="12">
        <v>7.0123172990189499E-3</v>
      </c>
      <c r="M61" s="12">
        <v>1.1502870163576401E-2</v>
      </c>
      <c r="N61" s="12">
        <v>1.5304203355537149E-2</v>
      </c>
      <c r="O61" s="12">
        <v>1.226253007532843E-2</v>
      </c>
      <c r="P61" s="12">
        <v>1.1877452649397921E-2</v>
      </c>
      <c r="Q61" s="12">
        <v>1.3633465360681591E-2</v>
      </c>
      <c r="R61" s="12">
        <v>1.011661968693295E-2</v>
      </c>
      <c r="S61" s="12">
        <v>1.3102146485023199E-2</v>
      </c>
      <c r="T61" s="12">
        <v>8.9852478889637603E-3</v>
      </c>
      <c r="U61" s="12">
        <v>1.4276228838966709E-2</v>
      </c>
      <c r="V61" s="12">
        <v>1.3378812187618959E-2</v>
      </c>
      <c r="W61" s="12">
        <v>1.105741607358276E-2</v>
      </c>
      <c r="X61" s="12">
        <v>5.6178115275449794E-3</v>
      </c>
      <c r="Y61" s="12">
        <v>3.53427447006243E-3</v>
      </c>
      <c r="Z61" s="12">
        <v>5.1485098803436104E-3</v>
      </c>
      <c r="AA61" s="12">
        <v>1.644694673472449E-3</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156390.90341586916</v>
      </c>
      <c r="D63" s="29">
        <v>252245.31966487938</v>
      </c>
      <c r="E63" s="29">
        <v>-2050548.7814410818</v>
      </c>
      <c r="F63" s="29">
        <v>-351909.81219647452</v>
      </c>
      <c r="G63" s="29">
        <v>228253.14939177167</v>
      </c>
      <c r="H63" s="29">
        <v>79028.356880100269</v>
      </c>
      <c r="I63" s="29">
        <v>-923378.19264707458</v>
      </c>
      <c r="J63" s="29">
        <v>109088.741236865</v>
      </c>
      <c r="K63" s="29">
        <v>-0.8180009494958741</v>
      </c>
      <c r="L63" s="29">
        <v>28235.006059263076</v>
      </c>
      <c r="M63" s="29">
        <v>179775.57053760713</v>
      </c>
      <c r="N63" s="29">
        <v>80905.520894540401</v>
      </c>
      <c r="O63" s="29">
        <v>2701.0462738977376</v>
      </c>
      <c r="P63" s="29">
        <v>89334.796030209109</v>
      </c>
      <c r="Q63" s="29">
        <v>123509.144627887</v>
      </c>
      <c r="R63" s="29">
        <v>189299.86984162312</v>
      </c>
      <c r="S63" s="29">
        <v>68941.507684556404</v>
      </c>
      <c r="T63" s="29">
        <v>62825.481366402608</v>
      </c>
      <c r="U63" s="29">
        <v>132747.94036702986</v>
      </c>
      <c r="V63" s="29">
        <v>68554.068718915412</v>
      </c>
      <c r="W63" s="29">
        <v>146251.72871132969</v>
      </c>
      <c r="X63" s="29">
        <v>2730.3466647429359</v>
      </c>
      <c r="Y63" s="29">
        <v>5359.0988916203987</v>
      </c>
      <c r="Z63" s="29">
        <v>36543.785401044595</v>
      </c>
      <c r="AA63" s="29">
        <v>31708.113165081377</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0</v>
      </c>
      <c r="D68" s="12">
        <v>0.20575614456569999</v>
      </c>
      <c r="E68" s="12">
        <v>2.6654800630775001E-2</v>
      </c>
      <c r="F68" s="12">
        <v>9.6315875693163994E-5</v>
      </c>
      <c r="G68" s="12">
        <v>1.1575764447386499E-4</v>
      </c>
      <c r="H68" s="12">
        <v>7.2072162658516998E-3</v>
      </c>
      <c r="I68" s="12">
        <v>1.7770301529618701E-4</v>
      </c>
      <c r="J68" s="12">
        <v>2.1798303437886598E-4</v>
      </c>
      <c r="K68" s="12">
        <v>7.1498800991379993E-5</v>
      </c>
      <c r="L68" s="12">
        <v>7.9359015946560001E-5</v>
      </c>
      <c r="M68" s="12">
        <v>6.6626344608563199E-3</v>
      </c>
      <c r="N68" s="12">
        <v>7.4120387469374903E-4</v>
      </c>
      <c r="O68" s="12">
        <v>1.1824615527825901E-4</v>
      </c>
      <c r="P68" s="12">
        <v>1.0867601805064199E-3</v>
      </c>
      <c r="Q68" s="12">
        <v>6.7443321434989796E-3</v>
      </c>
      <c r="R68" s="12">
        <v>1.36083000124896E-4</v>
      </c>
      <c r="S68" s="12">
        <v>2.8105981745151503E-3</v>
      </c>
      <c r="T68" s="12">
        <v>2.8804899856472901E-2</v>
      </c>
      <c r="U68" s="12">
        <v>5.402773808232E-3</v>
      </c>
      <c r="V68" s="12">
        <v>4.31359990547827E-3</v>
      </c>
      <c r="W68" s="12">
        <v>5.6934992949750005E-3</v>
      </c>
      <c r="X68" s="12">
        <v>5.7521895417416797E-6</v>
      </c>
      <c r="Y68" s="12">
        <v>7.6178532688815002E-6</v>
      </c>
      <c r="Z68" s="12">
        <v>5.9907644777038808E-3</v>
      </c>
      <c r="AA68" s="12">
        <v>4.9481011495236196E-5</v>
      </c>
    </row>
    <row r="69" spans="1:27" x14ac:dyDescent="0.25">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0.590027291557089</v>
      </c>
      <c r="D70" s="12">
        <v>6.7021731708149998E-3</v>
      </c>
      <c r="E70" s="12">
        <v>5.7645489597997E-2</v>
      </c>
      <c r="F70" s="12">
        <v>1.0505478742962E-2</v>
      </c>
      <c r="G70" s="12">
        <v>1.4105756916360271E-2</v>
      </c>
      <c r="H70" s="12">
        <v>2.5616401091694999E-2</v>
      </c>
      <c r="I70" s="12">
        <v>1.9475586171293201E-2</v>
      </c>
      <c r="J70" s="12">
        <v>2.3742887129466601E-2</v>
      </c>
      <c r="K70" s="12">
        <v>2.0097328041340148E-2</v>
      </c>
      <c r="L70" s="12">
        <v>1.1385496418518241E-2</v>
      </c>
      <c r="M70" s="12">
        <v>2.2994652452258301E-2</v>
      </c>
      <c r="N70" s="12">
        <v>1.9097698348619588E-2</v>
      </c>
      <c r="O70" s="12">
        <v>1.528817357534603E-2</v>
      </c>
      <c r="P70" s="12">
        <v>2.0669749674348502E-2</v>
      </c>
      <c r="Q70" s="12">
        <v>2.194494562972224E-2</v>
      </c>
      <c r="R70" s="12">
        <v>9.6306047755585211E-3</v>
      </c>
      <c r="S70" s="12">
        <v>1.6338096011018693E-2</v>
      </c>
      <c r="T70" s="12">
        <v>2.65549227367992E-2</v>
      </c>
      <c r="U70" s="12">
        <v>8.753920394616959E-3</v>
      </c>
      <c r="V70" s="12">
        <v>1.245634652377634E-2</v>
      </c>
      <c r="W70" s="12">
        <v>2.2258821925044005E-2</v>
      </c>
      <c r="X70" s="12">
        <v>1.5656587760779681E-3</v>
      </c>
      <c r="Y70" s="12">
        <v>2.3045017155143201E-3</v>
      </c>
      <c r="Z70" s="12">
        <v>6.6403739055945401E-3</v>
      </c>
      <c r="AA70" s="12">
        <v>1.6477183033151339E-3</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0.24641039515927499</v>
      </c>
      <c r="K72" s="12">
        <v>1.65039048138029E-2</v>
      </c>
      <c r="L72" s="12">
        <v>5.8833530563543995E-3</v>
      </c>
      <c r="M72" s="12">
        <v>2.15016553429608E-2</v>
      </c>
      <c r="N72" s="12">
        <v>3.3017341727368296E-2</v>
      </c>
      <c r="O72" s="12">
        <v>2.7676004490212801E-3</v>
      </c>
      <c r="P72" s="12">
        <v>9.3050018358464808E-3</v>
      </c>
      <c r="Q72" s="12">
        <v>6.0497943998536696E-2</v>
      </c>
      <c r="R72" s="12">
        <v>3.4906988818839604E-3</v>
      </c>
      <c r="S72" s="12">
        <v>1.5447440321300099E-2</v>
      </c>
      <c r="T72" s="12">
        <v>1.0789190979917701E-3</v>
      </c>
      <c r="U72" s="12">
        <v>1.8795023003631598E-3</v>
      </c>
      <c r="V72" s="12">
        <v>2.1169853799452899E-2</v>
      </c>
      <c r="W72" s="12">
        <v>7.4767335182080008E-2</v>
      </c>
      <c r="X72" s="12">
        <v>2.76367122417842E-4</v>
      </c>
      <c r="Y72" s="12">
        <v>2.21062387187077E-4</v>
      </c>
      <c r="Z72" s="12">
        <v>5.3382432721261E-4</v>
      </c>
      <c r="AA72" s="12">
        <v>5.7575493556666799E-5</v>
      </c>
    </row>
    <row r="73" spans="1:27" x14ac:dyDescent="0.25">
      <c r="A73" s="11" t="s">
        <v>29</v>
      </c>
      <c r="B73" s="11" t="s">
        <v>10</v>
      </c>
      <c r="C73" s="12">
        <v>295191.75205770554</v>
      </c>
      <c r="D73" s="12">
        <v>10994.904617109783</v>
      </c>
      <c r="E73" s="12">
        <v>66854.687278393409</v>
      </c>
      <c r="F73" s="12">
        <v>317395.93073233427</v>
      </c>
      <c r="G73" s="12">
        <v>27730.843826870809</v>
      </c>
      <c r="H73" s="12">
        <v>743780.54066644388</v>
      </c>
      <c r="I73" s="12">
        <v>164174.6851233381</v>
      </c>
      <c r="J73" s="12">
        <v>110647.0226352748</v>
      </c>
      <c r="K73" s="12">
        <v>2.4918457196738616E-2</v>
      </c>
      <c r="L73" s="12">
        <v>1.4813181432373658E-2</v>
      </c>
      <c r="M73" s="12">
        <v>238027.1203179876</v>
      </c>
      <c r="N73" s="12">
        <v>1.1353733276698133E-2</v>
      </c>
      <c r="O73" s="12">
        <v>220346.11963255369</v>
      </c>
      <c r="P73" s="12">
        <v>221535.06808438749</v>
      </c>
      <c r="Q73" s="12">
        <v>437383.03939635761</v>
      </c>
      <c r="R73" s="12">
        <v>133457.32064610746</v>
      </c>
      <c r="S73" s="12">
        <v>0.60575332657424219</v>
      </c>
      <c r="T73" s="12">
        <v>113785.2846475937</v>
      </c>
      <c r="U73" s="12">
        <v>271667.8683963067</v>
      </c>
      <c r="V73" s="12">
        <v>112751.42298640456</v>
      </c>
      <c r="W73" s="12">
        <v>79586.135634096339</v>
      </c>
      <c r="X73" s="12">
        <v>2.4574486420203901E-3</v>
      </c>
      <c r="Y73" s="12">
        <v>2.1087809403700754E-3</v>
      </c>
      <c r="Z73" s="12">
        <v>70400.459696331993</v>
      </c>
      <c r="AA73" s="12">
        <v>33964.984077152898</v>
      </c>
    </row>
    <row r="74" spans="1:27" x14ac:dyDescent="0.25">
      <c r="A74" s="11" t="s">
        <v>29</v>
      </c>
      <c r="B74" s="11" t="s">
        <v>9</v>
      </c>
      <c r="C74" s="12">
        <v>4.5090858008634545</v>
      </c>
      <c r="D74" s="12">
        <v>1.283283996846601</v>
      </c>
      <c r="E74" s="12">
        <v>17585.479292519263</v>
      </c>
      <c r="F74" s="12">
        <v>21219.46769421269</v>
      </c>
      <c r="G74" s="12">
        <v>67443.883756154813</v>
      </c>
      <c r="H74" s="12">
        <v>248126.19020909359</v>
      </c>
      <c r="I74" s="12">
        <v>8344.7633632138513</v>
      </c>
      <c r="J74" s="12">
        <v>277807.57264177903</v>
      </c>
      <c r="K74" s="12">
        <v>1769.5190510631314</v>
      </c>
      <c r="L74" s="12">
        <v>223549.2652495997</v>
      </c>
      <c r="M74" s="12">
        <v>458904.52543279371</v>
      </c>
      <c r="N74" s="12">
        <v>321056.05243421957</v>
      </c>
      <c r="O74" s="12">
        <v>4904.3947498717134</v>
      </c>
      <c r="P74" s="12">
        <v>273560.6318644096</v>
      </c>
      <c r="Q74" s="12">
        <v>160871.81241443616</v>
      </c>
      <c r="R74" s="12">
        <v>0.11150998086481738</v>
      </c>
      <c r="S74" s="12">
        <v>55484.986985579475</v>
      </c>
      <c r="T74" s="12">
        <v>0.11915798276722998</v>
      </c>
      <c r="U74" s="12">
        <v>595014.58890812949</v>
      </c>
      <c r="V74" s="12">
        <v>2557.373458962109</v>
      </c>
      <c r="W74" s="12">
        <v>237640.51310074728</v>
      </c>
      <c r="X74" s="12">
        <v>8.1912775686017751E-4</v>
      </c>
      <c r="Y74" s="12">
        <v>9.5484136827323537E-4</v>
      </c>
      <c r="Z74" s="12">
        <v>23390.651945500565</v>
      </c>
      <c r="AA74" s="12">
        <v>5657.1913360496765</v>
      </c>
    </row>
    <row r="75" spans="1:27" x14ac:dyDescent="0.25">
      <c r="A75" s="11" t="s">
        <v>29</v>
      </c>
      <c r="B75" s="11" t="s">
        <v>102</v>
      </c>
      <c r="C75" s="12">
        <v>2.72552189505218</v>
      </c>
      <c r="D75" s="12">
        <v>0.93126102051711301</v>
      </c>
      <c r="E75" s="12">
        <v>1.3536950396812799</v>
      </c>
      <c r="F75" s="12">
        <v>1.28894508632474</v>
      </c>
      <c r="G75" s="12">
        <v>2.4493781902380811</v>
      </c>
      <c r="H75" s="12">
        <v>3.2426404728002119E-3</v>
      </c>
      <c r="I75" s="12">
        <v>3.1296190526730299</v>
      </c>
      <c r="J75" s="12">
        <v>60738.24262988488</v>
      </c>
      <c r="K75" s="12">
        <v>131570.60002290996</v>
      </c>
      <c r="L75" s="12">
        <v>228690.23156270807</v>
      </c>
      <c r="M75" s="12">
        <v>190194.70729703616</v>
      </c>
      <c r="N75" s="12">
        <v>159906.9223257548</v>
      </c>
      <c r="O75" s="12">
        <v>36057.094390336693</v>
      </c>
      <c r="P75" s="12">
        <v>110376.19808992556</v>
      </c>
      <c r="Q75" s="12">
        <v>3.0505140360870001E-2</v>
      </c>
      <c r="R75" s="12">
        <v>8.0771263558654993E-2</v>
      </c>
      <c r="S75" s="12">
        <v>29950.122474719032</v>
      </c>
      <c r="T75" s="12">
        <v>3.5293769148478898E-2</v>
      </c>
      <c r="U75" s="12">
        <v>335530.51898924867</v>
      </c>
      <c r="V75" s="12">
        <v>1.6568765624462203E-2</v>
      </c>
      <c r="W75" s="12">
        <v>146656.19792425758</v>
      </c>
      <c r="X75" s="12">
        <v>5.7738825300918907E-3</v>
      </c>
      <c r="Y75" s="12">
        <v>5.0103131098161099E-3</v>
      </c>
      <c r="Z75" s="12">
        <v>5.0470548757542699E-3</v>
      </c>
      <c r="AA75" s="12">
        <v>1.373976903475525E-2</v>
      </c>
    </row>
    <row r="76" spans="1:27" x14ac:dyDescent="0.25">
      <c r="A76" s="11" t="s">
        <v>29</v>
      </c>
      <c r="B76" s="11" t="s">
        <v>15</v>
      </c>
      <c r="C76" s="12">
        <v>0</v>
      </c>
      <c r="D76" s="12">
        <v>0</v>
      </c>
      <c r="E76" s="12">
        <v>2.7094176710152418</v>
      </c>
      <c r="F76" s="12">
        <v>0.299611383929</v>
      </c>
      <c r="G76" s="12">
        <v>0.54404412776057509</v>
      </c>
      <c r="H76" s="12">
        <v>0.48021323992408299</v>
      </c>
      <c r="I76" s="12">
        <v>0.23900695183459431</v>
      </c>
      <c r="J76" s="12">
        <v>5.7326259061019402E-2</v>
      </c>
      <c r="K76" s="12">
        <v>3.6835400650965405E-3</v>
      </c>
      <c r="L76" s="12">
        <v>2.61049653375139E-2</v>
      </c>
      <c r="M76" s="12">
        <v>8.5631184196073601E-2</v>
      </c>
      <c r="N76" s="12">
        <v>0.1136325064458598</v>
      </c>
      <c r="O76" s="12">
        <v>3.2800795333869502E-2</v>
      </c>
      <c r="P76" s="12">
        <v>0.10413544714206191</v>
      </c>
      <c r="Q76" s="12">
        <v>2.5686217871161397E-2</v>
      </c>
      <c r="R76" s="12">
        <v>1.1492397190245448E-2</v>
      </c>
      <c r="S76" s="12">
        <v>9.6163108881311993E-2</v>
      </c>
      <c r="T76" s="12">
        <v>2.096822483287664E-2</v>
      </c>
      <c r="U76" s="12">
        <v>7.14092377632045E-2</v>
      </c>
      <c r="V76" s="12">
        <v>3.6212856005418598E-2</v>
      </c>
      <c r="W76" s="12">
        <v>8.9933627202413394E-2</v>
      </c>
      <c r="X76" s="12">
        <v>8.4820191272074898E-5</v>
      </c>
      <c r="Y76" s="12">
        <v>1.0081779320561521E-4</v>
      </c>
      <c r="Z76" s="12">
        <v>1.189448739108174E-4</v>
      </c>
      <c r="AA76" s="12">
        <v>2.5681290971612294E-4</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295196.85117079795</v>
      </c>
      <c r="D78" s="29">
        <v>10996.400359424368</v>
      </c>
      <c r="E78" s="29">
        <v>84440.250871202894</v>
      </c>
      <c r="F78" s="29">
        <v>338615.40902834159</v>
      </c>
      <c r="G78" s="29">
        <v>95174.741804540186</v>
      </c>
      <c r="H78" s="29">
        <v>991906.76369915484</v>
      </c>
      <c r="I78" s="29">
        <v>172519.46813984116</v>
      </c>
      <c r="J78" s="29">
        <v>388454.86564831913</v>
      </c>
      <c r="K78" s="29">
        <v>1769.5806422519843</v>
      </c>
      <c r="L78" s="29">
        <v>223549.29741098962</v>
      </c>
      <c r="M78" s="29">
        <v>696931.69690972357</v>
      </c>
      <c r="N78" s="29">
        <v>321056.11664419679</v>
      </c>
      <c r="O78" s="29">
        <v>225250.53255644557</v>
      </c>
      <c r="P78" s="29">
        <v>495095.73101030878</v>
      </c>
      <c r="Q78" s="29">
        <v>598254.94099801558</v>
      </c>
      <c r="R78" s="29">
        <v>133457.44541347498</v>
      </c>
      <c r="S78" s="29">
        <v>55485.627335040554</v>
      </c>
      <c r="T78" s="29">
        <v>113785.46024431816</v>
      </c>
      <c r="U78" s="29">
        <v>866682.47334063263</v>
      </c>
      <c r="V78" s="29">
        <v>115308.83438516691</v>
      </c>
      <c r="W78" s="29">
        <v>317226.75145450002</v>
      </c>
      <c r="X78" s="29">
        <v>5.1243544869181189E-3</v>
      </c>
      <c r="Y78" s="29">
        <v>5.5968042646135892E-3</v>
      </c>
      <c r="Z78" s="29">
        <v>93791.124806795269</v>
      </c>
      <c r="AA78" s="29">
        <v>39622.177167977381</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ollapsed="1"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0.119130691407864</v>
      </c>
      <c r="E83" s="12">
        <v>4.7713540011525002E-3</v>
      </c>
      <c r="F83" s="12">
        <v>5.7959678288078001E-3</v>
      </c>
      <c r="G83" s="12">
        <v>7.9266289751499207E-3</v>
      </c>
      <c r="H83" s="12">
        <v>1.7867354190114402E-2</v>
      </c>
      <c r="I83" s="12">
        <v>1.15585926483523E-2</v>
      </c>
      <c r="J83" s="12">
        <v>7.0474256734021003E-4</v>
      </c>
      <c r="K83" s="12">
        <v>4.9698103618428806E-4</v>
      </c>
      <c r="L83" s="12">
        <v>2.27012857300499E-3</v>
      </c>
      <c r="M83" s="12">
        <v>6.3790325297971209E-3</v>
      </c>
      <c r="N83" s="12">
        <v>2.08666192124675E-3</v>
      </c>
      <c r="O83" s="12">
        <v>1.9762612009490798E-4</v>
      </c>
      <c r="P83" s="12">
        <v>1.34234181846974E-3</v>
      </c>
      <c r="Q83" s="12">
        <v>7.9697069256922208E-3</v>
      </c>
      <c r="R83" s="12">
        <v>1.8118065540671999E-3</v>
      </c>
      <c r="S83" s="12">
        <v>2.5958753609614501E-3</v>
      </c>
      <c r="T83" s="12">
        <v>2.2599808553688698E-2</v>
      </c>
      <c r="U83" s="12">
        <v>2.2403272439639903E-4</v>
      </c>
      <c r="V83" s="12">
        <v>1.9958097919150599E-3</v>
      </c>
      <c r="W83" s="12">
        <v>2.7728656131213998E-3</v>
      </c>
      <c r="X83" s="12">
        <v>1.4009418326307199E-5</v>
      </c>
      <c r="Y83" s="12">
        <v>2.1578147381704001E-5</v>
      </c>
      <c r="Z83" s="12">
        <v>8.124634383663119E-3</v>
      </c>
      <c r="AA83" s="12">
        <v>8.4986235601748793E-5</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0.50715333607302604</v>
      </c>
      <c r="D85" s="12">
        <v>2.8044015454917103E-2</v>
      </c>
      <c r="E85" s="12">
        <v>2.6417629528441702E-2</v>
      </c>
      <c r="F85" s="12">
        <v>3.0000329014779802E-2</v>
      </c>
      <c r="G85" s="12">
        <v>3.7045262575384798E-2</v>
      </c>
      <c r="H85" s="12">
        <v>2.4762108963052001E-2</v>
      </c>
      <c r="I85" s="12">
        <v>1.71326753039307E-2</v>
      </c>
      <c r="J85" s="12">
        <v>1.7747574084062492E-2</v>
      </c>
      <c r="K85" s="12">
        <v>2.49690545802129E-2</v>
      </c>
      <c r="L85" s="12">
        <v>3.7019502943059203E-2</v>
      </c>
      <c r="M85" s="12">
        <v>8.6136652490679984E-3</v>
      </c>
      <c r="N85" s="12">
        <v>1.531707202161659E-2</v>
      </c>
      <c r="O85" s="12">
        <v>1.599327835075268E-2</v>
      </c>
      <c r="P85" s="12">
        <v>2.2713653825074002E-2</v>
      </c>
      <c r="Q85" s="12">
        <v>1.8496293601017951E-2</v>
      </c>
      <c r="R85" s="12">
        <v>1.280151993479214E-2</v>
      </c>
      <c r="S85" s="12">
        <v>1.5918434935151941E-2</v>
      </c>
      <c r="T85" s="12">
        <v>2.7988383334010103E-2</v>
      </c>
      <c r="U85" s="12">
        <v>1.207459581554376E-2</v>
      </c>
      <c r="V85" s="12">
        <v>7.2062148349916399E-3</v>
      </c>
      <c r="W85" s="12">
        <v>1.1331766024086001E-2</v>
      </c>
      <c r="X85" s="12">
        <v>3.8474311690273799E-3</v>
      </c>
      <c r="Y85" s="12">
        <v>5.3287564705664396E-3</v>
      </c>
      <c r="Z85" s="12">
        <v>8.29505449768758E-3</v>
      </c>
      <c r="AA85" s="12">
        <v>1.0857186257451881E-3</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0.20582791443897999</v>
      </c>
      <c r="K87" s="12">
        <v>1.8654151453112999E-2</v>
      </c>
      <c r="L87" s="12">
        <v>2.6217160309601698E-2</v>
      </c>
      <c r="M87" s="12">
        <v>5.5101832696910907E-3</v>
      </c>
      <c r="N87" s="12">
        <v>2.4598040688331997E-2</v>
      </c>
      <c r="O87" s="12">
        <v>3.4221658899679899E-3</v>
      </c>
      <c r="P87" s="12">
        <v>1.8489167777720902E-2</v>
      </c>
      <c r="Q87" s="12">
        <v>0.115323934280184</v>
      </c>
      <c r="R87" s="12">
        <v>5.5152409613842797E-3</v>
      </c>
      <c r="S87" s="12">
        <v>7.7766627031445906E-2</v>
      </c>
      <c r="T87" s="12">
        <v>1.3319687033706E-3</v>
      </c>
      <c r="U87" s="12">
        <v>1.26845834175064E-3</v>
      </c>
      <c r="V87" s="12">
        <v>2.0583373444468499E-2</v>
      </c>
      <c r="W87" s="12">
        <v>3.9270011780333999E-2</v>
      </c>
      <c r="X87" s="12">
        <v>6.2845365680959994E-4</v>
      </c>
      <c r="Y87" s="12">
        <v>3.7256236327323598E-4</v>
      </c>
      <c r="Z87" s="12">
        <v>0.38692790550189998</v>
      </c>
      <c r="AA87" s="12">
        <v>1.73820597288865E-4</v>
      </c>
    </row>
    <row r="88" spans="1:27" x14ac:dyDescent="0.25">
      <c r="A88" s="11" t="s">
        <v>30</v>
      </c>
      <c r="B88" s="11" t="s">
        <v>10</v>
      </c>
      <c r="C88" s="12">
        <v>340042.24906394532</v>
      </c>
      <c r="D88" s="12">
        <v>4.0562951632594171</v>
      </c>
      <c r="E88" s="12">
        <v>173088.39306229548</v>
      </c>
      <c r="F88" s="12">
        <v>42479.373258435618</v>
      </c>
      <c r="G88" s="12">
        <v>452735.14625988505</v>
      </c>
      <c r="H88" s="12">
        <v>119017.82281792861</v>
      </c>
      <c r="I88" s="12">
        <v>383769.89775237255</v>
      </c>
      <c r="J88" s="12">
        <v>0.18321790571899338</v>
      </c>
      <c r="K88" s="12">
        <v>263884.97429041757</v>
      </c>
      <c r="L88" s="12">
        <v>78289.783773809206</v>
      </c>
      <c r="M88" s="12">
        <v>152440.82382558452</v>
      </c>
      <c r="N88" s="12">
        <v>327294.28614635998</v>
      </c>
      <c r="O88" s="12">
        <v>16769.529087009738</v>
      </c>
      <c r="P88" s="12">
        <v>194271.17689183258</v>
      </c>
      <c r="Q88" s="12">
        <v>362773.36062906421</v>
      </c>
      <c r="R88" s="12">
        <v>4963.4347498603829</v>
      </c>
      <c r="S88" s="12">
        <v>0.10541626744801866</v>
      </c>
      <c r="T88" s="12">
        <v>96004.883973911972</v>
      </c>
      <c r="U88" s="12">
        <v>60008.115219730797</v>
      </c>
      <c r="V88" s="12">
        <v>8.356138294759459E-2</v>
      </c>
      <c r="W88" s="12">
        <v>49653.824036536978</v>
      </c>
      <c r="X88" s="12">
        <v>3.5005324815713147E-3</v>
      </c>
      <c r="Y88" s="12">
        <v>1.5084084047343049E-2</v>
      </c>
      <c r="Z88" s="12">
        <v>64048.197667497647</v>
      </c>
      <c r="AA88" s="12">
        <v>15891.921404858645</v>
      </c>
    </row>
    <row r="89" spans="1:27" x14ac:dyDescent="0.25">
      <c r="A89" s="11" t="s">
        <v>30</v>
      </c>
      <c r="B89" s="11" t="s">
        <v>9</v>
      </c>
      <c r="C89" s="12">
        <v>0.89925557165026593</v>
      </c>
      <c r="D89" s="12">
        <v>0.5650017108424259</v>
      </c>
      <c r="E89" s="12">
        <v>0.52982338264853501</v>
      </c>
      <c r="F89" s="12">
        <v>1.6246097676345062</v>
      </c>
      <c r="G89" s="12">
        <v>324.90983060440976</v>
      </c>
      <c r="H89" s="12">
        <v>43118.218682911516</v>
      </c>
      <c r="I89" s="12">
        <v>49094.354865936206</v>
      </c>
      <c r="J89" s="12">
        <v>23456.865027233642</v>
      </c>
      <c r="K89" s="12">
        <v>3.78677297826795E-3</v>
      </c>
      <c r="L89" s="12">
        <v>0.14266008621395579</v>
      </c>
      <c r="M89" s="12">
        <v>255833.76798403039</v>
      </c>
      <c r="N89" s="12">
        <v>267306.71755600051</v>
      </c>
      <c r="O89" s="12">
        <v>73363.222155668918</v>
      </c>
      <c r="P89" s="12">
        <v>59569.60555658384</v>
      </c>
      <c r="Q89" s="12">
        <v>81970.466700151388</v>
      </c>
      <c r="R89" s="12">
        <v>58684.054874928559</v>
      </c>
      <c r="S89" s="12">
        <v>50126.372443955872</v>
      </c>
      <c r="T89" s="12">
        <v>11253.374750118424</v>
      </c>
      <c r="U89" s="12">
        <v>8.2198675060528401E-2</v>
      </c>
      <c r="V89" s="12">
        <v>79155.705256190791</v>
      </c>
      <c r="W89" s="12">
        <v>21229.084958820342</v>
      </c>
      <c r="X89" s="12">
        <v>9.2600906644211905E-4</v>
      </c>
      <c r="Y89" s="12">
        <v>1.1448620364057928E-3</v>
      </c>
      <c r="Z89" s="12">
        <v>51226.236824211133</v>
      </c>
      <c r="AA89" s="12">
        <v>12399.771537047951</v>
      </c>
    </row>
    <row r="90" spans="1:27" x14ac:dyDescent="0.25">
      <c r="A90" s="11" t="s">
        <v>30</v>
      </c>
      <c r="B90" s="11" t="s">
        <v>102</v>
      </c>
      <c r="C90" s="12">
        <v>2.00918138284342</v>
      </c>
      <c r="D90" s="12">
        <v>0.39017574371550406</v>
      </c>
      <c r="E90" s="12">
        <v>0.48283816554357495</v>
      </c>
      <c r="F90" s="12">
        <v>0.41306761510542001</v>
      </c>
      <c r="G90" s="12">
        <v>0.7582367153625289</v>
      </c>
      <c r="H90" s="12">
        <v>1.2861976699669918E-2</v>
      </c>
      <c r="I90" s="12">
        <v>0.59903047821282196</v>
      </c>
      <c r="J90" s="12">
        <v>1.0824281054156057</v>
      </c>
      <c r="K90" s="12">
        <v>2.4160622042674</v>
      </c>
      <c r="L90" s="12">
        <v>2.22487775437112</v>
      </c>
      <c r="M90" s="12">
        <v>1.795163067608158</v>
      </c>
      <c r="N90" s="12">
        <v>0.37198932317810401</v>
      </c>
      <c r="O90" s="12">
        <v>1.3675520953362721</v>
      </c>
      <c r="P90" s="12">
        <v>2.4098385226931898</v>
      </c>
      <c r="Q90" s="12">
        <v>8.4220515836360601</v>
      </c>
      <c r="R90" s="12">
        <v>13785.426202811435</v>
      </c>
      <c r="S90" s="12">
        <v>5.1885324260951204</v>
      </c>
      <c r="T90" s="12">
        <v>4.0305896720329699E-2</v>
      </c>
      <c r="U90" s="12">
        <v>20267.477996728281</v>
      </c>
      <c r="V90" s="12">
        <v>40877.415582025598</v>
      </c>
      <c r="W90" s="12">
        <v>3.3137615079475693</v>
      </c>
      <c r="X90" s="12">
        <v>6.4512172841926896E-2</v>
      </c>
      <c r="Y90" s="12">
        <v>7.7214516291000098E-3</v>
      </c>
      <c r="Z90" s="12">
        <v>30367.100943116966</v>
      </c>
      <c r="AA90" s="12">
        <v>15498.567428365021</v>
      </c>
    </row>
    <row r="91" spans="1:27" x14ac:dyDescent="0.25">
      <c r="A91" s="11" t="s">
        <v>30</v>
      </c>
      <c r="B91" s="11" t="s">
        <v>15</v>
      </c>
      <c r="C91" s="12">
        <v>0</v>
      </c>
      <c r="D91" s="12">
        <v>0</v>
      </c>
      <c r="E91" s="12">
        <v>5.5202229114876991</v>
      </c>
      <c r="F91" s="12">
        <v>1.07901899068261</v>
      </c>
      <c r="G91" s="12">
        <v>1.6172813222268552</v>
      </c>
      <c r="H91" s="12">
        <v>11124.20984673736</v>
      </c>
      <c r="I91" s="12">
        <v>61274.722801145341</v>
      </c>
      <c r="J91" s="12">
        <v>0.30662711094632789</v>
      </c>
      <c r="K91" s="12">
        <v>26851.731782788782</v>
      </c>
      <c r="L91" s="12">
        <v>15175.115693432545</v>
      </c>
      <c r="M91" s="12">
        <v>20314.613321665478</v>
      </c>
      <c r="N91" s="12">
        <v>53064.555989447734</v>
      </c>
      <c r="O91" s="12">
        <v>38007.676679445052</v>
      </c>
      <c r="P91" s="12">
        <v>2.5005452910897339</v>
      </c>
      <c r="Q91" s="12">
        <v>5.1624275754965314</v>
      </c>
      <c r="R91" s="12">
        <v>1.708101693959337</v>
      </c>
      <c r="S91" s="12">
        <v>9.2227297427130255E-3</v>
      </c>
      <c r="T91" s="12">
        <v>8.127822615823033E-3</v>
      </c>
      <c r="U91" s="12">
        <v>9.9704107060470823E-2</v>
      </c>
      <c r="V91" s="12">
        <v>5.4286121378277076E-2</v>
      </c>
      <c r="W91" s="12">
        <v>1.0494370401790598E-2</v>
      </c>
      <c r="X91" s="12">
        <v>2.875084363671091E-3</v>
      </c>
      <c r="Y91" s="12">
        <v>1.5542778952281922E-4</v>
      </c>
      <c r="Z91" s="12">
        <v>2.8385281309637616E-2</v>
      </c>
      <c r="AA91" s="12">
        <v>1.0178728560830021E-2</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340043.65547285305</v>
      </c>
      <c r="D93" s="29">
        <v>4.7684715809646239</v>
      </c>
      <c r="E93" s="29">
        <v>173088.95407466165</v>
      </c>
      <c r="F93" s="29">
        <v>42481.033664500093</v>
      </c>
      <c r="G93" s="29">
        <v>453060.101062381</v>
      </c>
      <c r="H93" s="29">
        <v>162136.08413030326</v>
      </c>
      <c r="I93" s="29">
        <v>432864.28130957671</v>
      </c>
      <c r="J93" s="29">
        <v>23457.272525370452</v>
      </c>
      <c r="K93" s="29">
        <v>263885.02219737758</v>
      </c>
      <c r="L93" s="29">
        <v>78289.99194068725</v>
      </c>
      <c r="M93" s="29">
        <v>408274.61231249594</v>
      </c>
      <c r="N93" s="29">
        <v>594601.04570413521</v>
      </c>
      <c r="O93" s="29">
        <v>90132.770855749026</v>
      </c>
      <c r="P93" s="29">
        <v>253840.82499357985</v>
      </c>
      <c r="Q93" s="29">
        <v>444743.96911915042</v>
      </c>
      <c r="R93" s="29">
        <v>63647.509753356389</v>
      </c>
      <c r="S93" s="29">
        <v>50126.57414116065</v>
      </c>
      <c r="T93" s="29">
        <v>107258.31064419099</v>
      </c>
      <c r="U93" s="29">
        <v>60008.21098549274</v>
      </c>
      <c r="V93" s="29">
        <v>79155.818602971805</v>
      </c>
      <c r="W93" s="29">
        <v>70882.962370000736</v>
      </c>
      <c r="X93" s="29">
        <v>8.9164357921767221E-3</v>
      </c>
      <c r="Y93" s="29">
        <v>2.1951843064970219E-2</v>
      </c>
      <c r="Z93" s="29">
        <v>115274.83783930316</v>
      </c>
      <c r="AA93" s="29">
        <v>28291.694286432055</v>
      </c>
    </row>
  </sheetData>
  <sheetProtection algorithmName="SHA-512" hashValue="zXiPsuO78J8iub+PdKizIa1woWna9zvrTdYb6eMSldjZKzIcxrCNpQ4fTGPftneFDU0DeKMkVPlKIR7freChAQ==" saltValue="L1RX2ON3JdZg4g4u2HNP2g==" spinCount="100000" sheet="1" objects="1" scenarios="1"/>
  <mergeCells count="7">
    <mergeCell ref="A93:B93"/>
    <mergeCell ref="B2:V3"/>
    <mergeCell ref="A18:B18"/>
    <mergeCell ref="A33:B33"/>
    <mergeCell ref="A48:B48"/>
    <mergeCell ref="A63:B63"/>
    <mergeCell ref="A78:B78"/>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4">
    <tabColor rgb="FF57E188"/>
  </sheetPr>
  <dimension ref="A1:AA93"/>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146</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22</v>
      </c>
      <c r="B2" s="7" t="s">
        <v>115</v>
      </c>
    </row>
    <row r="3" spans="1:27" x14ac:dyDescent="0.25">
      <c r="B3" s="7"/>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1332131.433</v>
      </c>
      <c r="D6" s="12">
        <v>1222949.2919999999</v>
      </c>
      <c r="E6" s="12">
        <v>834226.83671045001</v>
      </c>
      <c r="F6" s="12">
        <v>628926.97420104011</v>
      </c>
      <c r="G6" s="12">
        <v>350226.47301439999</v>
      </c>
      <c r="H6" s="12">
        <v>363360.04715109</v>
      </c>
      <c r="I6" s="12">
        <v>147061.15005425</v>
      </c>
      <c r="J6" s="12">
        <v>85920.152673119999</v>
      </c>
      <c r="K6" s="12">
        <v>17286.581669740001</v>
      </c>
      <c r="L6" s="12">
        <v>5.6004410500000006</v>
      </c>
      <c r="M6" s="12">
        <v>4.1693010400000006</v>
      </c>
      <c r="N6" s="12">
        <v>3.9409223800000013</v>
      </c>
      <c r="O6" s="12">
        <v>2.7354235839999999</v>
      </c>
      <c r="P6" s="12">
        <v>2.2246697649999998</v>
      </c>
      <c r="Q6" s="12">
        <v>1.91049307</v>
      </c>
      <c r="R6" s="12">
        <v>1.5887672159999999</v>
      </c>
      <c r="S6" s="12">
        <v>1.410917505</v>
      </c>
      <c r="T6" s="12">
        <v>1.5001764799999999</v>
      </c>
      <c r="U6" s="12">
        <v>1.4417550600000002</v>
      </c>
      <c r="V6" s="12">
        <v>1.2325692799999999</v>
      </c>
      <c r="W6" s="12">
        <v>1.0705581099999999</v>
      </c>
      <c r="X6" s="12">
        <v>0.85337733999999998</v>
      </c>
      <c r="Y6" s="12">
        <v>0.64100973999999999</v>
      </c>
      <c r="Z6" s="12">
        <v>0.5464413199999999</v>
      </c>
      <c r="AA6" s="12">
        <v>0.50352719000000001</v>
      </c>
    </row>
    <row r="7" spans="1:27" x14ac:dyDescent="0.25">
      <c r="A7" s="11" t="s">
        <v>18</v>
      </c>
      <c r="B7" s="11" t="s">
        <v>11</v>
      </c>
      <c r="C7" s="12">
        <v>179854.83900000001</v>
      </c>
      <c r="D7" s="12">
        <v>156364.01800000001</v>
      </c>
      <c r="E7" s="12">
        <v>59874.231269779993</v>
      </c>
      <c r="F7" s="12">
        <v>36619.65210490999</v>
      </c>
      <c r="G7" s="12">
        <v>35980.829248429989</v>
      </c>
      <c r="H7" s="12">
        <v>30455.951925730002</v>
      </c>
      <c r="I7" s="12">
        <v>4617.7578649500001</v>
      </c>
      <c r="J7" s="12">
        <v>0.44996559400000002</v>
      </c>
      <c r="K7" s="12">
        <v>0.381991319</v>
      </c>
      <c r="L7" s="12">
        <v>0.36586906799999996</v>
      </c>
      <c r="M7" s="12">
        <v>0.35006481700000003</v>
      </c>
      <c r="N7" s="12">
        <v>0.33874095999999998</v>
      </c>
      <c r="O7" s="12">
        <v>0.30059549200000002</v>
      </c>
      <c r="P7" s="12">
        <v>0.28293842799999996</v>
      </c>
      <c r="Q7" s="12">
        <v>0.28356326700000001</v>
      </c>
      <c r="R7" s="12">
        <v>0.26421921700000001</v>
      </c>
      <c r="S7" s="12">
        <v>0.242527298</v>
      </c>
      <c r="T7" s="12">
        <v>0.26084929099999998</v>
      </c>
      <c r="U7" s="12">
        <v>0.24733767999999998</v>
      </c>
      <c r="V7" s="12">
        <v>0.22798270599999998</v>
      </c>
      <c r="W7" s="12">
        <v>0.21625745899999999</v>
      </c>
      <c r="X7" s="12">
        <v>0.176986485</v>
      </c>
      <c r="Y7" s="12">
        <v>5.0622110000000005E-2</v>
      </c>
      <c r="Z7" s="12">
        <v>7.0749797000000003E-2</v>
      </c>
      <c r="AA7" s="12">
        <v>0</v>
      </c>
    </row>
    <row r="8" spans="1:27" x14ac:dyDescent="0.25">
      <c r="A8" s="11" t="s">
        <v>18</v>
      </c>
      <c r="B8" s="11" t="s">
        <v>8</v>
      </c>
      <c r="C8" s="12">
        <v>165530.013947</v>
      </c>
      <c r="D8" s="12">
        <v>166590.50440797</v>
      </c>
      <c r="E8" s="12">
        <v>333609.52603292</v>
      </c>
      <c r="F8" s="12">
        <v>304984.12181259994</v>
      </c>
      <c r="G8" s="12">
        <v>263375.02544787002</v>
      </c>
      <c r="H8" s="12">
        <v>284184.89519636997</v>
      </c>
      <c r="I8" s="12">
        <v>337567.41645856004</v>
      </c>
      <c r="J8" s="12">
        <v>319313.82221437996</v>
      </c>
      <c r="K8" s="12">
        <v>342630.13306333002</v>
      </c>
      <c r="L8" s="12">
        <v>223223.37752114996</v>
      </c>
      <c r="M8" s="12">
        <v>259337.50117113002</v>
      </c>
      <c r="N8" s="12">
        <v>269080.09412269999</v>
      </c>
      <c r="O8" s="12">
        <v>133606.40228564999</v>
      </c>
      <c r="P8" s="12">
        <v>83944.474595820022</v>
      </c>
      <c r="Q8" s="12">
        <v>141919.04304289</v>
      </c>
      <c r="R8" s="12">
        <v>66242.499949500008</v>
      </c>
      <c r="S8" s="12">
        <v>54691.22261438</v>
      </c>
      <c r="T8" s="12">
        <v>171681.46005177003</v>
      </c>
      <c r="U8" s="12">
        <v>139810.66588498998</v>
      </c>
      <c r="V8" s="12">
        <v>132193.92179897</v>
      </c>
      <c r="W8" s="12">
        <v>88242.878281249985</v>
      </c>
      <c r="X8" s="12">
        <v>81858.124260369994</v>
      </c>
      <c r="Y8" s="12">
        <v>32172.821320909999</v>
      </c>
      <c r="Z8" s="12">
        <v>24685.855783630002</v>
      </c>
      <c r="AA8" s="12">
        <v>22557.043188959997</v>
      </c>
    </row>
    <row r="9" spans="1:27" x14ac:dyDescent="0.25">
      <c r="A9" s="11" t="s">
        <v>18</v>
      </c>
      <c r="B9" s="11" t="s">
        <v>12</v>
      </c>
      <c r="C9" s="12">
        <v>10615.0054</v>
      </c>
      <c r="D9" s="12">
        <v>13696.0424</v>
      </c>
      <c r="E9" s="12">
        <v>124768.14000000001</v>
      </c>
      <c r="F9" s="12">
        <v>56742.264000000003</v>
      </c>
      <c r="G9" s="12">
        <v>63616.468000000001</v>
      </c>
      <c r="H9" s="12">
        <v>100824.57799999999</v>
      </c>
      <c r="I9" s="12">
        <v>78533.903999999995</v>
      </c>
      <c r="J9" s="12">
        <v>49075.945</v>
      </c>
      <c r="K9" s="12">
        <v>26133.077999999998</v>
      </c>
      <c r="L9" s="12">
        <v>14407.608200000001</v>
      </c>
      <c r="M9" s="12">
        <v>5054.6180500299997</v>
      </c>
      <c r="N9" s="12">
        <v>11153.92</v>
      </c>
      <c r="O9" s="12">
        <v>6878.9250000000002</v>
      </c>
      <c r="P9" s="12">
        <v>5154.0945000000002</v>
      </c>
      <c r="Q9" s="12">
        <v>11758.286</v>
      </c>
      <c r="R9" s="12">
        <v>6716.4539999999997</v>
      </c>
      <c r="S9" s="12">
        <v>0</v>
      </c>
      <c r="T9" s="12">
        <v>0</v>
      </c>
      <c r="U9" s="12">
        <v>0</v>
      </c>
      <c r="V9" s="12">
        <v>0</v>
      </c>
      <c r="W9" s="12">
        <v>0</v>
      </c>
      <c r="X9" s="12">
        <v>0</v>
      </c>
      <c r="Y9" s="12">
        <v>0</v>
      </c>
      <c r="Z9" s="12">
        <v>0</v>
      </c>
      <c r="AA9" s="12">
        <v>0</v>
      </c>
    </row>
    <row r="10" spans="1:27" x14ac:dyDescent="0.25">
      <c r="A10" s="11" t="s">
        <v>18</v>
      </c>
      <c r="B10" s="11" t="s">
        <v>5</v>
      </c>
      <c r="C10" s="12">
        <v>16262.59340725</v>
      </c>
      <c r="D10" s="12">
        <v>18007.667126244003</v>
      </c>
      <c r="E10" s="12">
        <v>103385.46003684</v>
      </c>
      <c r="F10" s="12">
        <v>75748.688310209996</v>
      </c>
      <c r="G10" s="12">
        <v>61386.998218799992</v>
      </c>
      <c r="H10" s="12">
        <v>111109.90645551999</v>
      </c>
      <c r="I10" s="12">
        <v>90894.64656790001</v>
      </c>
      <c r="J10" s="12">
        <v>100035.43390384399</v>
      </c>
      <c r="K10" s="12">
        <v>51515.607592795001</v>
      </c>
      <c r="L10" s="12">
        <v>32871.795999534996</v>
      </c>
      <c r="M10" s="12">
        <v>5111.9331120469997</v>
      </c>
      <c r="N10" s="12">
        <v>21080.269778000002</v>
      </c>
      <c r="O10" s="12">
        <v>12929.905481446</v>
      </c>
      <c r="P10" s="12">
        <v>7618.1573751799988</v>
      </c>
      <c r="Q10" s="12">
        <v>13139.39817439</v>
      </c>
      <c r="R10" s="12">
        <v>4739.1484547849986</v>
      </c>
      <c r="S10" s="12">
        <v>15847.57857908</v>
      </c>
      <c r="T10" s="12">
        <v>55048.752362930005</v>
      </c>
      <c r="U10" s="12">
        <v>9217.2192106849998</v>
      </c>
      <c r="V10" s="12">
        <v>18862.769128760003</v>
      </c>
      <c r="W10" s="12">
        <v>72285.829457515996</v>
      </c>
      <c r="X10" s="12">
        <v>4977.5405563560007</v>
      </c>
      <c r="Y10" s="12">
        <v>2967.4702766439996</v>
      </c>
      <c r="Z10" s="12">
        <v>57212.83552759001</v>
      </c>
      <c r="AA10" s="12">
        <v>1135.1240254100001</v>
      </c>
    </row>
    <row r="11" spans="1:27"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x14ac:dyDescent="0.25">
      <c r="A12" s="11" t="s">
        <v>18</v>
      </c>
      <c r="B12" s="11" t="s">
        <v>118</v>
      </c>
      <c r="C12" s="12">
        <v>0</v>
      </c>
      <c r="D12" s="12">
        <v>0</v>
      </c>
      <c r="E12" s="12">
        <v>0</v>
      </c>
      <c r="F12" s="12">
        <v>0</v>
      </c>
      <c r="G12" s="12">
        <v>0</v>
      </c>
      <c r="H12" s="12">
        <v>0</v>
      </c>
      <c r="I12" s="12">
        <v>0</v>
      </c>
      <c r="J12" s="12">
        <v>2.0564326399999997</v>
      </c>
      <c r="K12" s="12">
        <v>2.2554357600000001</v>
      </c>
      <c r="L12" s="12">
        <v>1.8876563399999999</v>
      </c>
      <c r="M12" s="12">
        <v>2.1841656700000001</v>
      </c>
      <c r="N12" s="12">
        <v>2.5903527300000002</v>
      </c>
      <c r="O12" s="12">
        <v>2.9636780599999999</v>
      </c>
      <c r="P12" s="12">
        <v>3.3125197900000001</v>
      </c>
      <c r="Q12" s="12">
        <v>26411.633596840005</v>
      </c>
      <c r="R12" s="12">
        <v>24568.533641689999</v>
      </c>
      <c r="S12" s="12">
        <v>49789.350299790007</v>
      </c>
      <c r="T12" s="12">
        <v>42410.640346370004</v>
      </c>
      <c r="U12" s="12">
        <v>38433.411573739999</v>
      </c>
      <c r="V12" s="12">
        <v>37881.636647020001</v>
      </c>
      <c r="W12" s="12">
        <v>175796.33253310001</v>
      </c>
      <c r="X12" s="12">
        <v>143532.41755606001</v>
      </c>
      <c r="Y12" s="12">
        <v>148879.48035155001</v>
      </c>
      <c r="Z12" s="12">
        <v>207930.4913816</v>
      </c>
      <c r="AA12" s="12">
        <v>205858.38527580001</v>
      </c>
    </row>
    <row r="13" spans="1:27" x14ac:dyDescent="0.25">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x14ac:dyDescent="0.25">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x14ac:dyDescent="0.25">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x14ac:dyDescent="0.25">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x14ac:dyDescent="0.25">
      <c r="A18" s="37" t="s">
        <v>98</v>
      </c>
      <c r="B18" s="37"/>
      <c r="C18" s="29">
        <v>1704393.8847542498</v>
      </c>
      <c r="D18" s="29">
        <v>1577607.5239342137</v>
      </c>
      <c r="E18" s="29">
        <v>1455864.19404999</v>
      </c>
      <c r="F18" s="29">
        <v>1103021.7004287599</v>
      </c>
      <c r="G18" s="29">
        <v>774585.79392949992</v>
      </c>
      <c r="H18" s="29">
        <v>889935.37872870988</v>
      </c>
      <c r="I18" s="29">
        <v>658674.87494566001</v>
      </c>
      <c r="J18" s="29">
        <v>554347.86018957791</v>
      </c>
      <c r="K18" s="29">
        <v>437568.03775294399</v>
      </c>
      <c r="L18" s="29">
        <v>270510.63568714296</v>
      </c>
      <c r="M18" s="29">
        <v>269510.755864734</v>
      </c>
      <c r="N18" s="29">
        <v>301321.15391677001</v>
      </c>
      <c r="O18" s="29">
        <v>153421.23246423202</v>
      </c>
      <c r="P18" s="29">
        <v>96722.546598983026</v>
      </c>
      <c r="Q18" s="29">
        <v>193230.55487045698</v>
      </c>
      <c r="R18" s="29">
        <v>102268.489032408</v>
      </c>
      <c r="S18" s="29">
        <v>120329.80493805301</v>
      </c>
      <c r="T18" s="29">
        <v>269142.61378684104</v>
      </c>
      <c r="U18" s="29">
        <v>187462.98576215497</v>
      </c>
      <c r="V18" s="29">
        <v>188939.78812673601</v>
      </c>
      <c r="W18" s="29">
        <v>336326.32708743494</v>
      </c>
      <c r="X18" s="29">
        <v>230369.11273661102</v>
      </c>
      <c r="Y18" s="29">
        <v>184020.46358095401</v>
      </c>
      <c r="Z18" s="29">
        <v>289829.799883937</v>
      </c>
      <c r="AA18" s="29">
        <v>229551.05601736001</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750190.804</v>
      </c>
      <c r="D21" s="12">
        <v>671755.94799999997</v>
      </c>
      <c r="E21" s="12">
        <v>487249.77417799999</v>
      </c>
      <c r="F21" s="12">
        <v>329866.75400000002</v>
      </c>
      <c r="G21" s="12">
        <v>159289.73116999998</v>
      </c>
      <c r="H21" s="12">
        <v>196902.65079140002</v>
      </c>
      <c r="I21" s="12">
        <v>87920.637091500001</v>
      </c>
      <c r="J21" s="12">
        <v>55727.377695529998</v>
      </c>
      <c r="K21" s="12">
        <v>17281.601251430002</v>
      </c>
      <c r="L21" s="12">
        <v>1.57266766</v>
      </c>
      <c r="M21" s="12">
        <v>0.5485091299999999</v>
      </c>
      <c r="N21" s="12">
        <v>0.53193947000000008</v>
      </c>
      <c r="O21" s="12">
        <v>0.46145661999999998</v>
      </c>
      <c r="P21" s="12">
        <v>0.37304183999999996</v>
      </c>
      <c r="Q21" s="12">
        <v>0.40108327999999999</v>
      </c>
      <c r="R21" s="12">
        <v>0.29299615999999995</v>
      </c>
      <c r="S21" s="12">
        <v>0.24579807999999997</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1364.9011</v>
      </c>
      <c r="D23" s="12">
        <v>2879.6063775600001</v>
      </c>
      <c r="E23" s="12">
        <v>62880.922696900001</v>
      </c>
      <c r="F23" s="12">
        <v>59696.516790599999</v>
      </c>
      <c r="G23" s="12">
        <v>53050.05453406</v>
      </c>
      <c r="H23" s="12">
        <v>55881.453403399995</v>
      </c>
      <c r="I23" s="12">
        <v>63705.01974725</v>
      </c>
      <c r="J23" s="12">
        <v>63684.160765139997</v>
      </c>
      <c r="K23" s="12">
        <v>64383.427423399997</v>
      </c>
      <c r="L23" s="12">
        <v>50628.812422399998</v>
      </c>
      <c r="M23" s="12">
        <v>53672.342961900002</v>
      </c>
      <c r="N23" s="12">
        <v>56800.604335299999</v>
      </c>
      <c r="O23" s="12">
        <v>35585.122529849999</v>
      </c>
      <c r="P23" s="12">
        <v>33321.591449899999</v>
      </c>
      <c r="Q23" s="12">
        <v>42954.673280800002</v>
      </c>
      <c r="R23" s="12">
        <v>34546.327228000002</v>
      </c>
      <c r="S23" s="12">
        <v>26231.71371466</v>
      </c>
      <c r="T23" s="12">
        <v>51893.196106930001</v>
      </c>
      <c r="U23" s="12">
        <v>43749.453882599999</v>
      </c>
      <c r="V23" s="12">
        <v>42191.8157937</v>
      </c>
      <c r="W23" s="12">
        <v>0.75725385000000001</v>
      </c>
      <c r="X23" s="12">
        <v>0.67827459999999995</v>
      </c>
      <c r="Y23" s="12">
        <v>0.64799712999999992</v>
      </c>
      <c r="Z23" s="12">
        <v>1.1423197999999999</v>
      </c>
      <c r="AA23" s="12">
        <v>1.057998</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205.89446996000001</v>
      </c>
      <c r="D25" s="12">
        <v>644.57677285000022</v>
      </c>
      <c r="E25" s="12">
        <v>9370.7264492300001</v>
      </c>
      <c r="F25" s="12">
        <v>7293.5640614000013</v>
      </c>
      <c r="G25" s="12">
        <v>1857.9411702800003</v>
      </c>
      <c r="H25" s="12">
        <v>3804.57875728</v>
      </c>
      <c r="I25" s="12">
        <v>6341.6900196099996</v>
      </c>
      <c r="J25" s="12">
        <v>12457.235576160001</v>
      </c>
      <c r="K25" s="12">
        <v>10418.938988080001</v>
      </c>
      <c r="L25" s="12">
        <v>8434.0255728799984</v>
      </c>
      <c r="M25" s="12">
        <v>1075.3345008399997</v>
      </c>
      <c r="N25" s="12">
        <v>3085.7837579399998</v>
      </c>
      <c r="O25" s="12">
        <v>674.16114390999996</v>
      </c>
      <c r="P25" s="12">
        <v>511.78127433499992</v>
      </c>
      <c r="Q25" s="12">
        <v>2095.1448895499998</v>
      </c>
      <c r="R25" s="12">
        <v>1.00382935</v>
      </c>
      <c r="S25" s="12">
        <v>1968.5168595599998</v>
      </c>
      <c r="T25" s="12">
        <v>9067.2076744400001</v>
      </c>
      <c r="U25" s="12">
        <v>1313.4033164800001</v>
      </c>
      <c r="V25" s="12">
        <v>210.84254416999997</v>
      </c>
      <c r="W25" s="12">
        <v>12576.667953299999</v>
      </c>
      <c r="X25" s="12">
        <v>1287.5150082399998</v>
      </c>
      <c r="Y25" s="12">
        <v>407.50035782000003</v>
      </c>
      <c r="Z25" s="12">
        <v>11733.542562339999</v>
      </c>
      <c r="AA25" s="12">
        <v>247.64141565</v>
      </c>
    </row>
    <row r="26" spans="1:27"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x14ac:dyDescent="0.25">
      <c r="A27" s="11" t="s">
        <v>26</v>
      </c>
      <c r="B27" s="11" t="s">
        <v>118</v>
      </c>
      <c r="C27" s="12">
        <v>0</v>
      </c>
      <c r="D27" s="12">
        <v>0</v>
      </c>
      <c r="E27" s="12">
        <v>0</v>
      </c>
      <c r="F27" s="12">
        <v>0</v>
      </c>
      <c r="G27" s="12">
        <v>0</v>
      </c>
      <c r="H27" s="12">
        <v>0</v>
      </c>
      <c r="I27" s="12">
        <v>0</v>
      </c>
      <c r="J27" s="12">
        <v>0.76504943999999997</v>
      </c>
      <c r="K27" s="12">
        <v>0.85802325000000002</v>
      </c>
      <c r="L27" s="12">
        <v>0.65312787000000005</v>
      </c>
      <c r="M27" s="12">
        <v>0.74590894000000008</v>
      </c>
      <c r="N27" s="12">
        <v>0.88936360000000003</v>
      </c>
      <c r="O27" s="12">
        <v>0.68406323000000002</v>
      </c>
      <c r="P27" s="12">
        <v>0.74755115000000005</v>
      </c>
      <c r="Q27" s="12">
        <v>5.0201700000000002</v>
      </c>
      <c r="R27" s="12">
        <v>4.7362934999999995</v>
      </c>
      <c r="S27" s="12">
        <v>4.1789364999999998</v>
      </c>
      <c r="T27" s="12">
        <v>4.3358840000000001</v>
      </c>
      <c r="U27" s="12">
        <v>2.6157667999999998</v>
      </c>
      <c r="V27" s="12">
        <v>3.1437458</v>
      </c>
      <c r="W27" s="12">
        <v>4.1906895000000004</v>
      </c>
      <c r="X27" s="12">
        <v>2.0041812999999999</v>
      </c>
      <c r="Y27" s="12">
        <v>2.2603285999999998</v>
      </c>
      <c r="Z27" s="12">
        <v>3.4513499999999997</v>
      </c>
      <c r="AA27" s="12">
        <v>2.6606519</v>
      </c>
    </row>
    <row r="28" spans="1:27" x14ac:dyDescent="0.25">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x14ac:dyDescent="0.25">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x14ac:dyDescent="0.25">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x14ac:dyDescent="0.25">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751761.59956996003</v>
      </c>
      <c r="D33" s="29">
        <v>675280.13115040993</v>
      </c>
      <c r="E33" s="29">
        <v>559501.42332413001</v>
      </c>
      <c r="F33" s="29">
        <v>396856.834852</v>
      </c>
      <c r="G33" s="29">
        <v>214197.72687434001</v>
      </c>
      <c r="H33" s="29">
        <v>256588.68295208001</v>
      </c>
      <c r="I33" s="29">
        <v>157967.34685835999</v>
      </c>
      <c r="J33" s="29">
        <v>131869.53908627</v>
      </c>
      <c r="K33" s="29">
        <v>92084.825686159995</v>
      </c>
      <c r="L33" s="29">
        <v>59065.063790809996</v>
      </c>
      <c r="M33" s="29">
        <v>54748.971880810001</v>
      </c>
      <c r="N33" s="29">
        <v>59887.809396309996</v>
      </c>
      <c r="O33" s="29">
        <v>36260.429193610005</v>
      </c>
      <c r="P33" s="29">
        <v>33834.493317225002</v>
      </c>
      <c r="Q33" s="29">
        <v>45055.239423630002</v>
      </c>
      <c r="R33" s="29">
        <v>34552.360347009999</v>
      </c>
      <c r="S33" s="29">
        <v>28204.6553088</v>
      </c>
      <c r="T33" s="29">
        <v>60964.739665369998</v>
      </c>
      <c r="U33" s="29">
        <v>45065.472965879999</v>
      </c>
      <c r="V33" s="29">
        <v>42405.802083670002</v>
      </c>
      <c r="W33" s="29">
        <v>12581.615896649999</v>
      </c>
      <c r="X33" s="29">
        <v>1290.1974641399997</v>
      </c>
      <c r="Y33" s="29">
        <v>410.40868355000003</v>
      </c>
      <c r="Z33" s="29">
        <v>11738.136232139997</v>
      </c>
      <c r="AA33" s="29">
        <v>251.36006555</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581940.62899999996</v>
      </c>
      <c r="D36" s="12">
        <v>551193.34400000004</v>
      </c>
      <c r="E36" s="12">
        <v>346977.06253245001</v>
      </c>
      <c r="F36" s="12">
        <v>299060.22020104004</v>
      </c>
      <c r="G36" s="12">
        <v>190936.74184440001</v>
      </c>
      <c r="H36" s="12">
        <v>166457.39635968997</v>
      </c>
      <c r="I36" s="12">
        <v>59140.512962749999</v>
      </c>
      <c r="J36" s="12">
        <v>30192.774977589994</v>
      </c>
      <c r="K36" s="12">
        <v>4.9804183099999983</v>
      </c>
      <c r="L36" s="12">
        <v>4.027773390000001</v>
      </c>
      <c r="M36" s="12">
        <v>3.6207919100000003</v>
      </c>
      <c r="N36" s="12">
        <v>3.4089829100000011</v>
      </c>
      <c r="O36" s="12">
        <v>2.273966964</v>
      </c>
      <c r="P36" s="12">
        <v>1.8516279250000001</v>
      </c>
      <c r="Q36" s="12">
        <v>1.5094097900000001</v>
      </c>
      <c r="R36" s="12">
        <v>1.295771056</v>
      </c>
      <c r="S36" s="12">
        <v>1.1651194250000001</v>
      </c>
      <c r="T36" s="12">
        <v>1.5001764799999999</v>
      </c>
      <c r="U36" s="12">
        <v>1.4417550600000002</v>
      </c>
      <c r="V36" s="12">
        <v>1.2325692799999999</v>
      </c>
      <c r="W36" s="12">
        <v>1.0705581099999999</v>
      </c>
      <c r="X36" s="12">
        <v>0.85337733999999998</v>
      </c>
      <c r="Y36" s="12">
        <v>0.64100973999999999</v>
      </c>
      <c r="Z36" s="12">
        <v>0.5464413199999999</v>
      </c>
      <c r="AA36" s="12">
        <v>0.50352719000000001</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72318.737846999997</v>
      </c>
      <c r="D38" s="12">
        <v>85362.913428500004</v>
      </c>
      <c r="E38" s="12">
        <v>166541.50925984001</v>
      </c>
      <c r="F38" s="12">
        <v>152718.1132847</v>
      </c>
      <c r="G38" s="12">
        <v>134812.2409678</v>
      </c>
      <c r="H38" s="12">
        <v>130534.54103360001</v>
      </c>
      <c r="I38" s="12">
        <v>187500.07938550002</v>
      </c>
      <c r="J38" s="12">
        <v>168818.60420365998</v>
      </c>
      <c r="K38" s="12">
        <v>202605.3815473</v>
      </c>
      <c r="L38" s="12">
        <v>158849.79780579999</v>
      </c>
      <c r="M38" s="12">
        <v>159616.67242740002</v>
      </c>
      <c r="N38" s="12">
        <v>154906.80650049998</v>
      </c>
      <c r="O38" s="12">
        <v>92867.183897440002</v>
      </c>
      <c r="P38" s="12">
        <v>47376.883629140008</v>
      </c>
      <c r="Q38" s="12">
        <v>98962.767212200008</v>
      </c>
      <c r="R38" s="12">
        <v>31694.655820879998</v>
      </c>
      <c r="S38" s="12">
        <v>28458.02357646</v>
      </c>
      <c r="T38" s="12">
        <v>119786.15994900001</v>
      </c>
      <c r="U38" s="12">
        <v>96059.154675500002</v>
      </c>
      <c r="V38" s="12">
        <v>90000.09690845001</v>
      </c>
      <c r="W38" s="12">
        <v>88239.948778899998</v>
      </c>
      <c r="X38" s="12">
        <v>81855.508276060005</v>
      </c>
      <c r="Y38" s="12">
        <v>32170.34109564</v>
      </c>
      <c r="Z38" s="12">
        <v>24682.045719000002</v>
      </c>
      <c r="AA38" s="12">
        <v>22553.433591699999</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7.9533444200000005</v>
      </c>
      <c r="D40" s="12">
        <v>1.156762064</v>
      </c>
      <c r="E40" s="12">
        <v>1995.4925129999997</v>
      </c>
      <c r="F40" s="12">
        <v>6047.3776114599996</v>
      </c>
      <c r="G40" s="12">
        <v>4023.3750982500001</v>
      </c>
      <c r="H40" s="12">
        <v>2642.63334317</v>
      </c>
      <c r="I40" s="12">
        <v>13394.6169811</v>
      </c>
      <c r="J40" s="12">
        <v>23788.953905499995</v>
      </c>
      <c r="K40" s="12">
        <v>20431.882104299999</v>
      </c>
      <c r="L40" s="12">
        <v>9226.737763279998</v>
      </c>
      <c r="M40" s="12">
        <v>645.45458103199996</v>
      </c>
      <c r="N40" s="12">
        <v>0.73917420999999994</v>
      </c>
      <c r="O40" s="12">
        <v>0.68764570000000003</v>
      </c>
      <c r="P40" s="12">
        <v>0.65346408499999997</v>
      </c>
      <c r="Q40" s="12">
        <v>102.87913087000001</v>
      </c>
      <c r="R40" s="12">
        <v>0.61219435499999986</v>
      </c>
      <c r="S40" s="12">
        <v>2505.7739857500001</v>
      </c>
      <c r="T40" s="12">
        <v>4282.6406678399999</v>
      </c>
      <c r="U40" s="12">
        <v>104.619733715</v>
      </c>
      <c r="V40" s="12">
        <v>0.94450287499999996</v>
      </c>
      <c r="W40" s="12">
        <v>0.95427743600000003</v>
      </c>
      <c r="X40" s="12">
        <v>0.83569740000000003</v>
      </c>
      <c r="Y40" s="12">
        <v>0.78733326400000003</v>
      </c>
      <c r="Z40" s="12">
        <v>38448.664638300004</v>
      </c>
      <c r="AA40" s="12">
        <v>1.2259666500000002</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0.46086304</v>
      </c>
      <c r="K42" s="12">
        <v>0.55122400000000005</v>
      </c>
      <c r="L42" s="12">
        <v>0.45304802999999999</v>
      </c>
      <c r="M42" s="12">
        <v>0.46517258</v>
      </c>
      <c r="N42" s="12">
        <v>0.45661816</v>
      </c>
      <c r="O42" s="12">
        <v>0.46589227</v>
      </c>
      <c r="P42" s="12">
        <v>0.49578787000000002</v>
      </c>
      <c r="Q42" s="12">
        <v>0.86535364000000004</v>
      </c>
      <c r="R42" s="12">
        <v>0.66679694</v>
      </c>
      <c r="S42" s="12">
        <v>0.52025323000000001</v>
      </c>
      <c r="T42" s="12">
        <v>0.562338</v>
      </c>
      <c r="U42" s="12">
        <v>0.43627264000000004</v>
      </c>
      <c r="V42" s="12">
        <v>0.48491314999999996</v>
      </c>
      <c r="W42" s="12">
        <v>0.5462283</v>
      </c>
      <c r="X42" s="12">
        <v>0.49286673000000003</v>
      </c>
      <c r="Y42" s="12">
        <v>0.49306634999999999</v>
      </c>
      <c r="Z42" s="12">
        <v>1.2430209999999999</v>
      </c>
      <c r="AA42" s="12">
        <v>0.58094279999999998</v>
      </c>
    </row>
    <row r="43" spans="1:27" x14ac:dyDescent="0.25">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x14ac:dyDescent="0.25">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x14ac:dyDescent="0.25">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x14ac:dyDescent="0.25">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654267.32019141992</v>
      </c>
      <c r="D48" s="29">
        <v>636557.41419056407</v>
      </c>
      <c r="E48" s="29">
        <v>515514.06430529</v>
      </c>
      <c r="F48" s="29">
        <v>457825.71109719999</v>
      </c>
      <c r="G48" s="29">
        <v>329772.35791044997</v>
      </c>
      <c r="H48" s="29">
        <v>299634.57073645998</v>
      </c>
      <c r="I48" s="29">
        <v>260035.20932935004</v>
      </c>
      <c r="J48" s="29">
        <v>222800.79394978998</v>
      </c>
      <c r="K48" s="29">
        <v>223042.79529390999</v>
      </c>
      <c r="L48" s="29">
        <v>168081.01639049998</v>
      </c>
      <c r="M48" s="29">
        <v>160266.21297292205</v>
      </c>
      <c r="N48" s="29">
        <v>154911.41127578</v>
      </c>
      <c r="O48" s="29">
        <v>92870.611402374008</v>
      </c>
      <c r="P48" s="29">
        <v>47379.884509020012</v>
      </c>
      <c r="Q48" s="29">
        <v>99068.021106500004</v>
      </c>
      <c r="R48" s="29">
        <v>31697.230583230998</v>
      </c>
      <c r="S48" s="29">
        <v>30965.482934864998</v>
      </c>
      <c r="T48" s="29">
        <v>124070.86313132</v>
      </c>
      <c r="U48" s="29">
        <v>96165.652436914999</v>
      </c>
      <c r="V48" s="29">
        <v>90002.758893755003</v>
      </c>
      <c r="W48" s="29">
        <v>88242.519842745998</v>
      </c>
      <c r="X48" s="29">
        <v>81857.690217530006</v>
      </c>
      <c r="Y48" s="29">
        <v>32172.262504994003</v>
      </c>
      <c r="Z48" s="29">
        <v>63132.499819620003</v>
      </c>
      <c r="AA48" s="29">
        <v>22555.744028339999</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179854.83900000001</v>
      </c>
      <c r="D52" s="12">
        <v>156364.01800000001</v>
      </c>
      <c r="E52" s="12">
        <v>59874.231269779993</v>
      </c>
      <c r="F52" s="12">
        <v>36619.65210490999</v>
      </c>
      <c r="G52" s="12">
        <v>35980.829248429989</v>
      </c>
      <c r="H52" s="12">
        <v>30455.951925730002</v>
      </c>
      <c r="I52" s="12">
        <v>4617.7578649500001</v>
      </c>
      <c r="J52" s="12">
        <v>0.44996559400000002</v>
      </c>
      <c r="K52" s="12">
        <v>0.381991319</v>
      </c>
      <c r="L52" s="12">
        <v>0.36586906799999996</v>
      </c>
      <c r="M52" s="12">
        <v>0.35006481700000003</v>
      </c>
      <c r="N52" s="12">
        <v>0.33874095999999998</v>
      </c>
      <c r="O52" s="12">
        <v>0.30059549200000002</v>
      </c>
      <c r="P52" s="12">
        <v>0.28293842799999996</v>
      </c>
      <c r="Q52" s="12">
        <v>0.28356326700000001</v>
      </c>
      <c r="R52" s="12">
        <v>0.26421921700000001</v>
      </c>
      <c r="S52" s="12">
        <v>0.242527298</v>
      </c>
      <c r="T52" s="12">
        <v>0.26084929099999998</v>
      </c>
      <c r="U52" s="12">
        <v>0.24733767999999998</v>
      </c>
      <c r="V52" s="12">
        <v>0.22798270599999998</v>
      </c>
      <c r="W52" s="12">
        <v>0.21625745899999999</v>
      </c>
      <c r="X52" s="12">
        <v>0.176986485</v>
      </c>
      <c r="Y52" s="12">
        <v>5.0622110000000005E-2</v>
      </c>
      <c r="Z52" s="12">
        <v>7.0749797000000003E-2</v>
      </c>
      <c r="AA52" s="12">
        <v>0</v>
      </c>
    </row>
    <row r="53" spans="1:27" x14ac:dyDescent="0.25">
      <c r="A53" s="11" t="s">
        <v>28</v>
      </c>
      <c r="B53" s="11" t="s">
        <v>8</v>
      </c>
      <c r="C53" s="12">
        <v>0</v>
      </c>
      <c r="D53" s="12">
        <v>0.73843300000000001</v>
      </c>
      <c r="E53" s="12">
        <v>1.2085155999999999</v>
      </c>
      <c r="F53" s="12">
        <v>1.1253844</v>
      </c>
      <c r="G53" s="12">
        <v>1.0669287999999999</v>
      </c>
      <c r="H53" s="12">
        <v>1.0565814</v>
      </c>
      <c r="I53" s="12">
        <v>1.00057117</v>
      </c>
      <c r="J53" s="12">
        <v>0.92550390000000005</v>
      </c>
      <c r="K53" s="12">
        <v>0.85395739999999998</v>
      </c>
      <c r="L53" s="12">
        <v>0.80866110000000002</v>
      </c>
      <c r="M53" s="12">
        <v>0.77788873000000003</v>
      </c>
      <c r="N53" s="12">
        <v>0.75812929999999989</v>
      </c>
      <c r="O53" s="12">
        <v>0.70871519999999999</v>
      </c>
      <c r="P53" s="12">
        <v>0.67292443999999996</v>
      </c>
      <c r="Q53" s="12">
        <v>0.6643985</v>
      </c>
      <c r="R53" s="12">
        <v>0.61966969999999999</v>
      </c>
      <c r="S53" s="12">
        <v>0.59266655999999995</v>
      </c>
      <c r="T53" s="12">
        <v>0.85521203999999995</v>
      </c>
      <c r="U53" s="12">
        <v>0.83258154000000006</v>
      </c>
      <c r="V53" s="12">
        <v>0.78693097000000001</v>
      </c>
      <c r="W53" s="12">
        <v>0.87689545000000002</v>
      </c>
      <c r="X53" s="12">
        <v>0.77818286000000003</v>
      </c>
      <c r="Y53" s="12">
        <v>0.73894749999999998</v>
      </c>
      <c r="Z53" s="12">
        <v>1.2057263</v>
      </c>
      <c r="AA53" s="12">
        <v>1.1637440999999999</v>
      </c>
    </row>
    <row r="54" spans="1:27" x14ac:dyDescent="0.25">
      <c r="A54" s="11" t="s">
        <v>28</v>
      </c>
      <c r="B54" s="11" t="s">
        <v>12</v>
      </c>
      <c r="C54" s="12">
        <v>1357.1053999999999</v>
      </c>
      <c r="D54" s="12">
        <v>1313.9433999999999</v>
      </c>
      <c r="E54" s="12">
        <v>86046.888000000006</v>
      </c>
      <c r="F54" s="12">
        <v>36228.720000000001</v>
      </c>
      <c r="G54" s="12">
        <v>50581.372000000003</v>
      </c>
      <c r="H54" s="12">
        <v>85875.56</v>
      </c>
      <c r="I54" s="12">
        <v>70088.432000000001</v>
      </c>
      <c r="J54" s="12">
        <v>39716.284</v>
      </c>
      <c r="K54" s="12">
        <v>21603.383999999998</v>
      </c>
      <c r="L54" s="12">
        <v>12858.2</v>
      </c>
      <c r="M54" s="12">
        <v>5054.3919999999998</v>
      </c>
      <c r="N54" s="12">
        <v>9719.7469999999994</v>
      </c>
      <c r="O54" s="12">
        <v>6878.9250000000002</v>
      </c>
      <c r="P54" s="12">
        <v>5154.0945000000002</v>
      </c>
      <c r="Q54" s="12">
        <v>11758.286</v>
      </c>
      <c r="R54" s="12">
        <v>6716.4539999999997</v>
      </c>
      <c r="S54" s="12">
        <v>0</v>
      </c>
      <c r="T54" s="12">
        <v>0</v>
      </c>
      <c r="U54" s="12">
        <v>0</v>
      </c>
      <c r="V54" s="12">
        <v>0</v>
      </c>
      <c r="W54" s="12">
        <v>0</v>
      </c>
      <c r="X54" s="12">
        <v>0</v>
      </c>
      <c r="Y54" s="12">
        <v>0</v>
      </c>
      <c r="Z54" s="12">
        <v>0</v>
      </c>
      <c r="AA54" s="12">
        <v>0</v>
      </c>
    </row>
    <row r="55" spans="1:27" x14ac:dyDescent="0.25">
      <c r="A55" s="11" t="s">
        <v>28</v>
      </c>
      <c r="B55" s="11" t="s">
        <v>5</v>
      </c>
      <c r="C55" s="12">
        <v>1904.7996156000002</v>
      </c>
      <c r="D55" s="12">
        <v>1372.0502408200002</v>
      </c>
      <c r="E55" s="12">
        <v>47874.102974000009</v>
      </c>
      <c r="F55" s="12">
        <v>29310.617963779998</v>
      </c>
      <c r="G55" s="12">
        <v>32733.125191549996</v>
      </c>
      <c r="H55" s="12">
        <v>61846.929870139997</v>
      </c>
      <c r="I55" s="12">
        <v>42609.830293340005</v>
      </c>
      <c r="J55" s="12">
        <v>27874.916305420003</v>
      </c>
      <c r="K55" s="12">
        <v>13445.852126110003</v>
      </c>
      <c r="L55" s="12">
        <v>11367.622791400001</v>
      </c>
      <c r="M55" s="12">
        <v>1525.1353470499998</v>
      </c>
      <c r="N55" s="12">
        <v>13501.242587770001</v>
      </c>
      <c r="O55" s="12">
        <v>10351.787341089999</v>
      </c>
      <c r="P55" s="12">
        <v>6412.7507673499995</v>
      </c>
      <c r="Q55" s="12">
        <v>8738.6358838199994</v>
      </c>
      <c r="R55" s="12">
        <v>4735.7630411199989</v>
      </c>
      <c r="S55" s="12">
        <v>10644.431354369999</v>
      </c>
      <c r="T55" s="12">
        <v>15898.377313969999</v>
      </c>
      <c r="U55" s="12">
        <v>7018.1323405499998</v>
      </c>
      <c r="V55" s="12">
        <v>1309.6377512200002</v>
      </c>
      <c r="W55" s="12">
        <v>16305.95483262</v>
      </c>
      <c r="X55" s="12">
        <v>3687.5725334600002</v>
      </c>
      <c r="Y55" s="12">
        <v>2557.6585925699997</v>
      </c>
      <c r="Z55" s="12">
        <v>7028.6178921999999</v>
      </c>
      <c r="AA55" s="12">
        <v>884.46180354000012</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0</v>
      </c>
      <c r="K57" s="12">
        <v>0</v>
      </c>
      <c r="L57" s="12">
        <v>0</v>
      </c>
      <c r="M57" s="12">
        <v>0</v>
      </c>
      <c r="N57" s="12">
        <v>0</v>
      </c>
      <c r="O57" s="12">
        <v>0.84998450000000003</v>
      </c>
      <c r="P57" s="12">
        <v>0.97986790000000001</v>
      </c>
      <c r="Q57" s="12">
        <v>26403.45</v>
      </c>
      <c r="R57" s="12">
        <v>24561.121999999999</v>
      </c>
      <c r="S57" s="12">
        <v>49781.883999999998</v>
      </c>
      <c r="T57" s="12">
        <v>42403.411999999997</v>
      </c>
      <c r="U57" s="12">
        <v>38428.383999999998</v>
      </c>
      <c r="V57" s="12">
        <v>37875.576000000001</v>
      </c>
      <c r="W57" s="12">
        <v>175787.24799999999</v>
      </c>
      <c r="X57" s="12">
        <v>143527.872</v>
      </c>
      <c r="Y57" s="12">
        <v>148874.91200000001</v>
      </c>
      <c r="Z57" s="12">
        <v>207912.89600000001</v>
      </c>
      <c r="AA57" s="12">
        <v>205843.61600000001</v>
      </c>
    </row>
    <row r="58" spans="1:27" x14ac:dyDescent="0.25">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x14ac:dyDescent="0.25">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x14ac:dyDescent="0.25">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x14ac:dyDescent="0.25">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183116.74401560001</v>
      </c>
      <c r="D63" s="29">
        <v>159050.75007382</v>
      </c>
      <c r="E63" s="29">
        <v>193796.43075938002</v>
      </c>
      <c r="F63" s="29">
        <v>102160.11545308998</v>
      </c>
      <c r="G63" s="29">
        <v>119296.39336878</v>
      </c>
      <c r="H63" s="29">
        <v>178179.49837727001</v>
      </c>
      <c r="I63" s="29">
        <v>117317.02072946</v>
      </c>
      <c r="J63" s="29">
        <v>67592.575774914003</v>
      </c>
      <c r="K63" s="29">
        <v>35050.472074828998</v>
      </c>
      <c r="L63" s="29">
        <v>24226.997321568</v>
      </c>
      <c r="M63" s="29">
        <v>6580.655300597</v>
      </c>
      <c r="N63" s="29">
        <v>23222.08645803</v>
      </c>
      <c r="O63" s="29">
        <v>17232.571636281999</v>
      </c>
      <c r="P63" s="29">
        <v>11568.780998117998</v>
      </c>
      <c r="Q63" s="29">
        <v>46901.319845587001</v>
      </c>
      <c r="R63" s="29">
        <v>36014.222930036995</v>
      </c>
      <c r="S63" s="29">
        <v>60427.150548227997</v>
      </c>
      <c r="T63" s="29">
        <v>58302.905375300994</v>
      </c>
      <c r="U63" s="29">
        <v>45447.596259769998</v>
      </c>
      <c r="V63" s="29">
        <v>39186.228664896</v>
      </c>
      <c r="W63" s="29">
        <v>192094.295985529</v>
      </c>
      <c r="X63" s="29">
        <v>147216.39970280501</v>
      </c>
      <c r="Y63" s="29">
        <v>151433.36016218</v>
      </c>
      <c r="Z63" s="29">
        <v>214942.79036829702</v>
      </c>
      <c r="AA63" s="29">
        <v>206729.24154764001</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91846.375</v>
      </c>
      <c r="D68" s="12">
        <v>78346.813676940001</v>
      </c>
      <c r="E68" s="12">
        <v>104185.45693335</v>
      </c>
      <c r="F68" s="12">
        <v>92567.936321960005</v>
      </c>
      <c r="G68" s="12">
        <v>75511.221409360005</v>
      </c>
      <c r="H68" s="12">
        <v>97767.347524100012</v>
      </c>
      <c r="I68" s="12">
        <v>86360.791356199989</v>
      </c>
      <c r="J68" s="12">
        <v>86809.629394300006</v>
      </c>
      <c r="K68" s="12">
        <v>75639.99229889999</v>
      </c>
      <c r="L68" s="12">
        <v>13743.494068849999</v>
      </c>
      <c r="M68" s="12">
        <v>46047.229467699995</v>
      </c>
      <c r="N68" s="12">
        <v>57371.454440100002</v>
      </c>
      <c r="O68" s="12">
        <v>5152.9385116600006</v>
      </c>
      <c r="P68" s="12">
        <v>3244.8918037999997</v>
      </c>
      <c r="Q68" s="12">
        <v>0.47067882999999999</v>
      </c>
      <c r="R68" s="12">
        <v>0.44182631999999999</v>
      </c>
      <c r="S68" s="12">
        <v>0.4392916</v>
      </c>
      <c r="T68" s="12">
        <v>0.6231449</v>
      </c>
      <c r="U68" s="12">
        <v>0.63464575000000001</v>
      </c>
      <c r="V68" s="12">
        <v>0.64055614999999999</v>
      </c>
      <c r="W68" s="12">
        <v>0.69748535</v>
      </c>
      <c r="X68" s="12">
        <v>0.61284154999999996</v>
      </c>
      <c r="Y68" s="12">
        <v>0.57557219999999998</v>
      </c>
      <c r="Z68" s="12">
        <v>0.71699492999999992</v>
      </c>
      <c r="AA68" s="12">
        <v>0.67883826000000003</v>
      </c>
    </row>
    <row r="69" spans="1:27" x14ac:dyDescent="0.25">
      <c r="A69" s="11" t="s">
        <v>29</v>
      </c>
      <c r="B69" s="11" t="s">
        <v>12</v>
      </c>
      <c r="C69" s="12">
        <v>9257.9</v>
      </c>
      <c r="D69" s="12">
        <v>12382.099</v>
      </c>
      <c r="E69" s="12">
        <v>38721.252</v>
      </c>
      <c r="F69" s="12">
        <v>20513.544000000002</v>
      </c>
      <c r="G69" s="12">
        <v>13035.096</v>
      </c>
      <c r="H69" s="12">
        <v>14949.018</v>
      </c>
      <c r="I69" s="12">
        <v>8445.4719999999998</v>
      </c>
      <c r="J69" s="12">
        <v>9359.6610000000001</v>
      </c>
      <c r="K69" s="12">
        <v>4529.6940000000004</v>
      </c>
      <c r="L69" s="12">
        <v>1549.4081999999999</v>
      </c>
      <c r="M69" s="12">
        <v>0.22605002999999999</v>
      </c>
      <c r="N69" s="12">
        <v>1434.173</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14143.32788624</v>
      </c>
      <c r="D70" s="12">
        <v>15989.26225046</v>
      </c>
      <c r="E70" s="12">
        <v>44144.521276719992</v>
      </c>
      <c r="F70" s="12">
        <v>32983.525490240005</v>
      </c>
      <c r="G70" s="12">
        <v>22719.42495217</v>
      </c>
      <c r="H70" s="12">
        <v>42768.392334559998</v>
      </c>
      <c r="I70" s="12">
        <v>28545.633043760008</v>
      </c>
      <c r="J70" s="12">
        <v>35911.871112093999</v>
      </c>
      <c r="K70" s="12">
        <v>7198.8807102350002</v>
      </c>
      <c r="L70" s="12">
        <v>3340.4118891449998</v>
      </c>
      <c r="M70" s="12">
        <v>1865.3322944849999</v>
      </c>
      <c r="N70" s="12">
        <v>4491.8166148200007</v>
      </c>
      <c r="O70" s="12">
        <v>1902.6473792960001</v>
      </c>
      <c r="P70" s="12">
        <v>692.35693414999992</v>
      </c>
      <c r="Q70" s="12">
        <v>2202.0755957800002</v>
      </c>
      <c r="R70" s="12">
        <v>1.1369833800000002</v>
      </c>
      <c r="S70" s="12">
        <v>728.21737247999999</v>
      </c>
      <c r="T70" s="12">
        <v>25799.841181970005</v>
      </c>
      <c r="U70" s="12">
        <v>780.4476553500001</v>
      </c>
      <c r="V70" s="12">
        <v>17340.727992895001</v>
      </c>
      <c r="W70" s="12">
        <v>43401.485022360001</v>
      </c>
      <c r="X70" s="12">
        <v>1.0736516360000001</v>
      </c>
      <c r="Y70" s="12">
        <v>1.0039106800000002</v>
      </c>
      <c r="Z70" s="12">
        <v>1.19253718</v>
      </c>
      <c r="AA70" s="12">
        <v>1.0609141499999999</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0.54808509999999999</v>
      </c>
      <c r="K72" s="12">
        <v>0.53875775000000004</v>
      </c>
      <c r="L72" s="12">
        <v>0.45735974000000001</v>
      </c>
      <c r="M72" s="12">
        <v>0.58860350000000006</v>
      </c>
      <c r="N72" s="12">
        <v>0.73282219999999998</v>
      </c>
      <c r="O72" s="12">
        <v>0.55590545999999996</v>
      </c>
      <c r="P72" s="12">
        <v>0.60290204000000003</v>
      </c>
      <c r="Q72" s="12">
        <v>1.038057</v>
      </c>
      <c r="R72" s="12">
        <v>0.80493835000000002</v>
      </c>
      <c r="S72" s="12">
        <v>1.01503436</v>
      </c>
      <c r="T72" s="12">
        <v>0.78999346999999998</v>
      </c>
      <c r="U72" s="12">
        <v>0.73424149999999999</v>
      </c>
      <c r="V72" s="12">
        <v>0.94614086999999991</v>
      </c>
      <c r="W72" s="12">
        <v>2.2440850000000001</v>
      </c>
      <c r="X72" s="12">
        <v>0.81923082999999997</v>
      </c>
      <c r="Y72" s="12">
        <v>0.65533309999999989</v>
      </c>
      <c r="Z72" s="12">
        <v>1.2547155999999999</v>
      </c>
      <c r="AA72" s="12">
        <v>0.9839021</v>
      </c>
    </row>
    <row r="73" spans="1:27" x14ac:dyDescent="0.25">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x14ac:dyDescent="0.25">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x14ac:dyDescent="0.25">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x14ac:dyDescent="0.25">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115247.60288624</v>
      </c>
      <c r="D78" s="29">
        <v>106718.1749274</v>
      </c>
      <c r="E78" s="29">
        <v>187051.23021006997</v>
      </c>
      <c r="F78" s="29">
        <v>146065.00581220002</v>
      </c>
      <c r="G78" s="29">
        <v>111265.74236153001</v>
      </c>
      <c r="H78" s="29">
        <v>155484.75785866001</v>
      </c>
      <c r="I78" s="29">
        <v>123351.89639995999</v>
      </c>
      <c r="J78" s="29">
        <v>132081.709591494</v>
      </c>
      <c r="K78" s="29">
        <v>87369.105766884983</v>
      </c>
      <c r="L78" s="29">
        <v>18633.771517735</v>
      </c>
      <c r="M78" s="29">
        <v>47913.376415715</v>
      </c>
      <c r="N78" s="29">
        <v>63298.176877120008</v>
      </c>
      <c r="O78" s="29">
        <v>7056.1417964160009</v>
      </c>
      <c r="P78" s="29">
        <v>3937.85163999</v>
      </c>
      <c r="Q78" s="29">
        <v>2203.5843316100004</v>
      </c>
      <c r="R78" s="29">
        <v>2.3837480500000003</v>
      </c>
      <c r="S78" s="29">
        <v>729.67169844</v>
      </c>
      <c r="T78" s="29">
        <v>25801.254320340006</v>
      </c>
      <c r="U78" s="29">
        <v>781.81654260000016</v>
      </c>
      <c r="V78" s="29">
        <v>17342.314689915002</v>
      </c>
      <c r="W78" s="29">
        <v>43404.426592709999</v>
      </c>
      <c r="X78" s="29">
        <v>2.5057240160000003</v>
      </c>
      <c r="Y78" s="29">
        <v>2.23481598</v>
      </c>
      <c r="Z78" s="29">
        <v>3.1642477099999997</v>
      </c>
      <c r="AA78" s="29">
        <v>2.7236545099999998</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0.43249197</v>
      </c>
      <c r="E83" s="12">
        <v>0.42862722999999997</v>
      </c>
      <c r="F83" s="12">
        <v>0.43003093999999997</v>
      </c>
      <c r="G83" s="12">
        <v>0.44160784999999997</v>
      </c>
      <c r="H83" s="12">
        <v>0.49665387</v>
      </c>
      <c r="I83" s="12">
        <v>0.52539844000000002</v>
      </c>
      <c r="J83" s="12">
        <v>0.50234738000000001</v>
      </c>
      <c r="K83" s="12">
        <v>0.47783632999999998</v>
      </c>
      <c r="L83" s="12">
        <v>0.464563</v>
      </c>
      <c r="M83" s="12">
        <v>0.4784254</v>
      </c>
      <c r="N83" s="12">
        <v>0.47071749999999996</v>
      </c>
      <c r="O83" s="12">
        <v>0.44863150000000002</v>
      </c>
      <c r="P83" s="12">
        <v>0.43478854</v>
      </c>
      <c r="Q83" s="12">
        <v>0.46747255999999998</v>
      </c>
      <c r="R83" s="12">
        <v>0.45540459999999999</v>
      </c>
      <c r="S83" s="12">
        <v>0.45336509999999997</v>
      </c>
      <c r="T83" s="12">
        <v>0.6256389</v>
      </c>
      <c r="U83" s="12">
        <v>0.59009960000000006</v>
      </c>
      <c r="V83" s="12">
        <v>0.58160970000000001</v>
      </c>
      <c r="W83" s="12">
        <v>0.5978677</v>
      </c>
      <c r="X83" s="12">
        <v>0.54668529999999993</v>
      </c>
      <c r="Y83" s="12">
        <v>0.51770844000000005</v>
      </c>
      <c r="Z83" s="12">
        <v>0.74502360000000001</v>
      </c>
      <c r="AA83" s="12">
        <v>0.70901689999999995</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0.6180910300000001</v>
      </c>
      <c r="D85" s="12">
        <v>0.62110005000000001</v>
      </c>
      <c r="E85" s="12">
        <v>0.61682389000000004</v>
      </c>
      <c r="F85" s="12">
        <v>113.60318332999999</v>
      </c>
      <c r="G85" s="12">
        <v>53.13180655</v>
      </c>
      <c r="H85" s="12">
        <v>47.372150369999993</v>
      </c>
      <c r="I85" s="12">
        <v>2.87623009</v>
      </c>
      <c r="J85" s="12">
        <v>2.4570046699999999</v>
      </c>
      <c r="K85" s="12">
        <v>20.05366407</v>
      </c>
      <c r="L85" s="12">
        <v>502.99798283000007</v>
      </c>
      <c r="M85" s="12">
        <v>0.67638863999999999</v>
      </c>
      <c r="N85" s="12">
        <v>0.68764326000000009</v>
      </c>
      <c r="O85" s="12">
        <v>0.62197145000000009</v>
      </c>
      <c r="P85" s="12">
        <v>0.61493525999999998</v>
      </c>
      <c r="Q85" s="12">
        <v>0.66267437000000007</v>
      </c>
      <c r="R85" s="12">
        <v>0.63240657999999994</v>
      </c>
      <c r="S85" s="12">
        <v>0.63900692000000003</v>
      </c>
      <c r="T85" s="12">
        <v>0.68552470999999993</v>
      </c>
      <c r="U85" s="12">
        <v>0.61616459000000001</v>
      </c>
      <c r="V85" s="12">
        <v>0.61633760000000004</v>
      </c>
      <c r="W85" s="12">
        <v>0.76737180000000005</v>
      </c>
      <c r="X85" s="12">
        <v>0.54366561999999996</v>
      </c>
      <c r="Y85" s="12">
        <v>0.52008231000000005</v>
      </c>
      <c r="Z85" s="12">
        <v>0.81789756999999996</v>
      </c>
      <c r="AA85" s="12">
        <v>0.73392542000000005</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0.28243506000000002</v>
      </c>
      <c r="K87" s="12">
        <v>0.30743076000000003</v>
      </c>
      <c r="L87" s="12">
        <v>0.32412069999999998</v>
      </c>
      <c r="M87" s="12">
        <v>0.38448065000000003</v>
      </c>
      <c r="N87" s="12">
        <v>0.51154876999999999</v>
      </c>
      <c r="O87" s="12">
        <v>0.40783259999999999</v>
      </c>
      <c r="P87" s="12">
        <v>0.48641082999999996</v>
      </c>
      <c r="Q87" s="12">
        <v>1.2600161999999999</v>
      </c>
      <c r="R87" s="12">
        <v>1.2036129</v>
      </c>
      <c r="S87" s="12">
        <v>1.7520757</v>
      </c>
      <c r="T87" s="12">
        <v>1.5401309000000001</v>
      </c>
      <c r="U87" s="12">
        <v>1.2412927999999999</v>
      </c>
      <c r="V87" s="12">
        <v>1.4858472</v>
      </c>
      <c r="W87" s="12">
        <v>2.1035303000000001</v>
      </c>
      <c r="X87" s="12">
        <v>1.2292772000000001</v>
      </c>
      <c r="Y87" s="12">
        <v>1.1596234999999999</v>
      </c>
      <c r="Z87" s="12">
        <v>11.646295</v>
      </c>
      <c r="AA87" s="12">
        <v>10.543779000000001</v>
      </c>
    </row>
    <row r="88" spans="1:27" x14ac:dyDescent="0.25">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x14ac:dyDescent="0.25">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x14ac:dyDescent="0.25">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x14ac:dyDescent="0.25">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0.6180910300000001</v>
      </c>
      <c r="D93" s="29">
        <v>1.05359202</v>
      </c>
      <c r="E93" s="29">
        <v>1.0454511200000001</v>
      </c>
      <c r="F93" s="29">
        <v>114.03321426999999</v>
      </c>
      <c r="G93" s="29">
        <v>53.573414399999997</v>
      </c>
      <c r="H93" s="29">
        <v>47.868804239999996</v>
      </c>
      <c r="I93" s="29">
        <v>3.40162853</v>
      </c>
      <c r="J93" s="29">
        <v>3.2417871099999997</v>
      </c>
      <c r="K93" s="29">
        <v>20.838931159999998</v>
      </c>
      <c r="L93" s="29">
        <v>503.78666653000005</v>
      </c>
      <c r="M93" s="29">
        <v>1.53929469</v>
      </c>
      <c r="N93" s="29">
        <v>1.66990953</v>
      </c>
      <c r="O93" s="29">
        <v>1.4784355499999999</v>
      </c>
      <c r="P93" s="29">
        <v>1.5361346299999998</v>
      </c>
      <c r="Q93" s="29">
        <v>2.3901631299999999</v>
      </c>
      <c r="R93" s="29">
        <v>2.2914240799999996</v>
      </c>
      <c r="S93" s="29">
        <v>2.8444477199999998</v>
      </c>
      <c r="T93" s="29">
        <v>2.8512945099999998</v>
      </c>
      <c r="U93" s="29">
        <v>2.4475569899999998</v>
      </c>
      <c r="V93" s="29">
        <v>2.6837945000000003</v>
      </c>
      <c r="W93" s="29">
        <v>3.4687698</v>
      </c>
      <c r="X93" s="29">
        <v>2.31962812</v>
      </c>
      <c r="Y93" s="29">
        <v>2.19741425</v>
      </c>
      <c r="Z93" s="29">
        <v>13.209216170000001</v>
      </c>
      <c r="AA93" s="29">
        <v>11.986721320000001</v>
      </c>
    </row>
  </sheetData>
  <sheetProtection algorithmName="SHA-512" hashValue="3Ae33cOLSTN3i1mL0IcyWn0FL+k1HanzynIm04a+NXtMTuWYINFtAr1DRiADAdq46CJLPstcr7mLoSOzZs6MSQ==" saltValue="5ve1LL/3XmfTwFn2JgFbEA=="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5">
    <tabColor rgb="FF57E188"/>
  </sheetPr>
  <dimension ref="A1:AG93"/>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33" ht="23.25" customHeight="1" x14ac:dyDescent="0.25">
      <c r="A1" s="9" t="s">
        <v>147</v>
      </c>
      <c r="B1" s="8"/>
      <c r="C1" s="8"/>
      <c r="D1" s="8"/>
      <c r="E1" s="8"/>
      <c r="F1" s="8"/>
      <c r="G1" s="8"/>
      <c r="H1" s="8"/>
      <c r="I1" s="8"/>
      <c r="J1" s="8"/>
      <c r="K1" s="8"/>
      <c r="L1" s="8"/>
      <c r="M1" s="8"/>
      <c r="N1" s="8"/>
      <c r="O1" s="8"/>
      <c r="P1" s="8"/>
      <c r="Q1" s="8"/>
      <c r="R1" s="8"/>
      <c r="S1" s="8"/>
      <c r="T1" s="8"/>
      <c r="U1" s="8"/>
      <c r="V1" s="8"/>
      <c r="W1" s="8"/>
      <c r="X1" s="8"/>
      <c r="Y1" s="8"/>
      <c r="Z1" s="8"/>
      <c r="AA1" s="8"/>
    </row>
    <row r="2" spans="1:33" x14ac:dyDescent="0.25">
      <c r="A2" s="10" t="s">
        <v>31</v>
      </c>
      <c r="B2" s="7" t="s">
        <v>116</v>
      </c>
    </row>
    <row r="3" spans="1:33" x14ac:dyDescent="0.25">
      <c r="B3" s="7"/>
    </row>
    <row r="4" spans="1:33" x14ac:dyDescent="0.25">
      <c r="A4" s="7" t="s">
        <v>52</v>
      </c>
      <c r="B4" s="7"/>
      <c r="AB4" s="6"/>
      <c r="AC4" s="6"/>
      <c r="AD4" s="6"/>
      <c r="AE4" s="6"/>
      <c r="AF4" s="6"/>
      <c r="AG4" s="6"/>
    </row>
    <row r="5" spans="1:33"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B5" s="6"/>
      <c r="AC5" s="6"/>
      <c r="AD5" s="6"/>
      <c r="AE5" s="6"/>
      <c r="AF5" s="6"/>
      <c r="AG5" s="6"/>
    </row>
    <row r="6" spans="1:33" x14ac:dyDescent="0.25">
      <c r="A6" s="11" t="s">
        <v>18</v>
      </c>
      <c r="B6" s="11" t="s">
        <v>2</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6"/>
      <c r="AC6" s="6"/>
      <c r="AD6" s="6"/>
      <c r="AE6" s="6"/>
      <c r="AF6" s="6"/>
      <c r="AG6" s="6"/>
    </row>
    <row r="7" spans="1:33" x14ac:dyDescent="0.25">
      <c r="A7" s="11" t="s">
        <v>18</v>
      </c>
      <c r="B7" s="11" t="s">
        <v>11</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6"/>
      <c r="AC7" s="6"/>
      <c r="AD7" s="6"/>
      <c r="AE7" s="6"/>
      <c r="AF7" s="6"/>
      <c r="AG7" s="6"/>
    </row>
    <row r="8" spans="1:33" x14ac:dyDescent="0.25">
      <c r="A8" s="11" t="s">
        <v>18</v>
      </c>
      <c r="B8" s="11" t="s">
        <v>8</v>
      </c>
      <c r="C8" s="12">
        <v>0</v>
      </c>
      <c r="D8" s="12">
        <v>13.528519791269481</v>
      </c>
      <c r="E8" s="12">
        <v>5.0025614128433498</v>
      </c>
      <c r="F8" s="12">
        <v>8.5988748723198949E-2</v>
      </c>
      <c r="G8" s="12">
        <v>0.10919864342575154</v>
      </c>
      <c r="H8" s="12">
        <v>0.40950892061336536</v>
      </c>
      <c r="I8" s="12">
        <v>0.15663048573567739</v>
      </c>
      <c r="J8" s="12">
        <v>1.2754901755530618E-2</v>
      </c>
      <c r="K8" s="12">
        <v>8.0102805271244984E-3</v>
      </c>
      <c r="L8" s="12">
        <v>3.1535749721221265E-2</v>
      </c>
      <c r="M8" s="12">
        <v>0.1732497207927351</v>
      </c>
      <c r="N8" s="12">
        <v>4.0599064126213891E-2</v>
      </c>
      <c r="O8" s="12">
        <v>5.7497710197408078E-3</v>
      </c>
      <c r="P8" s="12">
        <v>3.3776833013865984E-2</v>
      </c>
      <c r="Q8" s="12">
        <v>0.55448144301402047</v>
      </c>
      <c r="R8" s="12">
        <v>2.6413402817390557E-2</v>
      </c>
      <c r="S8" s="12">
        <v>7.2050559640144923E-2</v>
      </c>
      <c r="T8" s="12">
        <v>2.1626229716922611</v>
      </c>
      <c r="U8" s="12">
        <v>0.11015370881668281</v>
      </c>
      <c r="V8" s="12">
        <v>0.12052131662761864</v>
      </c>
      <c r="W8" s="12">
        <v>0.3906874829895951</v>
      </c>
      <c r="X8" s="12">
        <v>2.4485164454359385E-3</v>
      </c>
      <c r="Y8" s="12">
        <v>2.1739731745647004E-3</v>
      </c>
      <c r="Z8" s="12">
        <v>1.0435267042263465</v>
      </c>
      <c r="AA8" s="12">
        <v>5.9034298811029527E-3</v>
      </c>
      <c r="AB8" s="6"/>
      <c r="AC8" s="6"/>
      <c r="AD8" s="6"/>
      <c r="AE8" s="6"/>
      <c r="AF8" s="6"/>
      <c r="AG8" s="6"/>
    </row>
    <row r="9" spans="1:33" x14ac:dyDescent="0.25">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6"/>
      <c r="AC9" s="6"/>
      <c r="AD9" s="6"/>
      <c r="AE9" s="6"/>
      <c r="AF9" s="6"/>
      <c r="AG9" s="6"/>
    </row>
    <row r="10" spans="1:33" x14ac:dyDescent="0.25">
      <c r="A10" s="11" t="s">
        <v>18</v>
      </c>
      <c r="B10" s="11" t="s">
        <v>5</v>
      </c>
      <c r="C10" s="12">
        <v>31.065204929391157</v>
      </c>
      <c r="D10" s="12">
        <v>11.206346036970629</v>
      </c>
      <c r="E10" s="12">
        <v>8.028553493954302</v>
      </c>
      <c r="F10" s="12">
        <v>0.46345320851696786</v>
      </c>
      <c r="G10" s="12">
        <v>0.50984103666776925</v>
      </c>
      <c r="H10" s="12">
        <v>0.52850172007264595</v>
      </c>
      <c r="I10" s="12">
        <v>0.36282333739540873</v>
      </c>
      <c r="J10" s="12">
        <v>0.39709164852631662</v>
      </c>
      <c r="K10" s="12">
        <v>0.42715593683432207</v>
      </c>
      <c r="L10" s="12">
        <v>0.46146746177720094</v>
      </c>
      <c r="M10" s="12">
        <v>0.31937009192676724</v>
      </c>
      <c r="N10" s="12">
        <v>0.35147716418040087</v>
      </c>
      <c r="O10" s="12">
        <v>0.31198439170260034</v>
      </c>
      <c r="P10" s="12">
        <v>0.42185743266732939</v>
      </c>
      <c r="Q10" s="12">
        <v>22670.537180111965</v>
      </c>
      <c r="R10" s="12">
        <v>0.24132494637761021</v>
      </c>
      <c r="S10" s="12">
        <v>0.32808069824391839</v>
      </c>
      <c r="T10" s="12">
        <v>0.62932923150442466</v>
      </c>
      <c r="U10" s="12">
        <v>0.27627024749252049</v>
      </c>
      <c r="V10" s="12">
        <v>0.2392417331335048</v>
      </c>
      <c r="W10" s="12">
        <v>3677.9358514465403</v>
      </c>
      <c r="X10" s="12">
        <v>0.74422120260358238</v>
      </c>
      <c r="Y10" s="12">
        <v>3537.1706010517023</v>
      </c>
      <c r="Z10" s="12">
        <v>12135.257254592396</v>
      </c>
      <c r="AA10" s="12">
        <v>3.0404645194475131E-2</v>
      </c>
      <c r="AB10" s="6"/>
      <c r="AC10" s="6"/>
      <c r="AD10" s="6"/>
      <c r="AE10" s="6"/>
      <c r="AF10" s="6"/>
      <c r="AG10" s="6"/>
    </row>
    <row r="11" spans="1:33"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6"/>
      <c r="AC11" s="6"/>
      <c r="AD11" s="6"/>
      <c r="AE11" s="6"/>
      <c r="AF11" s="6"/>
      <c r="AG11" s="6"/>
    </row>
    <row r="12" spans="1:33" x14ac:dyDescent="0.25">
      <c r="A12" s="11" t="s">
        <v>18</v>
      </c>
      <c r="B12" s="11" t="s">
        <v>118</v>
      </c>
      <c r="C12" s="12">
        <v>0</v>
      </c>
      <c r="D12" s="12">
        <v>0</v>
      </c>
      <c r="E12" s="12">
        <v>0</v>
      </c>
      <c r="F12" s="12">
        <v>0</v>
      </c>
      <c r="G12" s="12">
        <v>0</v>
      </c>
      <c r="H12" s="12">
        <v>0</v>
      </c>
      <c r="I12" s="12">
        <v>0</v>
      </c>
      <c r="J12" s="12">
        <v>10.756217147557255</v>
      </c>
      <c r="K12" s="12">
        <v>0.42549840305401865</v>
      </c>
      <c r="L12" s="12">
        <v>0.41043595106502978</v>
      </c>
      <c r="M12" s="12">
        <v>0.33076988468322799</v>
      </c>
      <c r="N12" s="12">
        <v>0.65843995224650698</v>
      </c>
      <c r="O12" s="12">
        <v>2.960942237785654</v>
      </c>
      <c r="P12" s="12">
        <v>0.74703967710965391</v>
      </c>
      <c r="Q12" s="12">
        <v>42344.796454659372</v>
      </c>
      <c r="R12" s="12">
        <v>0.40685316472342292</v>
      </c>
      <c r="S12" s="12">
        <v>33937.718651924639</v>
      </c>
      <c r="T12" s="12">
        <v>0.19499614794679529</v>
      </c>
      <c r="U12" s="12">
        <v>9.9268291962068447E-2</v>
      </c>
      <c r="V12" s="12">
        <v>0.47179671129215017</v>
      </c>
      <c r="W12" s="12">
        <v>124056.04785265772</v>
      </c>
      <c r="X12" s="12">
        <v>25372.991346725663</v>
      </c>
      <c r="Y12" s="12">
        <v>5.5281911632938857E-2</v>
      </c>
      <c r="Z12" s="12">
        <v>5371.6063238039706</v>
      </c>
      <c r="AA12" s="12">
        <v>45.456077475526932</v>
      </c>
      <c r="AB12" s="6"/>
      <c r="AC12" s="6"/>
      <c r="AD12" s="6"/>
      <c r="AE12" s="6"/>
      <c r="AF12" s="6"/>
      <c r="AG12" s="6"/>
    </row>
    <row r="13" spans="1:33" x14ac:dyDescent="0.25">
      <c r="A13" s="11" t="s">
        <v>18</v>
      </c>
      <c r="B13" s="11" t="s">
        <v>10</v>
      </c>
      <c r="C13" s="12">
        <v>18248865.023201216</v>
      </c>
      <c r="D13" s="12">
        <v>2290350.4552400354</v>
      </c>
      <c r="E13" s="12">
        <v>12069686.299884358</v>
      </c>
      <c r="F13" s="12">
        <v>7807510.2360835262</v>
      </c>
      <c r="G13" s="12">
        <v>13125339.789743856</v>
      </c>
      <c r="H13" s="12">
        <v>7820997.3072986277</v>
      </c>
      <c r="I13" s="12">
        <v>10211511.131273443</v>
      </c>
      <c r="J13" s="12">
        <v>1790433.6321692264</v>
      </c>
      <c r="K13" s="12">
        <v>2801098.8477679947</v>
      </c>
      <c r="L13" s="12">
        <v>3329550.462003591</v>
      </c>
      <c r="M13" s="12">
        <v>6805179.7732289471</v>
      </c>
      <c r="N13" s="12">
        <v>9876020.9114714842</v>
      </c>
      <c r="O13" s="12">
        <v>3064788.9596413858</v>
      </c>
      <c r="P13" s="12">
        <v>5405007.2305245427</v>
      </c>
      <c r="Q13" s="12">
        <v>9135734.1320229545</v>
      </c>
      <c r="R13" s="12">
        <v>3007743.1487780851</v>
      </c>
      <c r="S13" s="12">
        <v>77277.066422224292</v>
      </c>
      <c r="T13" s="12">
        <v>2074877.5193181504</v>
      </c>
      <c r="U13" s="12">
        <v>3804092.188198064</v>
      </c>
      <c r="V13" s="12">
        <v>4507873.5876622107</v>
      </c>
      <c r="W13" s="12">
        <v>2039029.898796621</v>
      </c>
      <c r="X13" s="12">
        <v>809126.38748937414</v>
      </c>
      <c r="Y13" s="12">
        <v>1485211.2608288005</v>
      </c>
      <c r="Z13" s="12">
        <v>2848950.4340481325</v>
      </c>
      <c r="AA13" s="12">
        <v>473328.88510687475</v>
      </c>
      <c r="AB13" s="6"/>
      <c r="AC13" s="6"/>
      <c r="AD13" s="6"/>
      <c r="AE13" s="6"/>
      <c r="AF13" s="6"/>
      <c r="AG13" s="6"/>
    </row>
    <row r="14" spans="1:33" x14ac:dyDescent="0.25">
      <c r="A14" s="11" t="s">
        <v>18</v>
      </c>
      <c r="B14" s="11" t="s">
        <v>9</v>
      </c>
      <c r="C14" s="12">
        <v>59.194330711964092</v>
      </c>
      <c r="D14" s="12">
        <v>30.195187698330884</v>
      </c>
      <c r="E14" s="12">
        <v>1619801.7899132271</v>
      </c>
      <c r="F14" s="12">
        <v>1156930.3717350541</v>
      </c>
      <c r="G14" s="12">
        <v>1257295.5165741341</v>
      </c>
      <c r="H14" s="12">
        <v>2878832.3240814055</v>
      </c>
      <c r="I14" s="12">
        <v>1223477.7702302486</v>
      </c>
      <c r="J14" s="12">
        <v>2902133.1636908576</v>
      </c>
      <c r="K14" s="12">
        <v>1600237.3360099311</v>
      </c>
      <c r="L14" s="12">
        <v>1821806.6008500899</v>
      </c>
      <c r="M14" s="12">
        <v>4085130.1781914514</v>
      </c>
      <c r="N14" s="12">
        <v>5326266.8101827614</v>
      </c>
      <c r="O14" s="12">
        <v>466299.33111940551</v>
      </c>
      <c r="P14" s="12">
        <v>1699638.0814199608</v>
      </c>
      <c r="Q14" s="12">
        <v>2613748.7000911995</v>
      </c>
      <c r="R14" s="12">
        <v>240408.29358645366</v>
      </c>
      <c r="S14" s="12">
        <v>574336.09829148278</v>
      </c>
      <c r="T14" s="12">
        <v>1054807.813560731</v>
      </c>
      <c r="U14" s="12">
        <v>3025499.5552302119</v>
      </c>
      <c r="V14" s="12">
        <v>2183633.3540629218</v>
      </c>
      <c r="W14" s="12">
        <v>1777412.4027335132</v>
      </c>
      <c r="X14" s="12">
        <v>510538.89154223434</v>
      </c>
      <c r="Y14" s="12">
        <v>361456.85671045637</v>
      </c>
      <c r="Z14" s="12">
        <v>766214.84594358597</v>
      </c>
      <c r="AA14" s="12">
        <v>97035.625614350516</v>
      </c>
      <c r="AB14" s="6"/>
      <c r="AC14" s="6"/>
      <c r="AD14" s="6"/>
      <c r="AE14" s="6"/>
      <c r="AF14" s="6"/>
      <c r="AG14" s="6"/>
    </row>
    <row r="15" spans="1:33" x14ac:dyDescent="0.25">
      <c r="A15" s="11" t="s">
        <v>18</v>
      </c>
      <c r="B15" s="11" t="s">
        <v>102</v>
      </c>
      <c r="C15" s="12">
        <v>123.63947801496698</v>
      </c>
      <c r="D15" s="12">
        <v>100259.80180843161</v>
      </c>
      <c r="E15" s="12">
        <v>1899156.3069947532</v>
      </c>
      <c r="F15" s="12">
        <v>1317439.9431713689</v>
      </c>
      <c r="G15" s="12">
        <v>561350.61574130051</v>
      </c>
      <c r="H15" s="12">
        <v>1731433.1536778149</v>
      </c>
      <c r="I15" s="12">
        <v>374525.14893097966</v>
      </c>
      <c r="J15" s="12">
        <v>2305962.4399141232</v>
      </c>
      <c r="K15" s="12">
        <v>1175653.1594619791</v>
      </c>
      <c r="L15" s="12">
        <v>2532760.1421060557</v>
      </c>
      <c r="M15" s="12">
        <v>1960324.5450335511</v>
      </c>
      <c r="N15" s="12">
        <v>1820555.6092353971</v>
      </c>
      <c r="O15" s="12">
        <v>902111.61288779159</v>
      </c>
      <c r="P15" s="12">
        <v>674662.93627939071</v>
      </c>
      <c r="Q15" s="12">
        <v>584008.21361010277</v>
      </c>
      <c r="R15" s="12">
        <v>166557.49857346094</v>
      </c>
      <c r="S15" s="12">
        <v>218842.72376699455</v>
      </c>
      <c r="T15" s="12">
        <v>441441.69048790535</v>
      </c>
      <c r="U15" s="12">
        <v>1485797.6506884373</v>
      </c>
      <c r="V15" s="12">
        <v>1162250.0884646948</v>
      </c>
      <c r="W15" s="12">
        <v>780417.01097684854</v>
      </c>
      <c r="X15" s="12">
        <v>346534.35186210985</v>
      </c>
      <c r="Y15" s="12">
        <v>24690.753859558503</v>
      </c>
      <c r="Z15" s="12">
        <v>169791.87840751791</v>
      </c>
      <c r="AA15" s="12">
        <v>45840.749878771443</v>
      </c>
      <c r="AB15" s="6"/>
      <c r="AC15" s="6"/>
      <c r="AD15" s="6"/>
      <c r="AE15" s="6"/>
      <c r="AF15" s="6"/>
      <c r="AG15" s="6"/>
    </row>
    <row r="16" spans="1:33" x14ac:dyDescent="0.25">
      <c r="A16" s="11" t="s">
        <v>18</v>
      </c>
      <c r="B16" s="11" t="s">
        <v>15</v>
      </c>
      <c r="C16" s="12">
        <v>0</v>
      </c>
      <c r="D16" s="12">
        <v>0</v>
      </c>
      <c r="E16" s="12">
        <v>1745287.1516199382</v>
      </c>
      <c r="F16" s="12">
        <v>973096.05963838345</v>
      </c>
      <c r="G16" s="12">
        <v>44234.639001026881</v>
      </c>
      <c r="H16" s="12">
        <v>297381.48433672515</v>
      </c>
      <c r="I16" s="12">
        <v>431779.37431810418</v>
      </c>
      <c r="J16" s="12">
        <v>4.5137723038363777</v>
      </c>
      <c r="K16" s="12">
        <v>189215.27995805096</v>
      </c>
      <c r="L16" s="12">
        <v>138286.33798560841</v>
      </c>
      <c r="M16" s="12">
        <v>184850.52772316389</v>
      </c>
      <c r="N16" s="12">
        <v>481985.25067593757</v>
      </c>
      <c r="O16" s="12">
        <v>344601.45878002467</v>
      </c>
      <c r="P16" s="12">
        <v>24.520950008312191</v>
      </c>
      <c r="Q16" s="12">
        <v>42.562605195572246</v>
      </c>
      <c r="R16" s="12">
        <v>13.848687675552942</v>
      </c>
      <c r="S16" s="12">
        <v>2.2451611935963585</v>
      </c>
      <c r="T16" s="12">
        <v>1.393459356702677</v>
      </c>
      <c r="U16" s="12">
        <v>2.3759550003933869</v>
      </c>
      <c r="V16" s="12">
        <v>1.8978993804582793</v>
      </c>
      <c r="W16" s="12">
        <v>2.1716094595583617</v>
      </c>
      <c r="X16" s="12">
        <v>0.36831847055660299</v>
      </c>
      <c r="Y16" s="12">
        <v>0.11572256912084693</v>
      </c>
      <c r="Z16" s="12">
        <v>0.58993617026191725</v>
      </c>
      <c r="AA16" s="12">
        <v>0.11336646695411699</v>
      </c>
      <c r="AB16" s="6"/>
      <c r="AC16" s="6"/>
      <c r="AD16" s="6"/>
      <c r="AE16" s="6"/>
      <c r="AF16" s="6"/>
      <c r="AG16" s="6"/>
    </row>
    <row r="17" spans="1:33"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6"/>
      <c r="AC17" s="6"/>
      <c r="AD17" s="6"/>
      <c r="AE17" s="6"/>
      <c r="AF17" s="6"/>
      <c r="AG17" s="6"/>
    </row>
    <row r="18" spans="1:33" x14ac:dyDescent="0.25">
      <c r="A18" s="37" t="s">
        <v>98</v>
      </c>
      <c r="B18" s="37"/>
      <c r="C18" s="29">
        <v>18248955.282736856</v>
      </c>
      <c r="D18" s="29">
        <v>2290405.385293562</v>
      </c>
      <c r="E18" s="29">
        <v>13689501.120912492</v>
      </c>
      <c r="F18" s="29">
        <v>8964441.1572605371</v>
      </c>
      <c r="G18" s="29">
        <v>14382635.92535767</v>
      </c>
      <c r="H18" s="29">
        <v>10699830.569390673</v>
      </c>
      <c r="I18" s="29">
        <v>11434989.420957515</v>
      </c>
      <c r="J18" s="29">
        <v>4692577.9619237818</v>
      </c>
      <c r="K18" s="29">
        <v>4401337.0444425466</v>
      </c>
      <c r="L18" s="29">
        <v>5151357.9662928432</v>
      </c>
      <c r="M18" s="29">
        <v>10890310.774810096</v>
      </c>
      <c r="N18" s="29">
        <v>15202288.772170426</v>
      </c>
      <c r="O18" s="29">
        <v>3531091.5694371918</v>
      </c>
      <c r="P18" s="29">
        <v>7104646.5146184461</v>
      </c>
      <c r="Q18" s="29">
        <v>11814498.720230369</v>
      </c>
      <c r="R18" s="29">
        <v>3248152.1169560524</v>
      </c>
      <c r="S18" s="29">
        <v>685551.28349688963</v>
      </c>
      <c r="T18" s="29">
        <v>3129688.3198272325</v>
      </c>
      <c r="U18" s="29">
        <v>6829592.2291205246</v>
      </c>
      <c r="V18" s="29">
        <v>6691507.7732848935</v>
      </c>
      <c r="W18" s="29">
        <v>3944176.6759217214</v>
      </c>
      <c r="X18" s="29">
        <v>1345039.0170480532</v>
      </c>
      <c r="Y18" s="29">
        <v>1850205.3455961933</v>
      </c>
      <c r="Z18" s="29">
        <v>3632673.1870968193</v>
      </c>
      <c r="AA18" s="29">
        <v>570410.00310677581</v>
      </c>
    </row>
    <row r="19" spans="1:33" x14ac:dyDescent="0.25">
      <c r="A19" s="6"/>
      <c r="B19" s="6"/>
    </row>
    <row r="20" spans="1:33"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33" x14ac:dyDescent="0.25">
      <c r="A21" s="11" t="s">
        <v>26</v>
      </c>
      <c r="B21" s="11" t="s">
        <v>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row>
    <row r="22" spans="1:33"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3" x14ac:dyDescent="0.25">
      <c r="A23" s="11" t="s">
        <v>26</v>
      </c>
      <c r="B23" s="11" t="s">
        <v>8</v>
      </c>
      <c r="C23" s="12">
        <v>0</v>
      </c>
      <c r="D23" s="12">
        <v>3.3717730840130398</v>
      </c>
      <c r="E23" s="12">
        <v>0.79223879366450001</v>
      </c>
      <c r="F23" s="12">
        <v>2.3712579536462199E-4</v>
      </c>
      <c r="G23" s="12">
        <v>2.0961032425594799E-4</v>
      </c>
      <c r="H23" s="12">
        <v>3.7811562838500803E-4</v>
      </c>
      <c r="I23" s="12">
        <v>2.2493765911086401E-4</v>
      </c>
      <c r="J23" s="12">
        <v>1.7248892431602399E-4</v>
      </c>
      <c r="K23" s="12">
        <v>1.3741787901691899E-4</v>
      </c>
      <c r="L23" s="12">
        <v>1.2471209705092499E-4</v>
      </c>
      <c r="M23" s="12">
        <v>1.5724172232675198E-4</v>
      </c>
      <c r="N23" s="12">
        <v>1.9260744525414E-4</v>
      </c>
      <c r="O23" s="12">
        <v>1.99919541099983E-4</v>
      </c>
      <c r="P23" s="12">
        <v>4.0436172811768702E-4</v>
      </c>
      <c r="Q23" s="12">
        <v>0.35382878210180002</v>
      </c>
      <c r="R23" s="12">
        <v>3.1807812484749596E-4</v>
      </c>
      <c r="S23" s="12">
        <v>4.7351003568981998E-4</v>
      </c>
      <c r="T23" s="12">
        <v>0.30230596547532002</v>
      </c>
      <c r="U23" s="12">
        <v>8.0195176809739598E-4</v>
      </c>
      <c r="V23" s="12">
        <v>1.463088430448E-2</v>
      </c>
      <c r="W23" s="12">
        <v>0.13574732293580799</v>
      </c>
      <c r="X23" s="12">
        <v>9.9624475620710006E-5</v>
      </c>
      <c r="Y23" s="12">
        <v>3.0543093319215E-4</v>
      </c>
      <c r="Z23" s="12">
        <v>0.25880050620504697</v>
      </c>
      <c r="AA23" s="12">
        <v>6.1074744823181692E-5</v>
      </c>
    </row>
    <row r="24" spans="1:33"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3" x14ac:dyDescent="0.25">
      <c r="A25" s="11" t="s">
        <v>26</v>
      </c>
      <c r="B25" s="11" t="s">
        <v>5</v>
      </c>
      <c r="C25" s="12">
        <v>4.6073083426015797</v>
      </c>
      <c r="D25" s="12">
        <v>9.3839385463367595</v>
      </c>
      <c r="E25" s="12">
        <v>0.28927065391359302</v>
      </c>
      <c r="F25" s="12">
        <v>8.3458862614358403E-3</v>
      </c>
      <c r="G25" s="12">
        <v>1.2409021611579999E-2</v>
      </c>
      <c r="H25" s="12">
        <v>2.0031118314406696E-2</v>
      </c>
      <c r="I25" s="12">
        <v>1.8703089497830193E-2</v>
      </c>
      <c r="J25" s="12">
        <v>1.4644085739465769E-2</v>
      </c>
      <c r="K25" s="12">
        <v>2.0281032245974259E-2</v>
      </c>
      <c r="L25" s="12">
        <v>1.9225005003888702E-2</v>
      </c>
      <c r="M25" s="12">
        <v>2.1188310459077691E-2</v>
      </c>
      <c r="N25" s="12">
        <v>1.8985370618882003E-2</v>
      </c>
      <c r="O25" s="12">
        <v>1.8058917459748941E-2</v>
      </c>
      <c r="P25" s="12">
        <v>2.2387443551396997E-2</v>
      </c>
      <c r="Q25" s="12">
        <v>22670.159673236129</v>
      </c>
      <c r="R25" s="12">
        <v>1.6412325542459631E-2</v>
      </c>
      <c r="S25" s="12">
        <v>1.7702721332853978E-2</v>
      </c>
      <c r="T25" s="12">
        <v>1.7848807394407622E-2</v>
      </c>
      <c r="U25" s="12">
        <v>1.474562176142534E-2</v>
      </c>
      <c r="V25" s="12">
        <v>1.5903924845301561E-2</v>
      </c>
      <c r="W25" s="12">
        <v>3677.5212490621034</v>
      </c>
      <c r="X25" s="12">
        <v>9.7964431643462122E-3</v>
      </c>
      <c r="Y25" s="12">
        <v>3537.0609060481602</v>
      </c>
      <c r="Z25" s="12">
        <v>12134.831172507096</v>
      </c>
      <c r="AA25" s="12">
        <v>1.8503419744827672E-3</v>
      </c>
    </row>
    <row r="26" spans="1:33"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33" x14ac:dyDescent="0.25">
      <c r="A27" s="11" t="s">
        <v>26</v>
      </c>
      <c r="B27" s="11" t="s">
        <v>118</v>
      </c>
      <c r="C27" s="12">
        <v>0</v>
      </c>
      <c r="D27" s="12">
        <v>0</v>
      </c>
      <c r="E27" s="12">
        <v>0</v>
      </c>
      <c r="F27" s="12">
        <v>0</v>
      </c>
      <c r="G27" s="12">
        <v>0</v>
      </c>
      <c r="H27" s="12">
        <v>0</v>
      </c>
      <c r="I27" s="12">
        <v>0</v>
      </c>
      <c r="J27" s="12">
        <v>3.4569961287719999</v>
      </c>
      <c r="K27" s="12">
        <v>6.2329762316868001E-2</v>
      </c>
      <c r="L27" s="12">
        <v>8.7753874318375003E-2</v>
      </c>
      <c r="M27" s="12">
        <v>5.7514197012060002E-2</v>
      </c>
      <c r="N27" s="12">
        <v>7.9015887964130005E-2</v>
      </c>
      <c r="O27" s="12">
        <v>2.2424466050445999E-2</v>
      </c>
      <c r="P27" s="12">
        <v>0.119586567104078</v>
      </c>
      <c r="Q27" s="12">
        <v>7.9047623654885903</v>
      </c>
      <c r="R27" s="12">
        <v>8.50349439039675E-3</v>
      </c>
      <c r="S27" s="12">
        <v>3.0323115797791199E-2</v>
      </c>
      <c r="T27" s="12">
        <v>1.9923929887535798E-2</v>
      </c>
      <c r="U27" s="12">
        <v>5.8205005611917503E-3</v>
      </c>
      <c r="V27" s="12">
        <v>1.2096867734990999E-2</v>
      </c>
      <c r="W27" s="12">
        <v>5.1415953879432E-2</v>
      </c>
      <c r="X27" s="12">
        <v>3.2639874872070001E-4</v>
      </c>
      <c r="Y27" s="12">
        <v>3.8751216915335502E-4</v>
      </c>
      <c r="Z27" s="12">
        <v>6.2255226657558808E-3</v>
      </c>
      <c r="AA27" s="12">
        <v>1.0243814970656798E-3</v>
      </c>
    </row>
    <row r="28" spans="1:33" x14ac:dyDescent="0.25">
      <c r="A28" s="11" t="s">
        <v>26</v>
      </c>
      <c r="B28" s="11" t="s">
        <v>10</v>
      </c>
      <c r="C28" s="12">
        <v>6512828.4824463362</v>
      </c>
      <c r="D28" s="12">
        <v>417453.17497736757</v>
      </c>
      <c r="E28" s="12">
        <v>1172294.7299168969</v>
      </c>
      <c r="F28" s="12">
        <v>2325719.342863136</v>
      </c>
      <c r="G28" s="12">
        <v>5701698.6362819746</v>
      </c>
      <c r="H28" s="12">
        <v>640547.93039174005</v>
      </c>
      <c r="I28" s="12">
        <v>1833441.8889611838</v>
      </c>
      <c r="J28" s="12">
        <v>1.7930025910119638</v>
      </c>
      <c r="K28" s="12">
        <v>11.613004068868072</v>
      </c>
      <c r="L28" s="12">
        <v>2539037.9603009778</v>
      </c>
      <c r="M28" s="12">
        <v>343915.79841315874</v>
      </c>
      <c r="N28" s="12">
        <v>202963.4342241628</v>
      </c>
      <c r="O28" s="12">
        <v>1.5504014783727884</v>
      </c>
      <c r="P28" s="12">
        <v>762235.12372144382</v>
      </c>
      <c r="Q28" s="12">
        <v>289354.64561892796</v>
      </c>
      <c r="R28" s="12">
        <v>339603.62665835506</v>
      </c>
      <c r="S28" s="12">
        <v>1.0109668281146416</v>
      </c>
      <c r="T28" s="12">
        <v>446817.21863439796</v>
      </c>
      <c r="U28" s="12">
        <v>1034089.4131515281</v>
      </c>
      <c r="V28" s="12">
        <v>4568.4799356407593</v>
      </c>
      <c r="W28" s="12">
        <v>97039.971373540029</v>
      </c>
      <c r="X28" s="12">
        <v>6.6243182271689585E-2</v>
      </c>
      <c r="Y28" s="12">
        <v>37504.262609055237</v>
      </c>
      <c r="Z28" s="12">
        <v>454245.73495190026</v>
      </c>
      <c r="AA28" s="12">
        <v>2455.1512990974552</v>
      </c>
    </row>
    <row r="29" spans="1:33" x14ac:dyDescent="0.25">
      <c r="A29" s="11" t="s">
        <v>26</v>
      </c>
      <c r="B29" s="11" t="s">
        <v>9</v>
      </c>
      <c r="C29" s="12">
        <v>10.353188218962966</v>
      </c>
      <c r="D29" s="12">
        <v>7.5812795508651396</v>
      </c>
      <c r="E29" s="12">
        <v>1228073.7449156437</v>
      </c>
      <c r="F29" s="12">
        <v>432649.80763406801</v>
      </c>
      <c r="G29" s="12">
        <v>677632.9556559542</v>
      </c>
      <c r="H29" s="12">
        <v>804364.4583610181</v>
      </c>
      <c r="I29" s="12">
        <v>521639.34096862929</v>
      </c>
      <c r="J29" s="12">
        <v>818569.2202416386</v>
      </c>
      <c r="K29" s="12">
        <v>521591.58004714997</v>
      </c>
      <c r="L29" s="12">
        <v>195257.36159440182</v>
      </c>
      <c r="M29" s="12">
        <v>0.70664879571937322</v>
      </c>
      <c r="N29" s="12">
        <v>280010.20610160369</v>
      </c>
      <c r="O29" s="12">
        <v>2.9864564362280317E-2</v>
      </c>
      <c r="P29" s="12">
        <v>144495.88670291586</v>
      </c>
      <c r="Q29" s="12">
        <v>999334.94812466775</v>
      </c>
      <c r="R29" s="12">
        <v>0.43724307418697445</v>
      </c>
      <c r="S29" s="12">
        <v>6.6723776775964042E-2</v>
      </c>
      <c r="T29" s="12">
        <v>253066.08461021262</v>
      </c>
      <c r="U29" s="12">
        <v>4.1042689238221497</v>
      </c>
      <c r="V29" s="12">
        <v>150864.27169572448</v>
      </c>
      <c r="W29" s="12">
        <v>199474.55444621775</v>
      </c>
      <c r="X29" s="12">
        <v>3.7157242700843148E-3</v>
      </c>
      <c r="Y29" s="12">
        <v>2.0394194658452984E-2</v>
      </c>
      <c r="Z29" s="12">
        <v>152428.37709147905</v>
      </c>
      <c r="AA29" s="12">
        <v>1.3387943719094311E-2</v>
      </c>
    </row>
    <row r="30" spans="1:33" x14ac:dyDescent="0.25">
      <c r="A30" s="11" t="s">
        <v>26</v>
      </c>
      <c r="B30" s="11" t="s">
        <v>102</v>
      </c>
      <c r="C30" s="12">
        <v>55.152829595282711</v>
      </c>
      <c r="D30" s="12">
        <v>81.809187441880894</v>
      </c>
      <c r="E30" s="12">
        <v>1534884.4860735382</v>
      </c>
      <c r="F30" s="12">
        <v>5.9982153435068621</v>
      </c>
      <c r="G30" s="12">
        <v>352324.60265971173</v>
      </c>
      <c r="H30" s="12">
        <v>285573.65103422548</v>
      </c>
      <c r="I30" s="12">
        <v>67741.337848380834</v>
      </c>
      <c r="J30" s="12">
        <v>1680552.0511416944</v>
      </c>
      <c r="K30" s="12">
        <v>7.237442502729694</v>
      </c>
      <c r="L30" s="12">
        <v>753686.89427885751</v>
      </c>
      <c r="M30" s="12">
        <v>12.492029755051135</v>
      </c>
      <c r="N30" s="12">
        <v>0.58629888584075562</v>
      </c>
      <c r="O30" s="12">
        <v>346003.58322651376</v>
      </c>
      <c r="P30" s="12">
        <v>16218.081994828462</v>
      </c>
      <c r="Q30" s="12">
        <v>543579.04790889425</v>
      </c>
      <c r="R30" s="12">
        <v>0.83443107174213516</v>
      </c>
      <c r="S30" s="12">
        <v>3.2619649872746779</v>
      </c>
      <c r="T30" s="12">
        <v>11.658616654481289</v>
      </c>
      <c r="U30" s="12">
        <v>15001.437709403441</v>
      </c>
      <c r="V30" s="12">
        <v>127737.80815889937</v>
      </c>
      <c r="W30" s="12">
        <v>33357.533242423633</v>
      </c>
      <c r="X30" s="12">
        <v>68985.719053599547</v>
      </c>
      <c r="Y30" s="12">
        <v>24676.181669431258</v>
      </c>
      <c r="Z30" s="12">
        <v>2327.2954487317952</v>
      </c>
      <c r="AA30" s="12">
        <v>0.83621781408494333</v>
      </c>
    </row>
    <row r="31" spans="1:33" x14ac:dyDescent="0.25">
      <c r="A31" s="11" t="s">
        <v>26</v>
      </c>
      <c r="B31" s="11" t="s">
        <v>15</v>
      </c>
      <c r="C31" s="12">
        <v>0</v>
      </c>
      <c r="D31" s="12">
        <v>0</v>
      </c>
      <c r="E31" s="12">
        <v>876724.73347998399</v>
      </c>
      <c r="F31" s="12">
        <v>3.2563102445524947</v>
      </c>
      <c r="G31" s="12">
        <v>44212.181168034695</v>
      </c>
      <c r="H31" s="12">
        <v>218966.99861483654</v>
      </c>
      <c r="I31" s="12">
        <v>0.70053640667675154</v>
      </c>
      <c r="J31" s="12">
        <v>0.78406429850670678</v>
      </c>
      <c r="K31" s="12">
        <v>0.13897012994294339</v>
      </c>
      <c r="L31" s="12">
        <v>0.32638004951170052</v>
      </c>
      <c r="M31" s="12">
        <v>0.49137997660385219</v>
      </c>
      <c r="N31" s="12">
        <v>0.61690082637179156</v>
      </c>
      <c r="O31" s="12">
        <v>0.45619512974352522</v>
      </c>
      <c r="P31" s="12">
        <v>0.22915163977916342</v>
      </c>
      <c r="Q31" s="12">
        <v>0.72794740115267653</v>
      </c>
      <c r="R31" s="12">
        <v>0.16059334169165471</v>
      </c>
      <c r="S31" s="12">
        <v>0.24413010705411262</v>
      </c>
      <c r="T31" s="12">
        <v>0.4502113464928455</v>
      </c>
      <c r="U31" s="12">
        <v>0.18481062829050904</v>
      </c>
      <c r="V31" s="12">
        <v>0.18887109453299547</v>
      </c>
      <c r="W31" s="12">
        <v>0.19588310488086913</v>
      </c>
      <c r="X31" s="12">
        <v>0.12681862189014517</v>
      </c>
      <c r="Y31" s="12">
        <v>4.0606597626650469E-2</v>
      </c>
      <c r="Z31" s="12">
        <v>0.1609787629046977</v>
      </c>
      <c r="AA31" s="12">
        <v>1.1888601172590078E-2</v>
      </c>
    </row>
    <row r="32" spans="1:33"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6512843.4429428978</v>
      </c>
      <c r="D33" s="29">
        <v>417473.51196854876</v>
      </c>
      <c r="E33" s="29">
        <v>2400369.556341988</v>
      </c>
      <c r="F33" s="29">
        <v>2758369.1590802162</v>
      </c>
      <c r="G33" s="29">
        <v>6379331.6045565605</v>
      </c>
      <c r="H33" s="29">
        <v>1444912.4091619921</v>
      </c>
      <c r="I33" s="29">
        <v>2355081.2488578404</v>
      </c>
      <c r="J33" s="29">
        <v>818574.48505693302</v>
      </c>
      <c r="K33" s="29">
        <v>521603.27579943126</v>
      </c>
      <c r="L33" s="29">
        <v>2734295.4289989709</v>
      </c>
      <c r="M33" s="29">
        <v>343916.58392170363</v>
      </c>
      <c r="N33" s="29">
        <v>482973.73851963249</v>
      </c>
      <c r="O33" s="29">
        <v>1.6209493457863637</v>
      </c>
      <c r="P33" s="29">
        <v>906731.15280273207</v>
      </c>
      <c r="Q33" s="29">
        <v>1311368.0120079794</v>
      </c>
      <c r="R33" s="29">
        <v>339604.08913532732</v>
      </c>
      <c r="S33" s="29">
        <v>1.1261899520569407</v>
      </c>
      <c r="T33" s="29">
        <v>699883.64332331333</v>
      </c>
      <c r="U33" s="29">
        <v>1034093.5387885261</v>
      </c>
      <c r="V33" s="29">
        <v>155432.79426304213</v>
      </c>
      <c r="W33" s="29">
        <v>300192.2342320967</v>
      </c>
      <c r="X33" s="29">
        <v>8.0181372930461528E-2</v>
      </c>
      <c r="Y33" s="29">
        <v>41041.344602241159</v>
      </c>
      <c r="Z33" s="29">
        <v>618809.20824191533</v>
      </c>
      <c r="AA33" s="29">
        <v>2455.1676228393903</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0</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0</v>
      </c>
      <c r="D38" s="12">
        <v>2.70554747917644</v>
      </c>
      <c r="E38" s="12">
        <v>1.97734445159957</v>
      </c>
      <c r="F38" s="12">
        <v>6.1895121446112001E-3</v>
      </c>
      <c r="G38" s="12">
        <v>1.3250970495455E-3</v>
      </c>
      <c r="H38" s="12">
        <v>7.5453051495232001E-2</v>
      </c>
      <c r="I38" s="12">
        <v>4.7416187837011196E-4</v>
      </c>
      <c r="J38" s="12">
        <v>3.4981592527639501E-4</v>
      </c>
      <c r="K38" s="12">
        <v>3.5107961015367001E-4</v>
      </c>
      <c r="L38" s="12">
        <v>3.6848000128706201E-4</v>
      </c>
      <c r="M38" s="12">
        <v>1.36622338073745E-3</v>
      </c>
      <c r="N38" s="12">
        <v>3.1256694951404002E-3</v>
      </c>
      <c r="O38" s="12">
        <v>1.3194688600456199E-3</v>
      </c>
      <c r="P38" s="12">
        <v>1.4468938229170501E-3</v>
      </c>
      <c r="Q38" s="12">
        <v>8.064901526743001E-3</v>
      </c>
      <c r="R38" s="12">
        <v>4.4529312679477101E-4</v>
      </c>
      <c r="S38" s="12">
        <v>3.6165064803957598E-4</v>
      </c>
      <c r="T38" s="12">
        <v>0.70957180829425004</v>
      </c>
      <c r="U38" s="12">
        <v>1.48451617007227E-3</v>
      </c>
      <c r="V38" s="12">
        <v>2.2279827886249999E-2</v>
      </c>
      <c r="W38" s="12">
        <v>2.21512522007269E-2</v>
      </c>
      <c r="X38" s="12">
        <v>1.9049782142620398E-3</v>
      </c>
      <c r="Y38" s="12">
        <v>1.39372976517209E-3</v>
      </c>
      <c r="Z38" s="12">
        <v>0.38464645707726497</v>
      </c>
      <c r="AA38" s="12">
        <v>5.5943922783361906E-5</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4.6748624707544</v>
      </c>
      <c r="D40" s="12">
        <v>0.22083500538061598</v>
      </c>
      <c r="E40" s="12">
        <v>6.7250056303384298</v>
      </c>
      <c r="F40" s="12">
        <v>1.3229013856200499E-2</v>
      </c>
      <c r="G40" s="12">
        <v>2.1190346870296459E-2</v>
      </c>
      <c r="H40" s="12">
        <v>3.6092833028641295E-2</v>
      </c>
      <c r="I40" s="12">
        <v>1.7687027886749418E-2</v>
      </c>
      <c r="J40" s="12">
        <v>1.5438722041562521E-2</v>
      </c>
      <c r="K40" s="12">
        <v>1.7205117565111054E-2</v>
      </c>
      <c r="L40" s="12">
        <v>1.8362734771025301E-2</v>
      </c>
      <c r="M40" s="12">
        <v>1.9521507746454399E-2</v>
      </c>
      <c r="N40" s="12">
        <v>2.0757160586265023E-2</v>
      </c>
      <c r="O40" s="12">
        <v>1.686860433941954E-2</v>
      </c>
      <c r="P40" s="12">
        <v>2.0154479673893392E-2</v>
      </c>
      <c r="Q40" s="12">
        <v>1.7319042155887299E-2</v>
      </c>
      <c r="R40" s="12">
        <v>1.6788489263748201E-2</v>
      </c>
      <c r="S40" s="12">
        <v>1.759111819934046E-2</v>
      </c>
      <c r="T40" s="12">
        <v>0.11396491926855665</v>
      </c>
      <c r="U40" s="12">
        <v>2.453364331819146E-2</v>
      </c>
      <c r="V40" s="12">
        <v>4.3323882640839355E-2</v>
      </c>
      <c r="W40" s="12">
        <v>5.055029483469501E-2</v>
      </c>
      <c r="X40" s="12">
        <v>2.4050187543159601E-2</v>
      </c>
      <c r="Y40" s="12">
        <v>4.2356470211557598E-2</v>
      </c>
      <c r="Z40" s="12">
        <v>0.29770858521233901</v>
      </c>
      <c r="AA40" s="12">
        <v>3.28706703238616E-3</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2.9915555572582799</v>
      </c>
      <c r="K42" s="12">
        <v>2.9086985104359003E-2</v>
      </c>
      <c r="L42" s="12">
        <v>1.87028089001103E-2</v>
      </c>
      <c r="M42" s="12">
        <v>1.7263932833313601E-2</v>
      </c>
      <c r="N42" s="12">
        <v>3.4802340602359698E-2</v>
      </c>
      <c r="O42" s="12">
        <v>2.6174763178715199E-2</v>
      </c>
      <c r="P42" s="12">
        <v>6.1159664131377196E-2</v>
      </c>
      <c r="Q42" s="12">
        <v>0.42475318424907199</v>
      </c>
      <c r="R42" s="12">
        <v>8.3906117527929609E-3</v>
      </c>
      <c r="S42" s="12">
        <v>1.7981238027182801E-2</v>
      </c>
      <c r="T42" s="12">
        <v>1.97832749995932E-2</v>
      </c>
      <c r="U42" s="12">
        <v>1.1786926898964999E-2</v>
      </c>
      <c r="V42" s="12">
        <v>6.1223758036928103E-2</v>
      </c>
      <c r="W42" s="12">
        <v>8.4257235204348996E-2</v>
      </c>
      <c r="X42" s="12">
        <v>1.49846087602249E-2</v>
      </c>
      <c r="Y42" s="12">
        <v>3.5967832499707197E-2</v>
      </c>
      <c r="Z42" s="12">
        <v>0.22195959019801897</v>
      </c>
      <c r="AA42" s="12">
        <v>3.8779885258566398E-4</v>
      </c>
    </row>
    <row r="43" spans="1:27" x14ac:dyDescent="0.25">
      <c r="A43" s="11" t="s">
        <v>27</v>
      </c>
      <c r="B43" s="11" t="s">
        <v>10</v>
      </c>
      <c r="C43" s="12">
        <v>6488945.8758513685</v>
      </c>
      <c r="D43" s="12">
        <v>146692.13736634236</v>
      </c>
      <c r="E43" s="12">
        <v>4600764.212053977</v>
      </c>
      <c r="F43" s="12">
        <v>2189872.3841022309</v>
      </c>
      <c r="G43" s="12">
        <v>2800458.8586036447</v>
      </c>
      <c r="H43" s="12">
        <v>844118.8306134931</v>
      </c>
      <c r="I43" s="12">
        <v>4529691.6081595486</v>
      </c>
      <c r="J43" s="12">
        <v>887902.88280813966</v>
      </c>
      <c r="K43" s="12">
        <v>937329.90892753785</v>
      </c>
      <c r="L43" s="12">
        <v>221741.68224640234</v>
      </c>
      <c r="M43" s="12">
        <v>2833243.7384041278</v>
      </c>
      <c r="N43" s="12">
        <v>7316902.7832006346</v>
      </c>
      <c r="O43" s="12">
        <v>1625391.1603605952</v>
      </c>
      <c r="P43" s="12">
        <v>1690547.97590975</v>
      </c>
      <c r="Q43" s="12">
        <v>3267613.3501192983</v>
      </c>
      <c r="R43" s="12">
        <v>578324.63698310172</v>
      </c>
      <c r="S43" s="12">
        <v>2.1280896329759207E-2</v>
      </c>
      <c r="T43" s="12">
        <v>7.2543048802799746</v>
      </c>
      <c r="U43" s="12">
        <v>692363.87184654805</v>
      </c>
      <c r="V43" s="12">
        <v>3362452.1137282518</v>
      </c>
      <c r="W43" s="12">
        <v>583847.08397604898</v>
      </c>
      <c r="X43" s="12">
        <v>809126.27752257173</v>
      </c>
      <c r="Y43" s="12">
        <v>1415228.9946709871</v>
      </c>
      <c r="Z43" s="12">
        <v>1373896.4979763867</v>
      </c>
      <c r="AA43" s="12">
        <v>7555.6656976104232</v>
      </c>
    </row>
    <row r="44" spans="1:27" x14ac:dyDescent="0.25">
      <c r="A44" s="11" t="s">
        <v>27</v>
      </c>
      <c r="B44" s="11" t="s">
        <v>9</v>
      </c>
      <c r="C44" s="12">
        <v>12.556670331959792</v>
      </c>
      <c r="D44" s="12">
        <v>4.3030148856520061</v>
      </c>
      <c r="E44" s="12">
        <v>35882.625001933076</v>
      </c>
      <c r="F44" s="12">
        <v>18929.691370426448</v>
      </c>
      <c r="G44" s="12">
        <v>307612.68692048738</v>
      </c>
      <c r="H44" s="12">
        <v>1160886.8954363435</v>
      </c>
      <c r="I44" s="12">
        <v>472613.42680056312</v>
      </c>
      <c r="J44" s="12">
        <v>473873.23430627666</v>
      </c>
      <c r="K44" s="12">
        <v>1073461.1997189478</v>
      </c>
      <c r="L44" s="12">
        <v>859362.75965729752</v>
      </c>
      <c r="M44" s="12">
        <v>1690243.89227338</v>
      </c>
      <c r="N44" s="12">
        <v>2799011.2033603685</v>
      </c>
      <c r="O44" s="12">
        <v>139375.94388469032</v>
      </c>
      <c r="P44" s="12">
        <v>370648.41445677768</v>
      </c>
      <c r="Q44" s="12">
        <v>729978.30844480789</v>
      </c>
      <c r="R44" s="12">
        <v>2.9039166423415683E-2</v>
      </c>
      <c r="S44" s="12">
        <v>1.3200112551934307E-2</v>
      </c>
      <c r="T44" s="12">
        <v>701397.09358623461</v>
      </c>
      <c r="U44" s="12">
        <v>542501.37411018996</v>
      </c>
      <c r="V44" s="12">
        <v>1705115.0619464598</v>
      </c>
      <c r="W44" s="12">
        <v>485167.32672793366</v>
      </c>
      <c r="X44" s="12">
        <v>510538.87279056048</v>
      </c>
      <c r="Y44" s="12">
        <v>361456.46575899597</v>
      </c>
      <c r="Z44" s="12">
        <v>315620.03997086064</v>
      </c>
      <c r="AA44" s="12">
        <v>4.9188251645125259E-3</v>
      </c>
    </row>
    <row r="45" spans="1:27" x14ac:dyDescent="0.25">
      <c r="A45" s="11" t="s">
        <v>27</v>
      </c>
      <c r="B45" s="11" t="s">
        <v>102</v>
      </c>
      <c r="C45" s="12">
        <v>17.004570357787401</v>
      </c>
      <c r="D45" s="12">
        <v>5.3238533287024401</v>
      </c>
      <c r="E45" s="12">
        <v>343106.53166546859</v>
      </c>
      <c r="F45" s="12">
        <v>46.112712013668201</v>
      </c>
      <c r="G45" s="12">
        <v>18.611505819332763</v>
      </c>
      <c r="H45" s="12">
        <v>1445858.2197541895</v>
      </c>
      <c r="I45" s="12">
        <v>0.22449341798720721</v>
      </c>
      <c r="J45" s="12">
        <v>379255.06094307563</v>
      </c>
      <c r="K45" s="12">
        <v>669487.70286947407</v>
      </c>
      <c r="L45" s="12">
        <v>916932.99776564969</v>
      </c>
      <c r="M45" s="12">
        <v>1253053.1953366837</v>
      </c>
      <c r="N45" s="12">
        <v>1234169.4344236725</v>
      </c>
      <c r="O45" s="12">
        <v>308487.69288098265</v>
      </c>
      <c r="P45" s="12">
        <v>0.13870114863747279</v>
      </c>
      <c r="Q45" s="12">
        <v>7.6585854304231607E-2</v>
      </c>
      <c r="R45" s="12">
        <v>37341.455365475464</v>
      </c>
      <c r="S45" s="12">
        <v>40308.258088124283</v>
      </c>
      <c r="T45" s="12">
        <v>441429.74506738689</v>
      </c>
      <c r="U45" s="12">
        <v>96960.720635253776</v>
      </c>
      <c r="V45" s="12">
        <v>880252.99686444993</v>
      </c>
      <c r="W45" s="12">
        <v>218653.8425173451</v>
      </c>
      <c r="X45" s="12">
        <v>260063.04712942068</v>
      </c>
      <c r="Y45" s="12">
        <v>8.5108577929111426</v>
      </c>
      <c r="Z45" s="12">
        <v>16647.501014244364</v>
      </c>
      <c r="AA45" s="12">
        <v>1.174630830297224E-2</v>
      </c>
    </row>
    <row r="46" spans="1:27" x14ac:dyDescent="0.25">
      <c r="A46" s="11" t="s">
        <v>27</v>
      </c>
      <c r="B46" s="11" t="s">
        <v>15</v>
      </c>
      <c r="C46" s="12">
        <v>0</v>
      </c>
      <c r="D46" s="12">
        <v>0</v>
      </c>
      <c r="E46" s="12">
        <v>636429.604216518</v>
      </c>
      <c r="F46" s="12">
        <v>949920.33846882032</v>
      </c>
      <c r="G46" s="12">
        <v>0.16253605575002622</v>
      </c>
      <c r="H46" s="12">
        <v>8.7305384959579744</v>
      </c>
      <c r="I46" s="12">
        <v>0.19096070143287899</v>
      </c>
      <c r="J46" s="12">
        <v>0.14384353592258201</v>
      </c>
      <c r="K46" s="12">
        <v>5.9011065926216702E-2</v>
      </c>
      <c r="L46" s="12">
        <v>0.25072226113402502</v>
      </c>
      <c r="M46" s="12">
        <v>0.93198941287659209</v>
      </c>
      <c r="N46" s="12">
        <v>1.383059586769569</v>
      </c>
      <c r="O46" s="12">
        <v>0.25161417636078998</v>
      </c>
      <c r="P46" s="12">
        <v>8.0913665930641906E-2</v>
      </c>
      <c r="Q46" s="12">
        <v>0.25444661349969411</v>
      </c>
      <c r="R46" s="12">
        <v>6.7969335352922197E-2</v>
      </c>
      <c r="S46" s="12">
        <v>6.3441697597261495E-2</v>
      </c>
      <c r="T46" s="12">
        <v>0.35926192171139004</v>
      </c>
      <c r="U46" s="12">
        <v>0.12974159067889543</v>
      </c>
      <c r="V46" s="12">
        <v>0.41470051042630002</v>
      </c>
      <c r="W46" s="12">
        <v>0.16722906517403929</v>
      </c>
      <c r="X46" s="12">
        <v>0.1507038106655228</v>
      </c>
      <c r="Y46" s="12">
        <v>3.1349223785917604E-2</v>
      </c>
      <c r="Z46" s="12">
        <v>0.14519522997742168</v>
      </c>
      <c r="AA46" s="12">
        <v>6.033599548513611E-4</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6488963.1073841713</v>
      </c>
      <c r="D48" s="29">
        <v>146699.36676371258</v>
      </c>
      <c r="E48" s="29">
        <v>4636655.5394059923</v>
      </c>
      <c r="F48" s="29">
        <v>2208802.0948911835</v>
      </c>
      <c r="G48" s="29">
        <v>3108071.5680395761</v>
      </c>
      <c r="H48" s="29">
        <v>2005005.8375957212</v>
      </c>
      <c r="I48" s="29">
        <v>5002305.0531213013</v>
      </c>
      <c r="J48" s="29">
        <v>1361779.1244585116</v>
      </c>
      <c r="K48" s="29">
        <v>2010791.1552896679</v>
      </c>
      <c r="L48" s="29">
        <v>1081104.4793377235</v>
      </c>
      <c r="M48" s="29">
        <v>4523487.668829171</v>
      </c>
      <c r="N48" s="29">
        <v>10115914.045246173</v>
      </c>
      <c r="O48" s="29">
        <v>1764767.1486081218</v>
      </c>
      <c r="P48" s="29">
        <v>2061196.4731275653</v>
      </c>
      <c r="Q48" s="29">
        <v>3997592.1087012342</v>
      </c>
      <c r="R48" s="29">
        <v>578324.69164666231</v>
      </c>
      <c r="S48" s="29">
        <v>7.0415015756256347E-2</v>
      </c>
      <c r="T48" s="29">
        <v>701405.19121111743</v>
      </c>
      <c r="U48" s="29">
        <v>1234865.2837618245</v>
      </c>
      <c r="V48" s="29">
        <v>5067567.3025021804</v>
      </c>
      <c r="W48" s="29">
        <v>1069014.5676627648</v>
      </c>
      <c r="X48" s="29">
        <v>1319665.1912529068</v>
      </c>
      <c r="Y48" s="29">
        <v>1776685.5401480156</v>
      </c>
      <c r="Z48" s="29">
        <v>1689517.4422618798</v>
      </c>
      <c r="AA48" s="29">
        <v>7555.6743472453954</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0</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row>
    <row r="53" spans="1:27" x14ac:dyDescent="0.25">
      <c r="A53" s="11" t="s">
        <v>28</v>
      </c>
      <c r="B53" s="11" t="s">
        <v>8</v>
      </c>
      <c r="C53" s="12">
        <v>0</v>
      </c>
      <c r="D53" s="12">
        <v>3.1008765168428001</v>
      </c>
      <c r="E53" s="12">
        <v>1.8130854741890001</v>
      </c>
      <c r="F53" s="12">
        <v>8.4490232950440404E-4</v>
      </c>
      <c r="G53" s="12">
        <v>3.9869699852260399E-4</v>
      </c>
      <c r="H53" s="12">
        <v>2.0517213805932799E-4</v>
      </c>
      <c r="I53" s="12">
        <v>0</v>
      </c>
      <c r="J53" s="12">
        <v>0</v>
      </c>
      <c r="K53" s="12">
        <v>0</v>
      </c>
      <c r="L53" s="12">
        <v>0</v>
      </c>
      <c r="M53" s="12">
        <v>0</v>
      </c>
      <c r="N53" s="12">
        <v>8.3744954941849598E-5</v>
      </c>
      <c r="O53" s="12">
        <v>8.5888433529974996E-5</v>
      </c>
      <c r="P53" s="12">
        <v>1.1298911778154E-4</v>
      </c>
      <c r="Q53" s="12">
        <v>2.14481850132456E-4</v>
      </c>
      <c r="R53" s="12">
        <v>2.1515659606898799E-4</v>
      </c>
      <c r="S53" s="12">
        <v>8.1827598429223098E-4</v>
      </c>
      <c r="T53" s="12">
        <v>0.48260664934299902</v>
      </c>
      <c r="U53" s="12">
        <v>3.4970911589003499E-2</v>
      </c>
      <c r="V53" s="12">
        <v>1.95206408394984E-3</v>
      </c>
      <c r="W53" s="12">
        <v>0.123397007413015</v>
      </c>
      <c r="X53" s="12">
        <v>1.88908843921608E-4</v>
      </c>
      <c r="Y53" s="12">
        <v>9.8677435895481606E-5</v>
      </c>
      <c r="Z53" s="12">
        <v>0.21861541274002</v>
      </c>
      <c r="AA53" s="12">
        <v>4.0614162118505995E-3</v>
      </c>
    </row>
    <row r="54" spans="1:27" x14ac:dyDescent="0.25">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x14ac:dyDescent="0.25">
      <c r="A55" s="11" t="s">
        <v>28</v>
      </c>
      <c r="B55" s="11" t="s">
        <v>5</v>
      </c>
      <c r="C55" s="12">
        <v>12.426743989637522</v>
      </c>
      <c r="D55" s="12">
        <v>1.3047080801502999</v>
      </c>
      <c r="E55" s="12">
        <v>0.29625345384592</v>
      </c>
      <c r="F55" s="12">
        <v>0.10288439025812551</v>
      </c>
      <c r="G55" s="12">
        <v>4.1207525879235207E-2</v>
      </c>
      <c r="H55" s="12">
        <v>4.2372012405633097E-2</v>
      </c>
      <c r="I55" s="12">
        <v>1.7514588912497898E-2</v>
      </c>
      <c r="J55" s="12">
        <v>1.5625636031662501E-2</v>
      </c>
      <c r="K55" s="12">
        <v>1.2904318028344238E-2</v>
      </c>
      <c r="L55" s="12">
        <v>2.1810503681382598E-2</v>
      </c>
      <c r="M55" s="12">
        <v>1.55254588541794E-2</v>
      </c>
      <c r="N55" s="12">
        <v>1.9727491431694021E-2</v>
      </c>
      <c r="O55" s="12">
        <v>1.767222927984698E-2</v>
      </c>
      <c r="P55" s="12">
        <v>2.0095048590461601E-2</v>
      </c>
      <c r="Q55" s="12">
        <v>2.32220162513752E-2</v>
      </c>
      <c r="R55" s="12">
        <v>2.1901056416660368E-2</v>
      </c>
      <c r="S55" s="12">
        <v>2.6958365872498901E-2</v>
      </c>
      <c r="T55" s="12">
        <v>4.213112818439349E-2</v>
      </c>
      <c r="U55" s="12">
        <v>6.6087920639820261E-2</v>
      </c>
      <c r="V55" s="12">
        <v>1.7250734375987599E-2</v>
      </c>
      <c r="W55" s="12">
        <v>8.4152935750845675E-2</v>
      </c>
      <c r="X55" s="12">
        <v>0.66677049266631006</v>
      </c>
      <c r="Y55" s="12">
        <v>5.9288971608233302E-3</v>
      </c>
      <c r="Z55" s="12">
        <v>5.4038740085637698E-3</v>
      </c>
      <c r="AA55" s="12">
        <v>3.0888738940631198E-3</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1.13317724904929E-4</v>
      </c>
      <c r="K57" s="12">
        <v>1.10981435012651E-4</v>
      </c>
      <c r="L57" s="12">
        <v>1.1745562745843401E-4</v>
      </c>
      <c r="M57" s="12">
        <v>1.4080167050041701E-4</v>
      </c>
      <c r="N57" s="12">
        <v>2.3862255001828799E-4</v>
      </c>
      <c r="O57" s="12">
        <v>2.8539814787766598</v>
      </c>
      <c r="P57" s="12">
        <v>0.304984031345784</v>
      </c>
      <c r="Q57" s="12">
        <v>42334.8152371744</v>
      </c>
      <c r="R57" s="12">
        <v>0.30548136840836004</v>
      </c>
      <c r="S57" s="12">
        <v>33936.799584066401</v>
      </c>
      <c r="T57" s="12">
        <v>0.13276252141474898</v>
      </c>
      <c r="U57" s="12">
        <v>5.2279834381599999E-2</v>
      </c>
      <c r="V57" s="12">
        <v>9.8784778222200005E-3</v>
      </c>
      <c r="W57" s="12">
        <v>124054.851125157</v>
      </c>
      <c r="X57" s="12">
        <v>25372.967648897</v>
      </c>
      <c r="Y57" s="12">
        <v>1.34366296986078E-2</v>
      </c>
      <c r="Z57" s="12">
        <v>5367.8028329088402</v>
      </c>
      <c r="AA57" s="12">
        <v>45.452533463543794</v>
      </c>
    </row>
    <row r="58" spans="1:27" x14ac:dyDescent="0.25">
      <c r="A58" s="11" t="s">
        <v>28</v>
      </c>
      <c r="B58" s="11" t="s">
        <v>10</v>
      </c>
      <c r="C58" s="12">
        <v>1021817.3570388576</v>
      </c>
      <c r="D58" s="12">
        <v>1655584.810503752</v>
      </c>
      <c r="E58" s="12">
        <v>4695967.325135773</v>
      </c>
      <c r="F58" s="12">
        <v>1062726.9095582084</v>
      </c>
      <c r="G58" s="12">
        <v>1380221.3757172748</v>
      </c>
      <c r="H58" s="12">
        <v>995733.58709982736</v>
      </c>
      <c r="I58" s="12">
        <v>124661.03525687974</v>
      </c>
      <c r="J58" s="12">
        <v>224221.29646874755</v>
      </c>
      <c r="K58" s="12">
        <v>0.20863816368113583</v>
      </c>
      <c r="L58" s="12">
        <v>8.7296505493121776E-2</v>
      </c>
      <c r="M58" s="12">
        <v>1225876.2939070705</v>
      </c>
      <c r="N58" s="12">
        <v>83.858779469552132</v>
      </c>
      <c r="O58" s="12">
        <v>5.7119857649493337E-2</v>
      </c>
      <c r="P58" s="12">
        <v>253277.63896392906</v>
      </c>
      <c r="Q58" s="12">
        <v>617027.07179517508</v>
      </c>
      <c r="R58" s="12">
        <v>1259868.6328658885</v>
      </c>
      <c r="S58" s="12">
        <v>77272.081962876211</v>
      </c>
      <c r="T58" s="12">
        <v>319703.67385638296</v>
      </c>
      <c r="U58" s="12">
        <v>21176.018971698009</v>
      </c>
      <c r="V58" s="12">
        <v>445859.76534050284</v>
      </c>
      <c r="W58" s="12">
        <v>543726.26789918984</v>
      </c>
      <c r="X58" s="12">
        <v>1.7607272601699146E-2</v>
      </c>
      <c r="Y58" s="12">
        <v>32477.950011129149</v>
      </c>
      <c r="Z58" s="12">
        <v>192042.7328287352</v>
      </c>
      <c r="AA58" s="12">
        <v>150766.88969761078</v>
      </c>
    </row>
    <row r="59" spans="1:27" x14ac:dyDescent="0.25">
      <c r="A59" s="11" t="s">
        <v>28</v>
      </c>
      <c r="B59" s="11" t="s">
        <v>9</v>
      </c>
      <c r="C59" s="12">
        <v>12.531468945138259</v>
      </c>
      <c r="D59" s="12">
        <v>10.681217989798691</v>
      </c>
      <c r="E59" s="12">
        <v>294382.99406593828</v>
      </c>
      <c r="F59" s="12">
        <v>628926.80266245699</v>
      </c>
      <c r="G59" s="12">
        <v>34353.790650469018</v>
      </c>
      <c r="H59" s="12">
        <v>6494.0372794460673</v>
      </c>
      <c r="I59" s="12">
        <v>1.2164842947347885</v>
      </c>
      <c r="J59" s="12">
        <v>717556.9000712753</v>
      </c>
      <c r="K59" s="12">
        <v>8.6810439383331658E-3</v>
      </c>
      <c r="L59" s="12">
        <v>102720.60830429613</v>
      </c>
      <c r="M59" s="12">
        <v>0.65863445508346441</v>
      </c>
      <c r="N59" s="12">
        <v>282388.9578661343</v>
      </c>
      <c r="O59" s="12">
        <v>10568.335073818131</v>
      </c>
      <c r="P59" s="12">
        <v>199411.3043642338</v>
      </c>
      <c r="Q59" s="12">
        <v>91656.692961282577</v>
      </c>
      <c r="R59" s="12">
        <v>1.0116129054353109</v>
      </c>
      <c r="S59" s="12">
        <v>203337.03784407454</v>
      </c>
      <c r="T59" s="12">
        <v>54540.849932828023</v>
      </c>
      <c r="U59" s="12">
        <v>488747.05565418815</v>
      </c>
      <c r="V59" s="12">
        <v>0.14846841129968238</v>
      </c>
      <c r="W59" s="12">
        <v>180263.59028099055</v>
      </c>
      <c r="X59" s="12">
        <v>7.7188448077561709E-3</v>
      </c>
      <c r="Y59" s="12">
        <v>0.36200443199335131</v>
      </c>
      <c r="Z59" s="12">
        <v>13303.017300526648</v>
      </c>
      <c r="AA59" s="12">
        <v>27180.270051877327</v>
      </c>
    </row>
    <row r="60" spans="1:27" x14ac:dyDescent="0.25">
      <c r="A60" s="11" t="s">
        <v>28</v>
      </c>
      <c r="B60" s="11" t="s">
        <v>102</v>
      </c>
      <c r="C60" s="12">
        <v>23.318390373668599</v>
      </c>
      <c r="D60" s="12">
        <v>100165.33154776099</v>
      </c>
      <c r="E60" s="12">
        <v>21155.658846224851</v>
      </c>
      <c r="F60" s="12">
        <v>1317379.2915450661</v>
      </c>
      <c r="G60" s="12">
        <v>208991.91332101412</v>
      </c>
      <c r="H60" s="12">
        <v>1.2053680039483219</v>
      </c>
      <c r="I60" s="12">
        <v>306767.1020122061</v>
      </c>
      <c r="J60" s="12">
        <v>0.77846026854812811</v>
      </c>
      <c r="K60" s="12">
        <v>0.25212923287476602</v>
      </c>
      <c r="L60" s="12">
        <v>2.9149812280774099</v>
      </c>
      <c r="M60" s="12">
        <v>23.9201271806939</v>
      </c>
      <c r="N60" s="12">
        <v>0.73512149044926201</v>
      </c>
      <c r="O60" s="12">
        <v>118173.63785873057</v>
      </c>
      <c r="P60" s="12">
        <v>267869.59985705052</v>
      </c>
      <c r="Q60" s="12">
        <v>40399.021961179002</v>
      </c>
      <c r="R60" s="12">
        <v>82063.950879537442</v>
      </c>
      <c r="S60" s="12">
        <v>77923.708818596337</v>
      </c>
      <c r="T60" s="12">
        <v>2.9990333673288801E-2</v>
      </c>
      <c r="U60" s="12">
        <v>215243.23677154962</v>
      </c>
      <c r="V60" s="12">
        <v>22852.683834029835</v>
      </c>
      <c r="W60" s="12">
        <v>66001.427354129904</v>
      </c>
      <c r="X60" s="12">
        <v>17485.366004456824</v>
      </c>
      <c r="Y60" s="12">
        <v>6.022191747058014</v>
      </c>
      <c r="Z60" s="12">
        <v>59442.439443303141</v>
      </c>
      <c r="AA60" s="12">
        <v>1.49058270561009</v>
      </c>
    </row>
    <row r="61" spans="1:27" x14ac:dyDescent="0.25">
      <c r="A61" s="11" t="s">
        <v>28</v>
      </c>
      <c r="B61" s="11" t="s">
        <v>15</v>
      </c>
      <c r="C61" s="12">
        <v>0</v>
      </c>
      <c r="D61" s="12">
        <v>0</v>
      </c>
      <c r="E61" s="12">
        <v>232041.03065867905</v>
      </c>
      <c r="F61" s="12">
        <v>23158.526029585901</v>
      </c>
      <c r="G61" s="12">
        <v>0.64846643285675598</v>
      </c>
      <c r="H61" s="12">
        <v>0.1461756655653027</v>
      </c>
      <c r="I61" s="12">
        <v>4.1181600833017397E-2</v>
      </c>
      <c r="J61" s="12">
        <v>5.0503263688860503E-2</v>
      </c>
      <c r="K61" s="12">
        <v>3.7921096717544997E-2</v>
      </c>
      <c r="L61" s="12">
        <v>8.4060730442418907E-2</v>
      </c>
      <c r="M61" s="12">
        <v>0.14126071309986299</v>
      </c>
      <c r="N61" s="12">
        <v>0.1930103686321275</v>
      </c>
      <c r="O61" s="12">
        <v>0.15481812843706991</v>
      </c>
      <c r="P61" s="12">
        <v>0.1500744808617393</v>
      </c>
      <c r="Q61" s="12">
        <v>0.17074454138707898</v>
      </c>
      <c r="R61" s="12">
        <v>0.12402078637024451</v>
      </c>
      <c r="S61" s="12">
        <v>0.15698701914532898</v>
      </c>
      <c r="T61" s="12">
        <v>0.105026588587883</v>
      </c>
      <c r="U61" s="12">
        <v>0.16796098682973221</v>
      </c>
      <c r="V61" s="12">
        <v>0.15950016948364801</v>
      </c>
      <c r="W61" s="12">
        <v>0.13727551020474221</v>
      </c>
      <c r="X61" s="12">
        <v>6.7112863687731311E-2</v>
      </c>
      <c r="Y61" s="12">
        <v>4.0692394345761204E-2</v>
      </c>
      <c r="Z61" s="12">
        <v>6.3256641613892592E-2</v>
      </c>
      <c r="AA61" s="12">
        <v>1.8308970876641698E-2</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1021842.3152517924</v>
      </c>
      <c r="D63" s="29">
        <v>1655599.8973063389</v>
      </c>
      <c r="E63" s="29">
        <v>4990352.4285406396</v>
      </c>
      <c r="F63" s="29">
        <v>1691653.8159499578</v>
      </c>
      <c r="G63" s="29">
        <v>1414575.2079739668</v>
      </c>
      <c r="H63" s="29">
        <v>1002227.6669564579</v>
      </c>
      <c r="I63" s="29">
        <v>124662.26925576339</v>
      </c>
      <c r="J63" s="29">
        <v>941778.21227897657</v>
      </c>
      <c r="K63" s="29">
        <v>0.23033450708282588</v>
      </c>
      <c r="L63" s="29">
        <v>102720.71752876093</v>
      </c>
      <c r="M63" s="29">
        <v>1225876.9682077863</v>
      </c>
      <c r="N63" s="29">
        <v>282472.83669546281</v>
      </c>
      <c r="O63" s="29">
        <v>10571.26393327227</v>
      </c>
      <c r="P63" s="29">
        <v>452689.26852023194</v>
      </c>
      <c r="Q63" s="29">
        <v>751018.60343013017</v>
      </c>
      <c r="R63" s="29">
        <v>1259869.9720763753</v>
      </c>
      <c r="S63" s="29">
        <v>314545.947167659</v>
      </c>
      <c r="T63" s="29">
        <v>374245.18128950993</v>
      </c>
      <c r="U63" s="29">
        <v>509923.22796455276</v>
      </c>
      <c r="V63" s="29">
        <v>445859.9428901904</v>
      </c>
      <c r="W63" s="29">
        <v>848044.91685528064</v>
      </c>
      <c r="X63" s="29">
        <v>25373.659934415922</v>
      </c>
      <c r="Y63" s="29">
        <v>32478.331479765438</v>
      </c>
      <c r="Z63" s="29">
        <v>210713.77698145743</v>
      </c>
      <c r="AA63" s="29">
        <v>177992.61943324175</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0</v>
      </c>
      <c r="D68" s="12">
        <v>2.7526465689948001</v>
      </c>
      <c r="E68" s="12">
        <v>0.356008204325102</v>
      </c>
      <c r="F68" s="12">
        <v>1.2836003860427201E-3</v>
      </c>
      <c r="G68" s="12">
        <v>1.5401600055874999E-3</v>
      </c>
      <c r="H68" s="12">
        <v>9.5681380645752989E-2</v>
      </c>
      <c r="I68" s="12">
        <v>2.3552452743374401E-3</v>
      </c>
      <c r="J68" s="12">
        <v>2.8843254801319499E-3</v>
      </c>
      <c r="K68" s="12">
        <v>9.439711689114E-4</v>
      </c>
      <c r="L68" s="12">
        <v>1.04600492054128E-3</v>
      </c>
      <c r="M68" s="12">
        <v>8.762299925009491E-2</v>
      </c>
      <c r="N68" s="12">
        <v>9.7316044027750005E-3</v>
      </c>
      <c r="O68" s="12">
        <v>1.54904740929023E-3</v>
      </c>
      <c r="P68" s="12">
        <v>1.4212918208706E-2</v>
      </c>
      <c r="Q68" s="12">
        <v>8.8056015052889999E-2</v>
      </c>
      <c r="R68" s="12">
        <v>1.7727579891545001E-3</v>
      </c>
      <c r="S68" s="12">
        <v>3.6552074826818902E-2</v>
      </c>
      <c r="T68" s="12">
        <v>0.37397804008012403</v>
      </c>
      <c r="U68" s="12">
        <v>6.9986861610050397E-2</v>
      </c>
      <c r="V68" s="12">
        <v>5.5783164753624999E-2</v>
      </c>
      <c r="W68" s="12">
        <v>7.3502967159449997E-2</v>
      </c>
      <c r="X68" s="12">
        <v>7.4092323329885606E-5</v>
      </c>
      <c r="Y68" s="12">
        <v>9.7956212136770995E-5</v>
      </c>
      <c r="Z68" s="12">
        <v>7.6902367106721797E-2</v>
      </c>
      <c r="AA68" s="12">
        <v>6.3373087338865891E-4</v>
      </c>
    </row>
    <row r="69" spans="1:27" x14ac:dyDescent="0.25">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5.0242597177519297</v>
      </c>
      <c r="D70" s="12">
        <v>5.8341502611449401E-2</v>
      </c>
      <c r="E70" s="12">
        <v>0.49337586992169502</v>
      </c>
      <c r="F70" s="12">
        <v>8.6976942349819009E-2</v>
      </c>
      <c r="G70" s="12">
        <v>0.1207876072657777</v>
      </c>
      <c r="H70" s="12">
        <v>0.21847131721635299</v>
      </c>
      <c r="I70" s="12">
        <v>0.16228393388849718</v>
      </c>
      <c r="J70" s="12">
        <v>0.20065490239236281</v>
      </c>
      <c r="K70" s="12">
        <v>0.16731433278543353</v>
      </c>
      <c r="L70" s="12">
        <v>9.3731710549572397E-2</v>
      </c>
      <c r="M70" s="12">
        <v>0.19064898993782572</v>
      </c>
      <c r="N70" s="12">
        <v>0.16134599307763711</v>
      </c>
      <c r="O70" s="12">
        <v>0.1261407614553581</v>
      </c>
      <c r="P70" s="12">
        <v>0.17097097458304039</v>
      </c>
      <c r="Q70" s="12">
        <v>0.18235428756461788</v>
      </c>
      <c r="R70" s="12">
        <v>7.9576924510592506E-2</v>
      </c>
      <c r="S70" s="12">
        <v>0.134507750897113</v>
      </c>
      <c r="T70" s="12">
        <v>0.22230176825336689</v>
      </c>
      <c r="U70" s="12">
        <v>7.1824296893731598E-2</v>
      </c>
      <c r="V70" s="12">
        <v>0.1025222838153043</v>
      </c>
      <c r="W70" s="12">
        <v>0.18538638299993199</v>
      </c>
      <c r="X70" s="12">
        <v>1.265059241576464E-2</v>
      </c>
      <c r="Y70" s="12">
        <v>1.8132057564119852E-2</v>
      </c>
      <c r="Z70" s="12">
        <v>5.4234986915536493E-2</v>
      </c>
      <c r="AA70" s="12">
        <v>1.328623634018972E-2</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2.35095403647037</v>
      </c>
      <c r="K72" s="12">
        <v>0.15707748721602102</v>
      </c>
      <c r="L72" s="12">
        <v>5.5858816780660001E-2</v>
      </c>
      <c r="M72" s="12">
        <v>0.20381226616161999</v>
      </c>
      <c r="N72" s="12">
        <v>0.31245753390923603</v>
      </c>
      <c r="O72" s="12">
        <v>2.6148185643274497E-2</v>
      </c>
      <c r="P72" s="12">
        <v>8.7697337499704806E-2</v>
      </c>
      <c r="Q72" s="12">
        <v>0.56971005011019604</v>
      </c>
      <c r="R72" s="12">
        <v>3.2817950392426805E-2</v>
      </c>
      <c r="S72" s="12">
        <v>0.14475168328232602</v>
      </c>
      <c r="T72" s="12">
        <v>1.01017652775397E-2</v>
      </c>
      <c r="U72" s="12">
        <v>1.75684287086923E-2</v>
      </c>
      <c r="V72" s="12">
        <v>0.19739136129048002</v>
      </c>
      <c r="W72" s="12">
        <v>0.69656508089984004</v>
      </c>
      <c r="X72" s="12">
        <v>2.5683415204968999E-3</v>
      </c>
      <c r="Y72" s="12">
        <v>2.0492511133661001E-3</v>
      </c>
      <c r="Z72" s="12">
        <v>4.94442832753834E-3</v>
      </c>
      <c r="AA72" s="12">
        <v>5.3194373814925201E-4</v>
      </c>
    </row>
    <row r="73" spans="1:27" x14ac:dyDescent="0.25">
      <c r="A73" s="11" t="s">
        <v>29</v>
      </c>
      <c r="B73" s="11" t="s">
        <v>10</v>
      </c>
      <c r="C73" s="12">
        <v>1841886.66873216</v>
      </c>
      <c r="D73" s="12">
        <v>70593.762693869008</v>
      </c>
      <c r="E73" s="12">
        <v>407709.39231317892</v>
      </c>
      <c r="F73" s="12">
        <v>1939251.6772404066</v>
      </c>
      <c r="G73" s="12">
        <v>173067.9100303631</v>
      </c>
      <c r="H73" s="12">
        <v>4527458.560922619</v>
      </c>
      <c r="I73" s="12">
        <v>1007520.6065265581</v>
      </c>
      <c r="J73" s="12">
        <v>678306.43190425972</v>
      </c>
      <c r="K73" s="12">
        <v>0.15368632960446513</v>
      </c>
      <c r="L73" s="12">
        <v>9.0642630539929367E-2</v>
      </c>
      <c r="M73" s="12">
        <v>1442225.4101511086</v>
      </c>
      <c r="N73" s="12">
        <v>7.1316632324000845E-2</v>
      </c>
      <c r="O73" s="12">
        <v>1319232.4439262564</v>
      </c>
      <c r="P73" s="12">
        <v>1317760.549189385</v>
      </c>
      <c r="Q73" s="12">
        <v>2717990.7019263622</v>
      </c>
      <c r="R73" s="12">
        <v>796382.82841417205</v>
      </c>
      <c r="S73" s="12">
        <v>3.5177137699348653</v>
      </c>
      <c r="T73" s="12">
        <v>667245.81847265991</v>
      </c>
      <c r="U73" s="12">
        <v>1658699.3105696554</v>
      </c>
      <c r="V73" s="12">
        <v>694992.90414145542</v>
      </c>
      <c r="W73" s="12">
        <v>489211.4987828462</v>
      </c>
      <c r="X73" s="12">
        <v>1.5485810715590622E-2</v>
      </c>
      <c r="Y73" s="12">
        <v>1.3082593315638918E-2</v>
      </c>
      <c r="Z73" s="12">
        <v>415227.59873994341</v>
      </c>
      <c r="AA73" s="12">
        <v>210701.29735238524</v>
      </c>
    </row>
    <row r="74" spans="1:27" x14ac:dyDescent="0.25">
      <c r="A74" s="11" t="s">
        <v>29</v>
      </c>
      <c r="B74" s="11" t="s">
        <v>9</v>
      </c>
      <c r="C74" s="12">
        <v>19.412337718671363</v>
      </c>
      <c r="D74" s="12">
        <v>5.1092626088187423</v>
      </c>
      <c r="E74" s="12">
        <v>61460.20373333506</v>
      </c>
      <c r="F74" s="12">
        <v>76417.713320740018</v>
      </c>
      <c r="G74" s="12">
        <v>236522.93106967345</v>
      </c>
      <c r="H74" s="12">
        <v>757300.20121476089</v>
      </c>
      <c r="I74" s="12">
        <v>24230.502620879342</v>
      </c>
      <c r="J74" s="12">
        <v>803252.69897198572</v>
      </c>
      <c r="K74" s="12">
        <v>5184.5307317580973</v>
      </c>
      <c r="L74" s="12">
        <v>664465.25785216701</v>
      </c>
      <c r="M74" s="12">
        <v>1321944.3442210453</v>
      </c>
      <c r="N74" s="12">
        <v>855670.13694258803</v>
      </c>
      <c r="O74" s="12">
        <v>12904.712747951613</v>
      </c>
      <c r="P74" s="12">
        <v>739473.61069879367</v>
      </c>
      <c r="Q74" s="12">
        <v>455893.25612817181</v>
      </c>
      <c r="R74" s="12">
        <v>0.34959357128436946</v>
      </c>
      <c r="S74" s="12">
        <v>166312.56449577532</v>
      </c>
      <c r="T74" s="12">
        <v>0.36515195649761667</v>
      </c>
      <c r="U74" s="12">
        <v>1994246.6690192113</v>
      </c>
      <c r="V74" s="12">
        <v>7567.350975782907</v>
      </c>
      <c r="W74" s="12">
        <v>826942.22542313801</v>
      </c>
      <c r="X74" s="12">
        <v>3.3051899456304616E-3</v>
      </c>
      <c r="Y74" s="12">
        <v>3.6827680258061167E-3</v>
      </c>
      <c r="Z74" s="12">
        <v>80425.051872853393</v>
      </c>
      <c r="AA74" s="12">
        <v>20533.068722408261</v>
      </c>
    </row>
    <row r="75" spans="1:27" x14ac:dyDescent="0.25">
      <c r="A75" s="11" t="s">
        <v>29</v>
      </c>
      <c r="B75" s="11" t="s">
        <v>102</v>
      </c>
      <c r="C75" s="12">
        <v>16.19683857104539</v>
      </c>
      <c r="D75" s="12">
        <v>5.1674561131798402</v>
      </c>
      <c r="E75" s="12">
        <v>7.0945171462167202</v>
      </c>
      <c r="F75" s="12">
        <v>6.4622213516153995</v>
      </c>
      <c r="G75" s="12">
        <v>11.80880954158321</v>
      </c>
      <c r="H75" s="12">
        <v>1.5537048580747649E-2</v>
      </c>
      <c r="I75" s="12">
        <v>13.825164715275539</v>
      </c>
      <c r="J75" s="12">
        <v>246150.02864208777</v>
      </c>
      <c r="K75" s="12">
        <v>506148.39149775798</v>
      </c>
      <c r="L75" s="12">
        <v>862128.75018926605</v>
      </c>
      <c r="M75" s="12">
        <v>707228.0290280648</v>
      </c>
      <c r="N75" s="12">
        <v>586383.43217348191</v>
      </c>
      <c r="O75" s="12">
        <v>129441.76129294252</v>
      </c>
      <c r="P75" s="12">
        <v>390566.34577865707</v>
      </c>
      <c r="Q75" s="12">
        <v>0.10929890395917241</v>
      </c>
      <c r="R75" s="12">
        <v>0.28177603062505102</v>
      </c>
      <c r="S75" s="12">
        <v>100589.28803123534</v>
      </c>
      <c r="T75" s="12">
        <v>0.11985508144054499</v>
      </c>
      <c r="U75" s="12">
        <v>1092397.4322233894</v>
      </c>
      <c r="V75" s="12">
        <v>5.3836761525979993E-2</v>
      </c>
      <c r="W75" s="12">
        <v>462393.54269191314</v>
      </c>
      <c r="X75" s="12">
        <v>1.8016997627267318E-2</v>
      </c>
      <c r="Y75" s="12">
        <v>1.5356675467880001E-2</v>
      </c>
      <c r="Z75" s="12">
        <v>1.519066057171364E-2</v>
      </c>
      <c r="AA75" s="12">
        <v>4.0320984691289363E-2</v>
      </c>
    </row>
    <row r="76" spans="1:27" x14ac:dyDescent="0.25">
      <c r="A76" s="11" t="s">
        <v>29</v>
      </c>
      <c r="B76" s="11" t="s">
        <v>15</v>
      </c>
      <c r="C76" s="12">
        <v>0</v>
      </c>
      <c r="D76" s="12">
        <v>0</v>
      </c>
      <c r="E76" s="12">
        <v>47.966206558113598</v>
      </c>
      <c r="F76" s="12">
        <v>5.4533107825633902</v>
      </c>
      <c r="G76" s="12">
        <v>8.9978574062413106</v>
      </c>
      <c r="H76" s="12">
        <v>8.1272941914038999</v>
      </c>
      <c r="I76" s="12">
        <v>4.4063440549229895</v>
      </c>
      <c r="J76" s="12">
        <v>1.0363818972211001</v>
      </c>
      <c r="K76" s="12">
        <v>6.8474348836938509E-2</v>
      </c>
      <c r="L76" s="12">
        <v>0.49273660998476199</v>
      </c>
      <c r="M76" s="12">
        <v>1.5800586027917589</v>
      </c>
      <c r="N76" s="12">
        <v>2.0181386834746498</v>
      </c>
      <c r="O76" s="12">
        <v>0.66324349273670891</v>
      </c>
      <c r="P76" s="12">
        <v>2.002461770481835</v>
      </c>
      <c r="Q76" s="12">
        <v>0.52923351361936499</v>
      </c>
      <c r="R76" s="12">
        <v>0.19061864298377298</v>
      </c>
      <c r="S76" s="12">
        <v>1.7086299940440159</v>
      </c>
      <c r="T76" s="12">
        <v>0.41575929958817498</v>
      </c>
      <c r="U76" s="12">
        <v>1.120638520585199</v>
      </c>
      <c r="V76" s="12">
        <v>0.71462684589839998</v>
      </c>
      <c r="W76" s="12">
        <v>1.5900806411491599</v>
      </c>
      <c r="X76" s="12">
        <v>1.48853421707329E-3</v>
      </c>
      <c r="Y76" s="12">
        <v>1.8607359550404721E-3</v>
      </c>
      <c r="Z76" s="12">
        <v>2.4135403912042201E-3</v>
      </c>
      <c r="AA76" s="12">
        <v>4.4675892176383094E-3</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1841911.1053295964</v>
      </c>
      <c r="D78" s="29">
        <v>70601.682944549437</v>
      </c>
      <c r="E78" s="29">
        <v>469170.44543058827</v>
      </c>
      <c r="F78" s="29">
        <v>2015669.4788216895</v>
      </c>
      <c r="G78" s="29">
        <v>409590.96342780383</v>
      </c>
      <c r="H78" s="29">
        <v>5284759.0762900775</v>
      </c>
      <c r="I78" s="29">
        <v>1031751.2737866165</v>
      </c>
      <c r="J78" s="29">
        <v>1481561.6853695097</v>
      </c>
      <c r="K78" s="29">
        <v>5185.0097538788723</v>
      </c>
      <c r="L78" s="29">
        <v>664465.49913132982</v>
      </c>
      <c r="M78" s="29">
        <v>2764170.2364564091</v>
      </c>
      <c r="N78" s="29">
        <v>855670.69179435179</v>
      </c>
      <c r="O78" s="29">
        <v>1332137.3105122023</v>
      </c>
      <c r="P78" s="29">
        <v>2057234.4327694089</v>
      </c>
      <c r="Q78" s="29">
        <v>3173884.798174887</v>
      </c>
      <c r="R78" s="29">
        <v>796383.29217537621</v>
      </c>
      <c r="S78" s="29">
        <v>166316.39802105428</v>
      </c>
      <c r="T78" s="29">
        <v>667246.79000618996</v>
      </c>
      <c r="U78" s="29">
        <v>3652946.1389684537</v>
      </c>
      <c r="V78" s="29">
        <v>702560.61081404821</v>
      </c>
      <c r="W78" s="29">
        <v>1316154.6796604153</v>
      </c>
      <c r="X78" s="29">
        <v>3.4084026920812513E-2</v>
      </c>
      <c r="Y78" s="29">
        <v>3.7044626231067752E-2</v>
      </c>
      <c r="Z78" s="29">
        <v>495652.78669457918</v>
      </c>
      <c r="AA78" s="29">
        <v>231234.38052670445</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1.5976761422424</v>
      </c>
      <c r="E83" s="12">
        <v>6.3884489065178393E-2</v>
      </c>
      <c r="F83" s="12">
        <v>7.7433608067676005E-2</v>
      </c>
      <c r="G83" s="12">
        <v>0.10572507904784</v>
      </c>
      <c r="H83" s="12">
        <v>0.23779120070593601</v>
      </c>
      <c r="I83" s="12">
        <v>0.15357614092385899</v>
      </c>
      <c r="J83" s="12">
        <v>9.3482714258062496E-3</v>
      </c>
      <c r="K83" s="12">
        <v>6.5778118690425092E-3</v>
      </c>
      <c r="L83" s="12">
        <v>2.9996552702342E-2</v>
      </c>
      <c r="M83" s="12">
        <v>8.4103256439576002E-2</v>
      </c>
      <c r="N83" s="12">
        <v>2.7465437828102499E-2</v>
      </c>
      <c r="O83" s="12">
        <v>2.5954467757750002E-3</v>
      </c>
      <c r="P83" s="12">
        <v>1.7599670136343702E-2</v>
      </c>
      <c r="Q83" s="12">
        <v>0.104317262482455</v>
      </c>
      <c r="R83" s="12">
        <v>2.3662116980524801E-2</v>
      </c>
      <c r="S83" s="12">
        <v>3.3845048145304403E-2</v>
      </c>
      <c r="T83" s="12">
        <v>0.29416050849956799</v>
      </c>
      <c r="U83" s="12">
        <v>2.9094676794592499E-3</v>
      </c>
      <c r="V83" s="12">
        <v>2.5875375599313799E-2</v>
      </c>
      <c r="W83" s="12">
        <v>3.5888933280595198E-2</v>
      </c>
      <c r="X83" s="12">
        <v>1.8091258830169499E-4</v>
      </c>
      <c r="Y83" s="12">
        <v>2.7817882816820797E-4</v>
      </c>
      <c r="Z83" s="12">
        <v>0.10456196109729299</v>
      </c>
      <c r="AA83" s="12">
        <v>1.0912641282571501E-3</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4.3320304086457302</v>
      </c>
      <c r="D85" s="12">
        <v>0.23852290249150301</v>
      </c>
      <c r="E85" s="12">
        <v>0.224647885934664</v>
      </c>
      <c r="F85" s="12">
        <v>0.25201697579138699</v>
      </c>
      <c r="G85" s="12">
        <v>0.31424653504087996</v>
      </c>
      <c r="H85" s="12">
        <v>0.21153443910761188</v>
      </c>
      <c r="I85" s="12">
        <v>0.14663469720983399</v>
      </c>
      <c r="J85" s="12">
        <v>0.15072830232126302</v>
      </c>
      <c r="K85" s="12">
        <v>0.20945113620945902</v>
      </c>
      <c r="L85" s="12">
        <v>0.30833750777133195</v>
      </c>
      <c r="M85" s="12">
        <v>7.2485824929230003E-2</v>
      </c>
      <c r="N85" s="12">
        <v>0.13066114846592269</v>
      </c>
      <c r="O85" s="12">
        <v>0.13324387916822678</v>
      </c>
      <c r="P85" s="12">
        <v>0.18824948626853699</v>
      </c>
      <c r="Q85" s="12">
        <v>0.15461152986604079</v>
      </c>
      <c r="R85" s="12">
        <v>0.10664615064414951</v>
      </c>
      <c r="S85" s="12">
        <v>0.13132074194211202</v>
      </c>
      <c r="T85" s="12">
        <v>0.23308260840370001</v>
      </c>
      <c r="U85" s="12">
        <v>9.9078764879351813E-2</v>
      </c>
      <c r="V85" s="12">
        <v>6.0240907456072003E-2</v>
      </c>
      <c r="W85" s="12">
        <v>9.4512770850878294E-2</v>
      </c>
      <c r="X85" s="12">
        <v>3.0953486814001899E-2</v>
      </c>
      <c r="Y85" s="12">
        <v>4.3277578605927604E-2</v>
      </c>
      <c r="Z85" s="12">
        <v>6.8734639162280106E-2</v>
      </c>
      <c r="AA85" s="12">
        <v>8.8921259533533605E-3</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1.9565981073317</v>
      </c>
      <c r="K87" s="12">
        <v>0.17689318698175799</v>
      </c>
      <c r="L87" s="12">
        <v>0.24800299543842602</v>
      </c>
      <c r="M87" s="12">
        <v>5.2038687005733997E-2</v>
      </c>
      <c r="N87" s="12">
        <v>0.23192556722076302</v>
      </c>
      <c r="O87" s="12">
        <v>3.22133441365582E-2</v>
      </c>
      <c r="P87" s="12">
        <v>0.17361207702870998</v>
      </c>
      <c r="Q87" s="12">
        <v>1.08199188511848</v>
      </c>
      <c r="R87" s="12">
        <v>5.1659739779446399E-2</v>
      </c>
      <c r="S87" s="12">
        <v>0.72601182112981</v>
      </c>
      <c r="T87" s="12">
        <v>1.24246563673776E-2</v>
      </c>
      <c r="U87" s="12">
        <v>1.1812601411619401E-2</v>
      </c>
      <c r="V87" s="12">
        <v>0.19120624640753101</v>
      </c>
      <c r="W87" s="12">
        <v>0.36448923072800798</v>
      </c>
      <c r="X87" s="12">
        <v>5.81847963548799E-3</v>
      </c>
      <c r="Y87" s="12">
        <v>3.4406861521043999E-3</v>
      </c>
      <c r="Z87" s="12">
        <v>3.5703613539394001</v>
      </c>
      <c r="AA87" s="12">
        <v>1.5998878953409502E-3</v>
      </c>
    </row>
    <row r="88" spans="1:27" x14ac:dyDescent="0.25">
      <c r="A88" s="11" t="s">
        <v>30</v>
      </c>
      <c r="B88" s="11" t="s">
        <v>10</v>
      </c>
      <c r="C88" s="12">
        <v>2383386.6391324913</v>
      </c>
      <c r="D88" s="12">
        <v>26.569698704389367</v>
      </c>
      <c r="E88" s="12">
        <v>1192950.6404645336</v>
      </c>
      <c r="F88" s="12">
        <v>289939.92231954442</v>
      </c>
      <c r="G88" s="12">
        <v>3069893.0091105988</v>
      </c>
      <c r="H88" s="12">
        <v>813138.39827094902</v>
      </c>
      <c r="I88" s="12">
        <v>2716195.9923692727</v>
      </c>
      <c r="J88" s="12">
        <v>1.2279854885042538</v>
      </c>
      <c r="K88" s="12">
        <v>1863756.9635118947</v>
      </c>
      <c r="L88" s="12">
        <v>568770.6415170749</v>
      </c>
      <c r="M88" s="12">
        <v>959918.53235348128</v>
      </c>
      <c r="N88" s="12">
        <v>2356070.7639505849</v>
      </c>
      <c r="O88" s="12">
        <v>120163.74783319783</v>
      </c>
      <c r="P88" s="12">
        <v>1381185.9427400345</v>
      </c>
      <c r="Q88" s="12">
        <v>2243748.3625631901</v>
      </c>
      <c r="R88" s="12">
        <v>33563.423856568224</v>
      </c>
      <c r="S88" s="12">
        <v>0.43449785369849497</v>
      </c>
      <c r="T88" s="12">
        <v>641103.55404982937</v>
      </c>
      <c r="U88" s="12">
        <v>397763.57365863427</v>
      </c>
      <c r="V88" s="12">
        <v>0.32451635968951975</v>
      </c>
      <c r="W88" s="12">
        <v>325205.07676499599</v>
      </c>
      <c r="X88" s="12">
        <v>1.0630536857984431E-2</v>
      </c>
      <c r="Y88" s="12">
        <v>4.045503562992675E-2</v>
      </c>
      <c r="Z88" s="12">
        <v>413537.86955116701</v>
      </c>
      <c r="AA88" s="12">
        <v>101849.88106017085</v>
      </c>
    </row>
    <row r="89" spans="1:27" x14ac:dyDescent="0.25">
      <c r="A89" s="11" t="s">
        <v>30</v>
      </c>
      <c r="B89" s="11" t="s">
        <v>9</v>
      </c>
      <c r="C89" s="12">
        <v>4.3406654972317193</v>
      </c>
      <c r="D89" s="12">
        <v>2.5204126631963089</v>
      </c>
      <c r="E89" s="12">
        <v>2.2221963770745701</v>
      </c>
      <c r="F89" s="12">
        <v>6.35674736255572</v>
      </c>
      <c r="G89" s="12">
        <v>1173.1522775498775</v>
      </c>
      <c r="H89" s="12">
        <v>149786.73178983678</v>
      </c>
      <c r="I89" s="12">
        <v>204993.28335588216</v>
      </c>
      <c r="J89" s="12">
        <v>88881.110099681333</v>
      </c>
      <c r="K89" s="12">
        <v>1.6831031343743051E-2</v>
      </c>
      <c r="L89" s="12">
        <v>0.61344192730109626</v>
      </c>
      <c r="M89" s="12">
        <v>1072940.5764137753</v>
      </c>
      <c r="N89" s="12">
        <v>1109186.3059120669</v>
      </c>
      <c r="O89" s="12">
        <v>303450.30954838108</v>
      </c>
      <c r="P89" s="12">
        <v>245608.86519723968</v>
      </c>
      <c r="Q89" s="12">
        <v>336885.49443226977</v>
      </c>
      <c r="R89" s="12">
        <v>240406.46609773632</v>
      </c>
      <c r="S89" s="12">
        <v>204686.41602774363</v>
      </c>
      <c r="T89" s="12">
        <v>45803.420279499449</v>
      </c>
      <c r="U89" s="12">
        <v>0.35217769879336802</v>
      </c>
      <c r="V89" s="12">
        <v>320086.52097654354</v>
      </c>
      <c r="W89" s="12">
        <v>85564.705855233173</v>
      </c>
      <c r="X89" s="12">
        <v>4.0119148601760659E-3</v>
      </c>
      <c r="Y89" s="12">
        <v>4.8700657129088368E-3</v>
      </c>
      <c r="Z89" s="12">
        <v>204438.35970786624</v>
      </c>
      <c r="AA89" s="12">
        <v>49322.268533296046</v>
      </c>
    </row>
    <row r="90" spans="1:27" x14ac:dyDescent="0.25">
      <c r="A90" s="11" t="s">
        <v>30</v>
      </c>
      <c r="B90" s="11" t="s">
        <v>102</v>
      </c>
      <c r="C90" s="12">
        <v>11.966849117182869</v>
      </c>
      <c r="D90" s="12">
        <v>2.1697637868580699</v>
      </c>
      <c r="E90" s="12">
        <v>2.53589237537554</v>
      </c>
      <c r="F90" s="12">
        <v>2.0784775941657201</v>
      </c>
      <c r="G90" s="12">
        <v>3.6794452137646405</v>
      </c>
      <c r="H90" s="12">
        <v>6.1984347089469698E-2</v>
      </c>
      <c r="I90" s="12">
        <v>2.65941225947557</v>
      </c>
      <c r="J90" s="12">
        <v>4.5207269964529004</v>
      </c>
      <c r="K90" s="12">
        <v>9.5755230113071192</v>
      </c>
      <c r="L90" s="12">
        <v>8.5848910545311004</v>
      </c>
      <c r="M90" s="12">
        <v>6.9085118669288805</v>
      </c>
      <c r="N90" s="12">
        <v>1.4212178665620181</v>
      </c>
      <c r="O90" s="12">
        <v>4.9376286221993757</v>
      </c>
      <c r="P90" s="12">
        <v>8.769947705965949</v>
      </c>
      <c r="Q90" s="12">
        <v>29.957855271322202</v>
      </c>
      <c r="R90" s="12">
        <v>47150.976121345659</v>
      </c>
      <c r="S90" s="12">
        <v>18.206864051310838</v>
      </c>
      <c r="T90" s="12">
        <v>0.13695844891776079</v>
      </c>
      <c r="U90" s="12">
        <v>66194.823348841237</v>
      </c>
      <c r="V90" s="12">
        <v>131406.54577055413</v>
      </c>
      <c r="W90" s="12">
        <v>10.665171036895206</v>
      </c>
      <c r="X90" s="12">
        <v>0.20165763524403157</v>
      </c>
      <c r="Y90" s="12">
        <v>2.3783911808419992E-2</v>
      </c>
      <c r="Z90" s="12">
        <v>91374.627310578027</v>
      </c>
      <c r="AA90" s="12">
        <v>45838.371010958756</v>
      </c>
    </row>
    <row r="91" spans="1:27" x14ac:dyDescent="0.25">
      <c r="A91" s="11" t="s">
        <v>30</v>
      </c>
      <c r="B91" s="11" t="s">
        <v>15</v>
      </c>
      <c r="C91" s="12">
        <v>0</v>
      </c>
      <c r="D91" s="12">
        <v>0</v>
      </c>
      <c r="E91" s="12">
        <v>43.817058199124901</v>
      </c>
      <c r="F91" s="12">
        <v>8.4855189501017989</v>
      </c>
      <c r="G91" s="12">
        <v>12.64897309733162</v>
      </c>
      <c r="H91" s="12">
        <v>78397.481713535657</v>
      </c>
      <c r="I91" s="12">
        <v>431774.03529534029</v>
      </c>
      <c r="J91" s="12">
        <v>2.4989793084971281</v>
      </c>
      <c r="K91" s="12">
        <v>189214.97558140953</v>
      </c>
      <c r="L91" s="12">
        <v>138285.18408595733</v>
      </c>
      <c r="M91" s="12">
        <v>184847.38303445853</v>
      </c>
      <c r="N91" s="12">
        <v>481981.03956647235</v>
      </c>
      <c r="O91" s="12">
        <v>344599.93290909741</v>
      </c>
      <c r="P91" s="12">
        <v>22.058348451258812</v>
      </c>
      <c r="Q91" s="12">
        <v>40.880233125913428</v>
      </c>
      <c r="R91" s="12">
        <v>13.305485569154348</v>
      </c>
      <c r="S91" s="12">
        <v>7.1972375755639195E-2</v>
      </c>
      <c r="T91" s="12">
        <v>6.3200200322383493E-2</v>
      </c>
      <c r="U91" s="12">
        <v>0.77280327400905158</v>
      </c>
      <c r="V91" s="12">
        <v>0.42020076011693586</v>
      </c>
      <c r="W91" s="12">
        <v>8.1141138149550873E-2</v>
      </c>
      <c r="X91" s="12">
        <v>2.2194640096130414E-2</v>
      </c>
      <c r="Y91" s="12">
        <v>1.2136174074771962E-3</v>
      </c>
      <c r="Z91" s="12">
        <v>0.21809199537470103</v>
      </c>
      <c r="AA91" s="12">
        <v>7.8097945732395549E-2</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2383395.3118283972</v>
      </c>
      <c r="D93" s="29">
        <v>30.92631041231958</v>
      </c>
      <c r="E93" s="29">
        <v>1192953.1511932856</v>
      </c>
      <c r="F93" s="29">
        <v>289946.60851749079</v>
      </c>
      <c r="G93" s="29">
        <v>3071066.5813597627</v>
      </c>
      <c r="H93" s="29">
        <v>962925.57938642567</v>
      </c>
      <c r="I93" s="29">
        <v>2921189.5759359933</v>
      </c>
      <c r="J93" s="29">
        <v>88884.454759850909</v>
      </c>
      <c r="K93" s="29">
        <v>1863757.3732650611</v>
      </c>
      <c r="L93" s="29">
        <v>568771.84129605815</v>
      </c>
      <c r="M93" s="29">
        <v>2032859.3173950249</v>
      </c>
      <c r="N93" s="29">
        <v>3465257.4599148054</v>
      </c>
      <c r="O93" s="29">
        <v>423614.22543424898</v>
      </c>
      <c r="P93" s="29">
        <v>1626795.1873985077</v>
      </c>
      <c r="Q93" s="29">
        <v>2580635.1979161371</v>
      </c>
      <c r="R93" s="29">
        <v>273970.07192231197</v>
      </c>
      <c r="S93" s="29">
        <v>204687.74170320854</v>
      </c>
      <c r="T93" s="29">
        <v>686907.51399710216</v>
      </c>
      <c r="U93" s="29">
        <v>397764.03963716706</v>
      </c>
      <c r="V93" s="29">
        <v>320087.12281543267</v>
      </c>
      <c r="W93" s="29">
        <v>410770.27751116402</v>
      </c>
      <c r="X93" s="29">
        <v>5.159533075595208E-2</v>
      </c>
      <c r="Y93" s="29">
        <v>9.2321544929035784E-2</v>
      </c>
      <c r="Z93" s="29">
        <v>617979.97291698749</v>
      </c>
      <c r="AA93" s="29">
        <v>151172.16117674488</v>
      </c>
    </row>
  </sheetData>
  <sheetProtection algorithmName="SHA-512" hashValue="aMdC8GCldK8SFWsnUVJjjATsP9ntZxi7mY0f3Hma/9GxjzKEh5WubviAU0fCXHI63jFpaDXJwAdX/JTLJGrq2A==" saltValue="vN4Ap4IpB8Ei9/Uinuup6A=="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rgb="FFFFE600"/>
  </sheetPr>
  <dimension ref="A1:C32"/>
  <sheetViews>
    <sheetView showGridLines="0" zoomScale="85" zoomScaleNormal="85" workbookViewId="0"/>
  </sheetViews>
  <sheetFormatPr defaultRowHeight="15" x14ac:dyDescent="0.25"/>
  <cols>
    <col min="1" max="1" width="11.5703125" bestFit="1" customWidth="1"/>
    <col min="2" max="2" width="3.7109375" bestFit="1" customWidth="1"/>
    <col min="3" max="3" width="37.5703125" customWidth="1"/>
    <col min="4" max="24" width="9.42578125" customWidth="1"/>
  </cols>
  <sheetData>
    <row r="1" spans="1:3" x14ac:dyDescent="0.25">
      <c r="A1" s="2" t="s">
        <v>1</v>
      </c>
    </row>
    <row r="3" spans="1:3" x14ac:dyDescent="0.25">
      <c r="A3" s="33">
        <v>44768</v>
      </c>
      <c r="B3" s="4">
        <v>1</v>
      </c>
      <c r="C3" s="34" t="s">
        <v>123</v>
      </c>
    </row>
    <row r="4" spans="1:3" x14ac:dyDescent="0.25">
      <c r="A4" s="3"/>
      <c r="B4" s="4"/>
    </row>
    <row r="5" spans="1:3" x14ac:dyDescent="0.25">
      <c r="A5" s="3"/>
      <c r="B5" s="4"/>
    </row>
    <row r="6" spans="1:3" x14ac:dyDescent="0.25">
      <c r="A6" s="3"/>
      <c r="B6" s="4"/>
    </row>
    <row r="7" spans="1:3" x14ac:dyDescent="0.25">
      <c r="A7" s="3"/>
      <c r="B7" s="4"/>
    </row>
    <row r="8" spans="1:3" x14ac:dyDescent="0.25">
      <c r="A8" s="3"/>
      <c r="B8" s="4"/>
    </row>
    <row r="9" spans="1:3" x14ac:dyDescent="0.25">
      <c r="A9" s="3"/>
      <c r="B9" s="4"/>
    </row>
    <row r="10" spans="1:3" x14ac:dyDescent="0.25">
      <c r="A10" s="3"/>
      <c r="B10" s="4"/>
    </row>
    <row r="11" spans="1:3" x14ac:dyDescent="0.25">
      <c r="A11" s="3"/>
      <c r="B11" s="4"/>
    </row>
    <row r="12" spans="1:3" x14ac:dyDescent="0.25">
      <c r="A12" s="3"/>
      <c r="B12" s="3"/>
      <c r="C12" s="3"/>
    </row>
    <row r="13" spans="1:3" x14ac:dyDescent="0.25">
      <c r="A13" s="3"/>
      <c r="B13" s="3"/>
      <c r="C13" s="3"/>
    </row>
    <row r="14" spans="1:3" x14ac:dyDescent="0.25">
      <c r="A14" s="3"/>
      <c r="B14" s="3"/>
      <c r="C14" s="3"/>
    </row>
    <row r="15" spans="1:3" x14ac:dyDescent="0.25">
      <c r="A15" s="3"/>
      <c r="B15" s="3"/>
      <c r="C15" s="3"/>
    </row>
    <row r="16" spans="1:3" x14ac:dyDescent="0.25">
      <c r="A16" s="3"/>
      <c r="B16" s="3"/>
      <c r="C16" s="3"/>
    </row>
    <row r="17" spans="1:3" x14ac:dyDescent="0.25">
      <c r="A17" s="3"/>
      <c r="B17" s="3"/>
      <c r="C17" s="3"/>
    </row>
    <row r="18" spans="1:3" x14ac:dyDescent="0.25">
      <c r="A18" s="3"/>
      <c r="B18" s="3"/>
      <c r="C18" s="3"/>
    </row>
    <row r="19" spans="1:3" x14ac:dyDescent="0.25">
      <c r="A19" s="3"/>
      <c r="B19" s="3"/>
      <c r="C19" s="3"/>
    </row>
    <row r="20" spans="1:3" x14ac:dyDescent="0.25">
      <c r="A20" s="3"/>
      <c r="B20" s="3"/>
      <c r="C20" s="3"/>
    </row>
    <row r="21" spans="1:3" x14ac:dyDescent="0.25">
      <c r="A21" s="3"/>
      <c r="B21" s="3"/>
      <c r="C21" s="3"/>
    </row>
    <row r="22" spans="1:3" x14ac:dyDescent="0.25">
      <c r="A22" s="3"/>
      <c r="B22" s="3"/>
      <c r="C22" s="3"/>
    </row>
    <row r="23" spans="1:3" x14ac:dyDescent="0.25">
      <c r="A23" s="3"/>
      <c r="B23" s="3"/>
      <c r="C23" s="3"/>
    </row>
    <row r="24" spans="1:3" x14ac:dyDescent="0.25">
      <c r="A24" s="3"/>
      <c r="B24" s="3"/>
      <c r="C24" s="3"/>
    </row>
    <row r="25" spans="1:3" x14ac:dyDescent="0.25">
      <c r="A25" s="3"/>
      <c r="B25" s="3"/>
      <c r="C25" s="3"/>
    </row>
    <row r="26" spans="1:3" x14ac:dyDescent="0.25">
      <c r="A26" s="3"/>
      <c r="B26" s="3"/>
      <c r="C26" s="3"/>
    </row>
    <row r="27" spans="1:3" x14ac:dyDescent="0.25">
      <c r="A27" s="3"/>
      <c r="B27" s="3"/>
      <c r="C27" s="3"/>
    </row>
    <row r="28" spans="1:3" x14ac:dyDescent="0.25">
      <c r="A28" s="3"/>
      <c r="B28" s="3"/>
      <c r="C28" s="3"/>
    </row>
    <row r="29" spans="1:3" x14ac:dyDescent="0.25">
      <c r="A29" s="3"/>
      <c r="B29" s="3"/>
      <c r="C29" s="3"/>
    </row>
    <row r="30" spans="1:3" x14ac:dyDescent="0.25">
      <c r="A30" s="3"/>
      <c r="B30" s="3"/>
      <c r="C30" s="3"/>
    </row>
    <row r="31" spans="1:3" x14ac:dyDescent="0.25">
      <c r="A31" s="3"/>
      <c r="B31" s="3"/>
      <c r="C31" s="3"/>
    </row>
    <row r="32" spans="1:3" x14ac:dyDescent="0.25">
      <c r="A32" s="3"/>
      <c r="B32" s="3"/>
      <c r="C32" s="3"/>
    </row>
  </sheetData>
  <sheetProtection algorithmName="SHA-512" hashValue="c21CZBo+9MeR/wT8O/vp3Lkw4MfG/MX9LgFKZHqG0loHFeifn0WAn9rVORkIhu02NMaS+V5/s7ZkSEvOPGxlrw==" saltValue="E3qvSHNueDK5UGpTXSv4og==" spinCount="100000" sheet="1" objects="1" scenarios="1"/>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6">
    <tabColor rgb="FF57E188"/>
  </sheetPr>
  <dimension ref="A1:AA95"/>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148</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21</v>
      </c>
      <c r="B2" s="7" t="s">
        <v>115</v>
      </c>
    </row>
    <row r="3" spans="1:27" x14ac:dyDescent="0.25">
      <c r="B3" s="7"/>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0</v>
      </c>
      <c r="D6" s="12">
        <v>0</v>
      </c>
      <c r="E6" s="12">
        <v>179075.9459972179</v>
      </c>
      <c r="F6" s="12">
        <v>36424.702093507607</v>
      </c>
      <c r="G6" s="12">
        <v>138454.41369104647</v>
      </c>
      <c r="H6" s="12">
        <v>14828.121138241611</v>
      </c>
      <c r="I6" s="12">
        <v>131045.67308140262</v>
      </c>
      <c r="J6" s="12">
        <v>61547.470133287206</v>
      </c>
      <c r="K6" s="12">
        <v>50965.757854210904</v>
      </c>
      <c r="L6" s="12">
        <v>7928.6680815753671</v>
      </c>
      <c r="M6" s="12">
        <v>3.4487175520664284E-2</v>
      </c>
      <c r="N6" s="12">
        <v>8.201723243087617E-3</v>
      </c>
      <c r="O6" s="12">
        <v>1.3625887668716346E-2</v>
      </c>
      <c r="P6" s="12">
        <v>4.9307313960116486E-3</v>
      </c>
      <c r="Q6" s="12">
        <v>3.5861778998300678E-4</v>
      </c>
      <c r="R6" s="12">
        <v>1.6887768986089732E-2</v>
      </c>
      <c r="S6" s="12">
        <v>7.4618672767853503E-3</v>
      </c>
      <c r="T6" s="12">
        <v>1.1664402105780668E-3</v>
      </c>
      <c r="U6" s="12">
        <v>2.4093181557880749E-3</v>
      </c>
      <c r="V6" s="12">
        <v>7.3587642239803441E-4</v>
      </c>
      <c r="W6" s="12">
        <v>4.8492316055313405E-4</v>
      </c>
      <c r="X6" s="12">
        <v>3.0890881967705609E-4</v>
      </c>
      <c r="Y6" s="12">
        <v>1.626134366638301E-4</v>
      </c>
      <c r="Z6" s="12">
        <v>2.7859157078418878E-5</v>
      </c>
      <c r="AA6" s="12">
        <v>4.458420613284625E-4</v>
      </c>
    </row>
    <row r="7" spans="1:27" x14ac:dyDescent="0.25">
      <c r="A7" s="11" t="s">
        <v>18</v>
      </c>
      <c r="B7" s="11" t="s">
        <v>11</v>
      </c>
      <c r="C7" s="12">
        <v>0</v>
      </c>
      <c r="D7" s="12">
        <v>0</v>
      </c>
      <c r="E7" s="12">
        <v>183121.87012738874</v>
      </c>
      <c r="F7" s="12">
        <v>44144.796883149371</v>
      </c>
      <c r="G7" s="12">
        <v>4.7596065220284756E-2</v>
      </c>
      <c r="H7" s="12">
        <v>5364.6740320692907</v>
      </c>
      <c r="I7" s="12">
        <v>60509.194834325775</v>
      </c>
      <c r="J7" s="12">
        <v>9381.8266821682264</v>
      </c>
      <c r="K7" s="12">
        <v>5.7811237679145415E-2</v>
      </c>
      <c r="L7" s="12">
        <v>3.1744264648615743E-3</v>
      </c>
      <c r="M7" s="12">
        <v>6.8359695480427131E-4</v>
      </c>
      <c r="N7" s="12">
        <v>3.1909510056904179E-4</v>
      </c>
      <c r="O7" s="12">
        <v>3.6799967227221673E-3</v>
      </c>
      <c r="P7" s="12">
        <v>6.9727761315764006E-4</v>
      </c>
      <c r="Q7" s="12">
        <v>7.6613505167408196E-5</v>
      </c>
      <c r="R7" s="12">
        <v>1.4435758103919952E-3</v>
      </c>
      <c r="S7" s="12">
        <v>7.9554452480857325E-4</v>
      </c>
      <c r="T7" s="12">
        <v>1.1784466489340262E-3</v>
      </c>
      <c r="U7" s="12">
        <v>3.070424419535645E-4</v>
      </c>
      <c r="V7" s="12">
        <v>3.7488775318664848E-4</v>
      </c>
      <c r="W7" s="12">
        <v>3.242707136647178E-5</v>
      </c>
      <c r="X7" s="12">
        <v>4.4657485312565441E-4</v>
      </c>
      <c r="Y7" s="12">
        <v>4.7909869039978019E-5</v>
      </c>
      <c r="Z7" s="12">
        <v>1.264534787760478E-6</v>
      </c>
      <c r="AA7" s="12">
        <v>0</v>
      </c>
    </row>
    <row r="8" spans="1:27" x14ac:dyDescent="0.25">
      <c r="A8" s="11" t="s">
        <v>18</v>
      </c>
      <c r="B8" s="11" t="s">
        <v>8</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row>
    <row r="9" spans="1:27" x14ac:dyDescent="0.25">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x14ac:dyDescent="0.25">
      <c r="A10" s="11" t="s">
        <v>18</v>
      </c>
      <c r="B10" s="11" t="s">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row>
    <row r="11" spans="1:27"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x14ac:dyDescent="0.25">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x14ac:dyDescent="0.25">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x14ac:dyDescent="0.25">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x14ac:dyDescent="0.25">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x14ac:dyDescent="0.25">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x14ac:dyDescent="0.25">
      <c r="A18" s="37" t="s">
        <v>98</v>
      </c>
      <c r="B18" s="37"/>
      <c r="C18" s="29">
        <v>0</v>
      </c>
      <c r="D18" s="29">
        <v>0</v>
      </c>
      <c r="E18" s="29">
        <v>362197.81612460664</v>
      </c>
      <c r="F18" s="29">
        <v>80569.498976656978</v>
      </c>
      <c r="G18" s="29">
        <v>138454.46128711168</v>
      </c>
      <c r="H18" s="29">
        <v>20192.795170310903</v>
      </c>
      <c r="I18" s="29">
        <v>191554.86791572839</v>
      </c>
      <c r="J18" s="29">
        <v>70929.296815455426</v>
      </c>
      <c r="K18" s="29">
        <v>50965.815665448587</v>
      </c>
      <c r="L18" s="29">
        <v>7928.6712560018323</v>
      </c>
      <c r="M18" s="29">
        <v>3.5170772475468556E-2</v>
      </c>
      <c r="N18" s="29">
        <v>8.5208183436566581E-3</v>
      </c>
      <c r="O18" s="29">
        <v>1.7305884391438514E-2</v>
      </c>
      <c r="P18" s="29">
        <v>5.6280090091692884E-3</v>
      </c>
      <c r="Q18" s="29">
        <v>4.3523129515041497E-4</v>
      </c>
      <c r="R18" s="29">
        <v>1.8331344796481727E-2</v>
      </c>
      <c r="S18" s="29">
        <v>8.2574118015939241E-3</v>
      </c>
      <c r="T18" s="29">
        <v>2.344886859512093E-3</v>
      </c>
      <c r="U18" s="29">
        <v>2.7163605977416393E-3</v>
      </c>
      <c r="V18" s="29">
        <v>1.1107641755846828E-3</v>
      </c>
      <c r="W18" s="29">
        <v>5.1735023191960589E-4</v>
      </c>
      <c r="X18" s="29">
        <v>7.5548367280271051E-4</v>
      </c>
      <c r="Y18" s="29">
        <v>2.1052330570380814E-4</v>
      </c>
      <c r="Z18" s="29">
        <v>2.9123691866179357E-5</v>
      </c>
      <c r="AA18" s="29">
        <v>4.458420613284625E-4</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0</v>
      </c>
      <c r="D21" s="12">
        <v>0</v>
      </c>
      <c r="E21" s="12">
        <v>1467.0077695143473</v>
      </c>
      <c r="F21" s="12">
        <v>21288.983532589013</v>
      </c>
      <c r="G21" s="12">
        <v>77920.69605062998</v>
      </c>
      <c r="H21" s="12">
        <v>3.9635687818608397E-3</v>
      </c>
      <c r="I21" s="12">
        <v>15749.070653474391</v>
      </c>
      <c r="J21" s="12">
        <v>18540.81519478159</v>
      </c>
      <c r="K21" s="12">
        <v>11851.871634368405</v>
      </c>
      <c r="L21" s="12">
        <v>7928.3709462669003</v>
      </c>
      <c r="M21" s="12">
        <v>2.8056385585346721E-3</v>
      </c>
      <c r="N21" s="12">
        <v>9.7197626980510002E-5</v>
      </c>
      <c r="O21" s="12">
        <v>1.5875282555772642E-3</v>
      </c>
      <c r="P21" s="12">
        <v>1.346166713137458E-4</v>
      </c>
      <c r="Q21" s="12">
        <v>1.149978970266767E-5</v>
      </c>
      <c r="R21" s="12">
        <v>1.0630526909563351E-2</v>
      </c>
      <c r="S21" s="12">
        <v>3.6134685943303501E-4</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row>
    <row r="26" spans="1:27"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x14ac:dyDescent="0.25">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x14ac:dyDescent="0.25">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x14ac:dyDescent="0.25">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x14ac:dyDescent="0.25">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x14ac:dyDescent="0.25">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0</v>
      </c>
      <c r="D33" s="29">
        <v>0</v>
      </c>
      <c r="E33" s="29">
        <v>1467.0077695143473</v>
      </c>
      <c r="F33" s="29">
        <v>21288.983532589013</v>
      </c>
      <c r="G33" s="29">
        <v>77920.69605062998</v>
      </c>
      <c r="H33" s="29">
        <v>3.9635687818608397E-3</v>
      </c>
      <c r="I33" s="29">
        <v>15749.070653474391</v>
      </c>
      <c r="J33" s="29">
        <v>18540.81519478159</v>
      </c>
      <c r="K33" s="29">
        <v>11851.871634368405</v>
      </c>
      <c r="L33" s="29">
        <v>7928.3709462669003</v>
      </c>
      <c r="M33" s="29">
        <v>2.8056385585346721E-3</v>
      </c>
      <c r="N33" s="29">
        <v>9.7197626980510002E-5</v>
      </c>
      <c r="O33" s="29">
        <v>1.5875282555772642E-3</v>
      </c>
      <c r="P33" s="29">
        <v>1.346166713137458E-4</v>
      </c>
      <c r="Q33" s="29">
        <v>1.149978970266767E-5</v>
      </c>
      <c r="R33" s="29">
        <v>1.0630526909563351E-2</v>
      </c>
      <c r="S33" s="29">
        <v>3.6134685943303501E-4</v>
      </c>
      <c r="T33" s="29">
        <v>0</v>
      </c>
      <c r="U33" s="29">
        <v>0</v>
      </c>
      <c r="V33" s="29">
        <v>0</v>
      </c>
      <c r="W33" s="29">
        <v>0</v>
      </c>
      <c r="X33" s="29">
        <v>0</v>
      </c>
      <c r="Y33" s="29">
        <v>0</v>
      </c>
      <c r="Z33" s="29">
        <v>0</v>
      </c>
      <c r="AA33" s="29">
        <v>0</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0</v>
      </c>
      <c r="D36" s="12">
        <v>0</v>
      </c>
      <c r="E36" s="12">
        <v>177608.93822770356</v>
      </c>
      <c r="F36" s="12">
        <v>15135.718560918596</v>
      </c>
      <c r="G36" s="12">
        <v>60533.7176404165</v>
      </c>
      <c r="H36" s="12">
        <v>14828.117174672829</v>
      </c>
      <c r="I36" s="12">
        <v>115296.60242792823</v>
      </c>
      <c r="J36" s="12">
        <v>43006.654938505613</v>
      </c>
      <c r="K36" s="12">
        <v>39113.886219842498</v>
      </c>
      <c r="L36" s="12">
        <v>0.29713530846707636</v>
      </c>
      <c r="M36" s="12">
        <v>3.1681536962129615E-2</v>
      </c>
      <c r="N36" s="12">
        <v>8.1045256161071076E-3</v>
      </c>
      <c r="O36" s="12">
        <v>1.2038359413139082E-2</v>
      </c>
      <c r="P36" s="12">
        <v>4.796114724697903E-3</v>
      </c>
      <c r="Q36" s="12">
        <v>3.4711800028033911E-4</v>
      </c>
      <c r="R36" s="12">
        <v>6.2572420765263795E-3</v>
      </c>
      <c r="S36" s="12">
        <v>7.100520417352315E-3</v>
      </c>
      <c r="T36" s="12">
        <v>1.1664402105780668E-3</v>
      </c>
      <c r="U36" s="12">
        <v>2.4093181557880749E-3</v>
      </c>
      <c r="V36" s="12">
        <v>7.3587642239803441E-4</v>
      </c>
      <c r="W36" s="12">
        <v>4.8492316055313405E-4</v>
      </c>
      <c r="X36" s="12">
        <v>3.0890881967705609E-4</v>
      </c>
      <c r="Y36" s="12">
        <v>1.626134366638301E-4</v>
      </c>
      <c r="Z36" s="12">
        <v>2.7859157078418878E-5</v>
      </c>
      <c r="AA36" s="12">
        <v>4.458420613284625E-4</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0</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x14ac:dyDescent="0.25">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x14ac:dyDescent="0.25">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x14ac:dyDescent="0.25">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x14ac:dyDescent="0.25">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0</v>
      </c>
      <c r="D48" s="29">
        <v>0</v>
      </c>
      <c r="E48" s="29">
        <v>177608.93822770356</v>
      </c>
      <c r="F48" s="29">
        <v>15135.718560918596</v>
      </c>
      <c r="G48" s="29">
        <v>60533.7176404165</v>
      </c>
      <c r="H48" s="29">
        <v>14828.117174672829</v>
      </c>
      <c r="I48" s="29">
        <v>115296.60242792823</v>
      </c>
      <c r="J48" s="29">
        <v>43006.654938505613</v>
      </c>
      <c r="K48" s="29">
        <v>39113.886219842498</v>
      </c>
      <c r="L48" s="29">
        <v>0.29713530846707636</v>
      </c>
      <c r="M48" s="29">
        <v>3.1681536962129615E-2</v>
      </c>
      <c r="N48" s="29">
        <v>8.1045256161071076E-3</v>
      </c>
      <c r="O48" s="29">
        <v>1.2038359413139082E-2</v>
      </c>
      <c r="P48" s="29">
        <v>4.796114724697903E-3</v>
      </c>
      <c r="Q48" s="29">
        <v>3.4711800028033911E-4</v>
      </c>
      <c r="R48" s="29">
        <v>6.2572420765263795E-3</v>
      </c>
      <c r="S48" s="29">
        <v>7.100520417352315E-3</v>
      </c>
      <c r="T48" s="29">
        <v>1.1664402105780668E-3</v>
      </c>
      <c r="U48" s="29">
        <v>2.4093181557880749E-3</v>
      </c>
      <c r="V48" s="29">
        <v>7.3587642239803441E-4</v>
      </c>
      <c r="W48" s="29">
        <v>4.8492316055313405E-4</v>
      </c>
      <c r="X48" s="29">
        <v>3.0890881967705609E-4</v>
      </c>
      <c r="Y48" s="29">
        <v>1.626134366638301E-4</v>
      </c>
      <c r="Z48" s="29">
        <v>2.7859157078418878E-5</v>
      </c>
      <c r="AA48" s="29">
        <v>4.458420613284625E-4</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0</v>
      </c>
      <c r="D52" s="12">
        <v>0</v>
      </c>
      <c r="E52" s="12">
        <v>183121.87012738874</v>
      </c>
      <c r="F52" s="12">
        <v>44144.796883149371</v>
      </c>
      <c r="G52" s="12">
        <v>4.7596065220284756E-2</v>
      </c>
      <c r="H52" s="12">
        <v>5364.6740320692907</v>
      </c>
      <c r="I52" s="12">
        <v>60509.194834325775</v>
      </c>
      <c r="J52" s="12">
        <v>9381.8266821682264</v>
      </c>
      <c r="K52" s="12">
        <v>5.7811237679145415E-2</v>
      </c>
      <c r="L52" s="12">
        <v>3.1744264648615743E-3</v>
      </c>
      <c r="M52" s="12">
        <v>6.8359695480427131E-4</v>
      </c>
      <c r="N52" s="12">
        <v>3.1909510056904179E-4</v>
      </c>
      <c r="O52" s="12">
        <v>3.6799967227221673E-3</v>
      </c>
      <c r="P52" s="12">
        <v>6.9727761315764006E-4</v>
      </c>
      <c r="Q52" s="12">
        <v>7.6613505167408196E-5</v>
      </c>
      <c r="R52" s="12">
        <v>1.4435758103919952E-3</v>
      </c>
      <c r="S52" s="12">
        <v>7.9554452480857325E-4</v>
      </c>
      <c r="T52" s="12">
        <v>1.1784466489340262E-3</v>
      </c>
      <c r="U52" s="12">
        <v>3.070424419535645E-4</v>
      </c>
      <c r="V52" s="12">
        <v>3.7488775318664848E-4</v>
      </c>
      <c r="W52" s="12">
        <v>3.242707136647178E-5</v>
      </c>
      <c r="X52" s="12">
        <v>4.4657485312565441E-4</v>
      </c>
      <c r="Y52" s="12">
        <v>4.7909869039978019E-5</v>
      </c>
      <c r="Z52" s="12">
        <v>1.264534787760478E-6</v>
      </c>
      <c r="AA52" s="12">
        <v>0</v>
      </c>
    </row>
    <row r="53" spans="1:27" x14ac:dyDescent="0.25">
      <c r="A53" s="11" t="s">
        <v>28</v>
      </c>
      <c r="B53" s="11" t="s">
        <v>8</v>
      </c>
      <c r="C53" s="12">
        <v>0</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row>
    <row r="54" spans="1:27" x14ac:dyDescent="0.25">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x14ac:dyDescent="0.25">
      <c r="A55" s="11" t="s">
        <v>28</v>
      </c>
      <c r="B55" s="11" t="s">
        <v>5</v>
      </c>
      <c r="C55" s="12">
        <v>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x14ac:dyDescent="0.25">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x14ac:dyDescent="0.25">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x14ac:dyDescent="0.25">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x14ac:dyDescent="0.25">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0</v>
      </c>
      <c r="D63" s="29">
        <v>0</v>
      </c>
      <c r="E63" s="29">
        <v>183121.87012738874</v>
      </c>
      <c r="F63" s="29">
        <v>44144.796883149371</v>
      </c>
      <c r="G63" s="29">
        <v>4.7596065220284756E-2</v>
      </c>
      <c r="H63" s="29">
        <v>5364.6740320692907</v>
      </c>
      <c r="I63" s="29">
        <v>60509.194834325775</v>
      </c>
      <c r="J63" s="29">
        <v>9381.8266821682264</v>
      </c>
      <c r="K63" s="29">
        <v>5.7811237679145415E-2</v>
      </c>
      <c r="L63" s="29">
        <v>3.1744264648615743E-3</v>
      </c>
      <c r="M63" s="29">
        <v>6.8359695480427131E-4</v>
      </c>
      <c r="N63" s="29">
        <v>3.1909510056904179E-4</v>
      </c>
      <c r="O63" s="29">
        <v>3.6799967227221673E-3</v>
      </c>
      <c r="P63" s="29">
        <v>6.9727761315764006E-4</v>
      </c>
      <c r="Q63" s="29">
        <v>7.6613505167408196E-5</v>
      </c>
      <c r="R63" s="29">
        <v>1.4435758103919952E-3</v>
      </c>
      <c r="S63" s="29">
        <v>7.9554452480857325E-4</v>
      </c>
      <c r="T63" s="29">
        <v>1.1784466489340262E-3</v>
      </c>
      <c r="U63" s="29">
        <v>3.070424419535645E-4</v>
      </c>
      <c r="V63" s="29">
        <v>3.7488775318664848E-4</v>
      </c>
      <c r="W63" s="29">
        <v>3.242707136647178E-5</v>
      </c>
      <c r="X63" s="29">
        <v>4.4657485312565441E-4</v>
      </c>
      <c r="Y63" s="29">
        <v>4.7909869039978019E-5</v>
      </c>
      <c r="Z63" s="29">
        <v>1.264534787760478E-6</v>
      </c>
      <c r="AA63" s="29">
        <v>0</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row>
    <row r="69" spans="1:27" x14ac:dyDescent="0.25">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x14ac:dyDescent="0.25">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x14ac:dyDescent="0.25">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x14ac:dyDescent="0.25">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x14ac:dyDescent="0.25">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0</v>
      </c>
      <c r="E83" s="12">
        <v>0</v>
      </c>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0</v>
      </c>
      <c r="D85" s="12">
        <v>0</v>
      </c>
      <c r="E85" s="12">
        <v>0</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x14ac:dyDescent="0.25">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x14ac:dyDescent="0.25">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x14ac:dyDescent="0.25">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x14ac:dyDescent="0.25">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row>
    <row r="95" spans="1:27" collapsed="1" x14ac:dyDescent="0.25"/>
  </sheetData>
  <sheetProtection algorithmName="SHA-512" hashValue="H8Md+1dKCe/o+E2WXXSaw8/j0T9kUnaGCysYW9TAl1k3I2WAp8JLd3nQW9hAGWhng1BImxQtxiQ6fzvqoTURdw==" saltValue="KB/W0lNsQJlangkcwLeDoA=="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7">
    <tabColor rgb="FF57E188"/>
  </sheetPr>
  <dimension ref="A1:AA11"/>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149</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83</v>
      </c>
      <c r="B2" s="7" t="s">
        <v>117</v>
      </c>
    </row>
    <row r="3" spans="1:27" x14ac:dyDescent="0.25">
      <c r="B3" s="7"/>
    </row>
    <row r="4" spans="1:27" x14ac:dyDescent="0.25">
      <c r="A4" s="7" t="s">
        <v>52</v>
      </c>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26</v>
      </c>
      <c r="B6" s="11" t="s">
        <v>16</v>
      </c>
      <c r="C6" s="12">
        <v>1.2486778761635462</v>
      </c>
      <c r="D6" s="12">
        <v>0.3352592028713488</v>
      </c>
      <c r="E6" s="12">
        <v>66810.09532993687</v>
      </c>
      <c r="F6" s="12">
        <v>71604.15352576047</v>
      </c>
      <c r="G6" s="12">
        <v>111413.1007710516</v>
      </c>
      <c r="H6" s="12">
        <v>15865.513908669098</v>
      </c>
      <c r="I6" s="12">
        <v>130804.8016583198</v>
      </c>
      <c r="J6" s="12">
        <v>86925.169038730965</v>
      </c>
      <c r="K6" s="12">
        <v>0.24954501229055615</v>
      </c>
      <c r="L6" s="12">
        <v>12147.258836336594</v>
      </c>
      <c r="M6" s="12">
        <v>8456.9098421859162</v>
      </c>
      <c r="N6" s="12">
        <v>72398.326256482746</v>
      </c>
      <c r="O6" s="12">
        <v>12605.240521048618</v>
      </c>
      <c r="P6" s="12">
        <v>79429.589928064946</v>
      </c>
      <c r="Q6" s="12">
        <v>205956.46987631221</v>
      </c>
      <c r="R6" s="12">
        <v>53650.414366173041</v>
      </c>
      <c r="S6" s="12">
        <v>7.3156936979465306E-2</v>
      </c>
      <c r="T6" s="12">
        <v>81864.246859896768</v>
      </c>
      <c r="U6" s="12">
        <v>51442.295133347616</v>
      </c>
      <c r="V6" s="12">
        <v>16675.333186526997</v>
      </c>
      <c r="W6" s="12">
        <v>27142.189587339297</v>
      </c>
      <c r="X6" s="12">
        <v>100.24439336032606</v>
      </c>
      <c r="Y6" s="12">
        <v>6555.4437303428149</v>
      </c>
      <c r="Z6" s="12">
        <v>36059.848505769609</v>
      </c>
      <c r="AA6" s="12">
        <v>870.48066397611569</v>
      </c>
    </row>
    <row r="7" spans="1:27" x14ac:dyDescent="0.25">
      <c r="A7" s="11" t="s">
        <v>27</v>
      </c>
      <c r="B7" s="11" t="s">
        <v>16</v>
      </c>
      <c r="C7" s="12">
        <v>30993.864707506378</v>
      </c>
      <c r="D7" s="12">
        <v>93.637334566782343</v>
      </c>
      <c r="E7" s="12">
        <v>547628.79836608691</v>
      </c>
      <c r="F7" s="12">
        <v>803695.68885045953</v>
      </c>
      <c r="G7" s="12">
        <v>1060976.8489811528</v>
      </c>
      <c r="H7" s="12">
        <v>525979.63645741646</v>
      </c>
      <c r="I7" s="12">
        <v>1413813.0674361461</v>
      </c>
      <c r="J7" s="12">
        <v>170158.92063519621</v>
      </c>
      <c r="K7" s="12">
        <v>477269.90187493019</v>
      </c>
      <c r="L7" s="12">
        <v>216639.47069479682</v>
      </c>
      <c r="M7" s="12">
        <v>497908.49081670074</v>
      </c>
      <c r="N7" s="12">
        <v>2540642.1209128527</v>
      </c>
      <c r="O7" s="12">
        <v>802500.33690944326</v>
      </c>
      <c r="P7" s="12">
        <v>640452.95725236204</v>
      </c>
      <c r="Q7" s="12">
        <v>797918.82462239428</v>
      </c>
      <c r="R7" s="12">
        <v>296215.51999486738</v>
      </c>
      <c r="S7" s="12">
        <v>12222.149637016963</v>
      </c>
      <c r="T7" s="12">
        <v>148383.18689754957</v>
      </c>
      <c r="U7" s="12">
        <v>179588.79826446783</v>
      </c>
      <c r="V7" s="12">
        <v>387047.44437054824</v>
      </c>
      <c r="W7" s="12">
        <v>71208.328027761367</v>
      </c>
      <c r="X7" s="12">
        <v>236766.06971287527</v>
      </c>
      <c r="Y7" s="12">
        <v>228851.31336457905</v>
      </c>
      <c r="Z7" s="12">
        <v>570372.4541531736</v>
      </c>
      <c r="AA7" s="12">
        <v>14580.528020818916</v>
      </c>
    </row>
    <row r="8" spans="1:27" x14ac:dyDescent="0.25">
      <c r="A8" s="11" t="s">
        <v>28</v>
      </c>
      <c r="B8" s="11" t="s">
        <v>16</v>
      </c>
      <c r="C8" s="12">
        <v>0.38986997090360792</v>
      </c>
      <c r="D8" s="12">
        <v>4247.2556399555742</v>
      </c>
      <c r="E8" s="12">
        <v>193288.29574205278</v>
      </c>
      <c r="F8" s="12">
        <v>2766.3140406253751</v>
      </c>
      <c r="G8" s="12">
        <v>17247.102575731442</v>
      </c>
      <c r="H8" s="12">
        <v>977.09949041453569</v>
      </c>
      <c r="I8" s="12">
        <v>11069.748359802474</v>
      </c>
      <c r="J8" s="12">
        <v>2.3897598536774568E-2</v>
      </c>
      <c r="K8" s="12">
        <v>12110.988118041007</v>
      </c>
      <c r="L8" s="12">
        <v>1924.7099157562423</v>
      </c>
      <c r="M8" s="12">
        <v>53942.390888521026</v>
      </c>
      <c r="N8" s="12">
        <v>4.9282839225759337E-2</v>
      </c>
      <c r="O8" s="12">
        <v>4828.7442473282335</v>
      </c>
      <c r="P8" s="12">
        <v>8852.976379837397</v>
      </c>
      <c r="Q8" s="12">
        <v>17041.507031187833</v>
      </c>
      <c r="R8" s="12">
        <v>54646.615339393895</v>
      </c>
      <c r="S8" s="12">
        <v>4.6756735596390951E-2</v>
      </c>
      <c r="T8" s="12">
        <v>20447.458482791168</v>
      </c>
      <c r="U8" s="12">
        <v>4856.2159866708853</v>
      </c>
      <c r="V8" s="12">
        <v>19098.832588325171</v>
      </c>
      <c r="W8" s="12">
        <v>23976.328321194429</v>
      </c>
      <c r="X8" s="12">
        <v>2.5729710416100331E-2</v>
      </c>
      <c r="Y8" s="12">
        <v>172.60978623954566</v>
      </c>
      <c r="Z8" s="12">
        <v>2073.702607307071</v>
      </c>
      <c r="AA8" s="12">
        <v>9942.0112221404961</v>
      </c>
    </row>
    <row r="9" spans="1:27" x14ac:dyDescent="0.25">
      <c r="A9" s="11" t="s">
        <v>29</v>
      </c>
      <c r="B9" s="11" t="s">
        <v>16</v>
      </c>
      <c r="C9" s="12">
        <v>347617.35079320503</v>
      </c>
      <c r="D9" s="12">
        <v>2170.4985307664065</v>
      </c>
      <c r="E9" s="12">
        <v>63576.87611073022</v>
      </c>
      <c r="F9" s="12">
        <v>129237.52244599578</v>
      </c>
      <c r="G9" s="12">
        <v>4563.7322350923187</v>
      </c>
      <c r="H9" s="12">
        <v>518432.08532051434</v>
      </c>
      <c r="I9" s="12">
        <v>79652.164238197845</v>
      </c>
      <c r="J9" s="12">
        <v>55271.298922766051</v>
      </c>
      <c r="K9" s="12">
        <v>23355.788965188276</v>
      </c>
      <c r="L9" s="12">
        <v>9224.6102074845603</v>
      </c>
      <c r="M9" s="12">
        <v>311333.693738656</v>
      </c>
      <c r="N9" s="12">
        <v>277739.05764445965</v>
      </c>
      <c r="O9" s="12">
        <v>109167.83002108769</v>
      </c>
      <c r="P9" s="12">
        <v>294678.94032242987</v>
      </c>
      <c r="Q9" s="12">
        <v>214819.16072520232</v>
      </c>
      <c r="R9" s="12">
        <v>98279.858148188054</v>
      </c>
      <c r="S9" s="12">
        <v>65065.78833011727</v>
      </c>
      <c r="T9" s="12">
        <v>87978.972980813051</v>
      </c>
      <c r="U9" s="12">
        <v>513075.02982581913</v>
      </c>
      <c r="V9" s="12">
        <v>45520.762162045241</v>
      </c>
      <c r="W9" s="12">
        <v>286797.71516073681</v>
      </c>
      <c r="X9" s="12">
        <v>96.859695374111453</v>
      </c>
      <c r="Y9" s="12">
        <v>4435.4265615767927</v>
      </c>
      <c r="Z9" s="12">
        <v>30498.05221240523</v>
      </c>
      <c r="AA9" s="12">
        <v>22172.759253323817</v>
      </c>
    </row>
    <row r="10" spans="1:27" x14ac:dyDescent="0.25">
      <c r="A10" s="11" t="s">
        <v>30</v>
      </c>
      <c r="B10" s="11" t="s">
        <v>16</v>
      </c>
      <c r="C10" s="12">
        <v>78391.145117376611</v>
      </c>
      <c r="D10" s="12">
        <v>174.43336452854092</v>
      </c>
      <c r="E10" s="12">
        <v>76081.195499696551</v>
      </c>
      <c r="F10" s="12">
        <v>18641.779801743814</v>
      </c>
      <c r="G10" s="12">
        <v>179306.46874226769</v>
      </c>
      <c r="H10" s="12">
        <v>20836.520166918206</v>
      </c>
      <c r="I10" s="12">
        <v>88478.296132743752</v>
      </c>
      <c r="J10" s="12">
        <v>5.3470025469993505</v>
      </c>
      <c r="K10" s="12">
        <v>56609.181519455655</v>
      </c>
      <c r="L10" s="12">
        <v>34859.729460103488</v>
      </c>
      <c r="M10" s="12">
        <v>105840.68690128016</v>
      </c>
      <c r="N10" s="12">
        <v>244430.87796469132</v>
      </c>
      <c r="O10" s="12">
        <v>36721.496561393971</v>
      </c>
      <c r="P10" s="12">
        <v>98545.211530204018</v>
      </c>
      <c r="Q10" s="12">
        <v>163617.40317087638</v>
      </c>
      <c r="R10" s="12">
        <v>26474.698453696103</v>
      </c>
      <c r="S10" s="12">
        <v>14791.833574248552</v>
      </c>
      <c r="T10" s="12">
        <v>11372.745359062172</v>
      </c>
      <c r="U10" s="12">
        <v>6644.203277242771</v>
      </c>
      <c r="V10" s="12">
        <v>36011.16239001818</v>
      </c>
      <c r="W10" s="12">
        <v>13768.995835253572</v>
      </c>
      <c r="X10" s="12">
        <v>98.764117325603891</v>
      </c>
      <c r="Y10" s="12">
        <v>204.4610996977469</v>
      </c>
      <c r="Z10" s="12">
        <v>21427.63814190367</v>
      </c>
      <c r="AA10" s="12">
        <v>6307.2691364121538</v>
      </c>
    </row>
    <row r="11" spans="1:27" x14ac:dyDescent="0.25">
      <c r="A11" s="25" t="s">
        <v>18</v>
      </c>
      <c r="B11" s="25" t="s">
        <v>101</v>
      </c>
      <c r="C11" s="29">
        <v>457003.99916593509</v>
      </c>
      <c r="D11" s="29">
        <v>6686.1601290201752</v>
      </c>
      <c r="E11" s="29">
        <v>947385.26104850322</v>
      </c>
      <c r="F11" s="29">
        <v>1025945.458664585</v>
      </c>
      <c r="G11" s="29">
        <v>1373507.2533052957</v>
      </c>
      <c r="H11" s="29">
        <v>1082090.8553439325</v>
      </c>
      <c r="I11" s="29">
        <v>1723818.0778252101</v>
      </c>
      <c r="J11" s="29">
        <v>312360.75949683873</v>
      </c>
      <c r="K11" s="29">
        <v>569346.1100226274</v>
      </c>
      <c r="L11" s="29">
        <v>274795.77911447774</v>
      </c>
      <c r="M11" s="29">
        <v>977482.17218734382</v>
      </c>
      <c r="N11" s="29">
        <v>3135210.4320613258</v>
      </c>
      <c r="O11" s="29">
        <v>965823.64826030179</v>
      </c>
      <c r="P11" s="29">
        <v>1121959.6754128982</v>
      </c>
      <c r="Q11" s="29">
        <v>1399353.3654259732</v>
      </c>
      <c r="R11" s="29">
        <v>529267.10630231851</v>
      </c>
      <c r="S11" s="29">
        <v>92079.89145505536</v>
      </c>
      <c r="T11" s="29">
        <v>350046.61058011273</v>
      </c>
      <c r="U11" s="29">
        <v>755606.5424875482</v>
      </c>
      <c r="V11" s="29">
        <v>504353.53469746385</v>
      </c>
      <c r="W11" s="29">
        <v>422893.55693228549</v>
      </c>
      <c r="X11" s="29">
        <v>237061.96364864573</v>
      </c>
      <c r="Y11" s="29">
        <v>240219.25454243593</v>
      </c>
      <c r="Z11" s="29">
        <v>660431.69562055927</v>
      </c>
      <c r="AA11" s="29">
        <v>53873.048296671506</v>
      </c>
    </row>
  </sheetData>
  <sheetProtection algorithmName="SHA-512" hashValue="RTgVNpvkecy1axPGieveGL3D/TC0AcghYqWbjVl8/tmQcOxfR2gPYsFtP1pTpzcAfExXM7U+uOds9zOYDCd8CA==" saltValue="t1SDeYcfUogemLsq3Nmk2g==" spinCount="100000" sheet="1" objects="1" scenarios="1"/>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rgb="FF57E188"/>
  </sheetPr>
  <dimension ref="A1:AA11"/>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150</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7</v>
      </c>
      <c r="B2" s="7" t="s">
        <v>115</v>
      </c>
    </row>
    <row r="4" spans="1:27" x14ac:dyDescent="0.25">
      <c r="A4" s="7" t="s">
        <v>52</v>
      </c>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26</v>
      </c>
      <c r="B6" s="11" t="s">
        <v>7</v>
      </c>
      <c r="C6" s="12">
        <v>6.2775163100000002</v>
      </c>
      <c r="D6" s="12">
        <v>45339.81810473001</v>
      </c>
      <c r="E6" s="12">
        <v>79433.125035880017</v>
      </c>
      <c r="F6" s="12">
        <v>4588.2243494400009</v>
      </c>
      <c r="G6" s="12">
        <v>17.192752484</v>
      </c>
      <c r="H6" s="12">
        <v>18249.012478115001</v>
      </c>
      <c r="I6" s="12">
        <v>2543.993142415</v>
      </c>
      <c r="J6" s="12">
        <v>1088.9995834600002</v>
      </c>
      <c r="K6" s="12">
        <v>6.0195970549999984</v>
      </c>
      <c r="L6" s="12">
        <v>331.94715958</v>
      </c>
      <c r="M6" s="12">
        <v>5.9729048499999999</v>
      </c>
      <c r="N6" s="12">
        <v>6.0228034099999981</v>
      </c>
      <c r="O6" s="12">
        <v>5.9165539799999989</v>
      </c>
      <c r="P6" s="12">
        <v>5.9210009500000007</v>
      </c>
      <c r="Q6" s="12">
        <v>5658.9988960640003</v>
      </c>
      <c r="R6" s="12">
        <v>5.9933090800000031</v>
      </c>
      <c r="S6" s="12">
        <v>5.9779003099999999</v>
      </c>
      <c r="T6" s="12">
        <v>5.9688802499999998</v>
      </c>
      <c r="U6" s="12">
        <v>5.9009196900000012</v>
      </c>
      <c r="V6" s="12">
        <v>5.9379378499999982</v>
      </c>
      <c r="W6" s="12">
        <v>6.0893972000000005</v>
      </c>
      <c r="X6" s="12">
        <v>5.8305757740000015</v>
      </c>
      <c r="Y6" s="12">
        <v>5.8491063899999993</v>
      </c>
      <c r="Z6" s="12">
        <v>6.0009859760000008</v>
      </c>
      <c r="AA6" s="12">
        <v>6.0124900399999985</v>
      </c>
    </row>
    <row r="7" spans="1:27" x14ac:dyDescent="0.25">
      <c r="A7" s="11" t="s">
        <v>27</v>
      </c>
      <c r="B7" s="11" t="s">
        <v>7</v>
      </c>
      <c r="C7" s="12">
        <v>0.74230953999999993</v>
      </c>
      <c r="D7" s="12">
        <v>0.74405924700000003</v>
      </c>
      <c r="E7" s="12">
        <v>18600.693374999999</v>
      </c>
      <c r="F7" s="12">
        <v>27934.868630000004</v>
      </c>
      <c r="G7" s="12">
        <v>4367.1391704099997</v>
      </c>
      <c r="H7" s="12">
        <v>41637.65711</v>
      </c>
      <c r="I7" s="12">
        <v>5068.7032289199997</v>
      </c>
      <c r="J7" s="12">
        <v>2670.20080659</v>
      </c>
      <c r="K7" s="12">
        <v>524.397194087</v>
      </c>
      <c r="L7" s="12">
        <v>1141.9539024939997</v>
      </c>
      <c r="M7" s="12">
        <v>0.77576750199999989</v>
      </c>
      <c r="N7" s="12">
        <v>0.77915830600000002</v>
      </c>
      <c r="O7" s="12">
        <v>0.77984323400000011</v>
      </c>
      <c r="P7" s="12">
        <v>0.77722780000000014</v>
      </c>
      <c r="Q7" s="12">
        <v>0.79848577700000001</v>
      </c>
      <c r="R7" s="12">
        <v>0.78501794000000003</v>
      </c>
      <c r="S7" s="12">
        <v>378.42581151600001</v>
      </c>
      <c r="T7" s="12">
        <v>0.77511238500000013</v>
      </c>
      <c r="U7" s="12">
        <v>0.76620996599999991</v>
      </c>
      <c r="V7" s="12">
        <v>0.76964879300000011</v>
      </c>
      <c r="W7" s="12">
        <v>0.77369759299999996</v>
      </c>
      <c r="X7" s="12">
        <v>0.76794532999999998</v>
      </c>
      <c r="Y7" s="12">
        <v>0.76518806300000008</v>
      </c>
      <c r="Z7" s="12">
        <v>0.79015332799999993</v>
      </c>
      <c r="AA7" s="12">
        <v>0.76497272999999999</v>
      </c>
    </row>
    <row r="8" spans="1:27" x14ac:dyDescent="0.25">
      <c r="A8" s="11" t="s">
        <v>28</v>
      </c>
      <c r="B8" s="11" t="s">
        <v>7</v>
      </c>
      <c r="C8" s="12">
        <v>16830.857279344997</v>
      </c>
      <c r="D8" s="12">
        <v>11883.652704740003</v>
      </c>
      <c r="E8" s="12">
        <v>1249.6795851499999</v>
      </c>
      <c r="F8" s="12">
        <v>22556.83696176</v>
      </c>
      <c r="G8" s="12">
        <v>12548.506655090001</v>
      </c>
      <c r="H8" s="12">
        <v>3412.0852921800001</v>
      </c>
      <c r="I8" s="12">
        <v>23312.020280320005</v>
      </c>
      <c r="J8" s="12">
        <v>424.05183880499999</v>
      </c>
      <c r="K8" s="12">
        <v>7.5104251700000004</v>
      </c>
      <c r="L8" s="12">
        <v>176.05337199000002</v>
      </c>
      <c r="M8" s="12">
        <v>7.4783992399999999</v>
      </c>
      <c r="N8" s="12">
        <v>7.6192742700000009</v>
      </c>
      <c r="O8" s="12">
        <v>684.74205745999996</v>
      </c>
      <c r="P8" s="12">
        <v>34.834369330000008</v>
      </c>
      <c r="Q8" s="12">
        <v>209.21855838999997</v>
      </c>
      <c r="R8" s="12">
        <v>7.5642543200000016</v>
      </c>
      <c r="S8" s="12">
        <v>431.26804376999996</v>
      </c>
      <c r="T8" s="12">
        <v>292.51194695000009</v>
      </c>
      <c r="U8" s="12">
        <v>781.10475968999992</v>
      </c>
      <c r="V8" s="12">
        <v>7.4940848500000019</v>
      </c>
      <c r="W8" s="12">
        <v>7.7705452399999997</v>
      </c>
      <c r="X8" s="12">
        <v>2502.6242100299996</v>
      </c>
      <c r="Y8" s="12">
        <v>42.154182370000001</v>
      </c>
      <c r="Z8" s="12">
        <v>7.5524817199999976</v>
      </c>
      <c r="AA8" s="12">
        <v>7.5222046999999987</v>
      </c>
    </row>
    <row r="9" spans="1:27" x14ac:dyDescent="0.25">
      <c r="A9" s="11" t="s">
        <v>29</v>
      </c>
      <c r="B9" s="11" t="s">
        <v>7</v>
      </c>
      <c r="C9" s="12">
        <v>40.982589099999998</v>
      </c>
      <c r="D9" s="12">
        <v>6.8141783599999997</v>
      </c>
      <c r="E9" s="12">
        <v>64.980219439999999</v>
      </c>
      <c r="F9" s="12">
        <v>59.071794570000009</v>
      </c>
      <c r="G9" s="12">
        <v>29.072747749999998</v>
      </c>
      <c r="H9" s="12">
        <v>0.87602361999999989</v>
      </c>
      <c r="I9" s="12">
        <v>0.86560852999999982</v>
      </c>
      <c r="J9" s="12">
        <v>6.2875103600000006</v>
      </c>
      <c r="K9" s="12">
        <v>0.86681420999999992</v>
      </c>
      <c r="L9" s="12">
        <v>0.83614274</v>
      </c>
      <c r="M9" s="12">
        <v>0.85558235599999999</v>
      </c>
      <c r="N9" s="12">
        <v>0.86787793000000002</v>
      </c>
      <c r="O9" s="12">
        <v>0.84715188999999991</v>
      </c>
      <c r="P9" s="12">
        <v>0.84660375999999993</v>
      </c>
      <c r="Q9" s="12">
        <v>51.737570230000003</v>
      </c>
      <c r="R9" s="12">
        <v>0.84927546999999992</v>
      </c>
      <c r="S9" s="12">
        <v>0.86156389999999994</v>
      </c>
      <c r="T9" s="12">
        <v>0.85091939999999999</v>
      </c>
      <c r="U9" s="12">
        <v>0.84947249999999985</v>
      </c>
      <c r="V9" s="12">
        <v>0.85877484000000004</v>
      </c>
      <c r="W9" s="12">
        <v>0.93504695000000004</v>
      </c>
      <c r="X9" s="12">
        <v>0.85271461000000004</v>
      </c>
      <c r="Y9" s="12">
        <v>0.84864918999999994</v>
      </c>
      <c r="Z9" s="12">
        <v>0.87185694000000002</v>
      </c>
      <c r="AA9" s="12">
        <v>0.86939827999999997</v>
      </c>
    </row>
    <row r="10" spans="1:27" x14ac:dyDescent="0.25">
      <c r="A10" s="11" t="s">
        <v>30</v>
      </c>
      <c r="B10" s="11" t="s">
        <v>7</v>
      </c>
      <c r="C10" s="12">
        <v>0.50940425999999994</v>
      </c>
      <c r="D10" s="12">
        <v>0.51153792999999992</v>
      </c>
      <c r="E10" s="12">
        <v>0.51239599999999996</v>
      </c>
      <c r="F10" s="12">
        <v>0.51472151999999993</v>
      </c>
      <c r="G10" s="12">
        <v>0.52131826000000003</v>
      </c>
      <c r="H10" s="12">
        <v>11.375190740000001</v>
      </c>
      <c r="I10" s="12">
        <v>0.55101928</v>
      </c>
      <c r="J10" s="12">
        <v>0.54831311000000005</v>
      </c>
      <c r="K10" s="12">
        <v>0.54499120999999995</v>
      </c>
      <c r="L10" s="12">
        <v>46.529071240000007</v>
      </c>
      <c r="M10" s="12">
        <v>0.55109991000000003</v>
      </c>
      <c r="N10" s="12">
        <v>0.55780759999999996</v>
      </c>
      <c r="O10" s="12">
        <v>0.54658330999999993</v>
      </c>
      <c r="P10" s="12">
        <v>0.54725173999999988</v>
      </c>
      <c r="Q10" s="12">
        <v>0.56795523000000003</v>
      </c>
      <c r="R10" s="12">
        <v>0.56601908000000001</v>
      </c>
      <c r="S10" s="12">
        <v>0.57361271000000003</v>
      </c>
      <c r="T10" s="12">
        <v>0.56429029999999991</v>
      </c>
      <c r="U10" s="12">
        <v>0.55431090999999988</v>
      </c>
      <c r="V10" s="12">
        <v>0.5577744</v>
      </c>
      <c r="W10" s="12">
        <v>0.58597574999999991</v>
      </c>
      <c r="X10" s="12">
        <v>0.54401323000000001</v>
      </c>
      <c r="Y10" s="12">
        <v>0.54057284000000005</v>
      </c>
      <c r="Z10" s="12">
        <v>0.56934710999999993</v>
      </c>
      <c r="AA10" s="12">
        <v>0.56387751000000008</v>
      </c>
    </row>
    <row r="11" spans="1:27" x14ac:dyDescent="0.25">
      <c r="A11" s="25" t="s">
        <v>18</v>
      </c>
      <c r="B11" s="25" t="s">
        <v>101</v>
      </c>
      <c r="C11" s="29">
        <v>16879.369098554995</v>
      </c>
      <c r="D11" s="29">
        <v>57231.540585007009</v>
      </c>
      <c r="E11" s="29">
        <v>99348.990611470028</v>
      </c>
      <c r="F11" s="29">
        <v>55139.51645729001</v>
      </c>
      <c r="G11" s="29">
        <v>16962.432643994001</v>
      </c>
      <c r="H11" s="29">
        <v>63311.006094655007</v>
      </c>
      <c r="I11" s="29">
        <v>30926.133279465004</v>
      </c>
      <c r="J11" s="29">
        <v>4190.0880523250007</v>
      </c>
      <c r="K11" s="29">
        <v>539.33902173199999</v>
      </c>
      <c r="L11" s="29">
        <v>1697.3196480439997</v>
      </c>
      <c r="M11" s="29">
        <v>15.633753857999999</v>
      </c>
      <c r="N11" s="29">
        <v>15.846921516</v>
      </c>
      <c r="O11" s="29">
        <v>692.83218987399982</v>
      </c>
      <c r="P11" s="29">
        <v>42.926453580000008</v>
      </c>
      <c r="Q11" s="29">
        <v>5921.3214656909995</v>
      </c>
      <c r="R11" s="29">
        <v>15.757875890000006</v>
      </c>
      <c r="S11" s="29">
        <v>817.1069322059999</v>
      </c>
      <c r="T11" s="29">
        <v>300.67114928500007</v>
      </c>
      <c r="U11" s="29">
        <v>789.17567275600004</v>
      </c>
      <c r="V11" s="29">
        <v>15.618220732999999</v>
      </c>
      <c r="W11" s="29">
        <v>16.154662732999999</v>
      </c>
      <c r="X11" s="29">
        <v>2510.6194589739998</v>
      </c>
      <c r="Y11" s="29">
        <v>50.157698853000007</v>
      </c>
      <c r="Z11" s="29">
        <v>15.784825073999999</v>
      </c>
      <c r="AA11" s="29">
        <v>15.732943259999997</v>
      </c>
    </row>
  </sheetData>
  <sheetProtection algorithmName="SHA-512" hashValue="jEFGQamGtZZnUkRVYEEeNkqo3m2fX5s2wtXZu8SG+JDndxgOGBFbUntGtaYosiMlhmhDUcBtdfsc2/+lN+/iFQ==" saltValue="1Uj5U0zc3vjnXCi+IPZA/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FFE600"/>
  </sheetPr>
  <dimension ref="A1:B32"/>
  <sheetViews>
    <sheetView showGridLines="0" zoomScale="85" zoomScaleNormal="85" workbookViewId="0"/>
  </sheetViews>
  <sheetFormatPr defaultRowHeight="15" x14ac:dyDescent="0.25"/>
  <cols>
    <col min="1" max="1" width="13.7109375" customWidth="1"/>
    <col min="2" max="2" width="20.140625" customWidth="1"/>
    <col min="3" max="3" width="37.5703125" customWidth="1"/>
    <col min="4" max="24" width="9.42578125" customWidth="1"/>
  </cols>
  <sheetData>
    <row r="1" spans="1:2" x14ac:dyDescent="0.25">
      <c r="A1" s="2" t="s">
        <v>55</v>
      </c>
    </row>
    <row r="3" spans="1:2" x14ac:dyDescent="0.25">
      <c r="A3" t="s">
        <v>64</v>
      </c>
      <c r="B3" s="4" t="s">
        <v>65</v>
      </c>
    </row>
    <row r="4" spans="1:2" x14ac:dyDescent="0.25">
      <c r="A4" t="s">
        <v>8</v>
      </c>
      <c r="B4" s="4" t="s">
        <v>57</v>
      </c>
    </row>
    <row r="5" spans="1:2" x14ac:dyDescent="0.25">
      <c r="A5" s="3" t="s">
        <v>61</v>
      </c>
      <c r="B5" t="s">
        <v>62</v>
      </c>
    </row>
    <row r="6" spans="1:2" x14ac:dyDescent="0.25">
      <c r="A6" t="s">
        <v>53</v>
      </c>
      <c r="B6" s="4" t="s">
        <v>107</v>
      </c>
    </row>
    <row r="7" spans="1:2" x14ac:dyDescent="0.25">
      <c r="A7" t="s">
        <v>6</v>
      </c>
      <c r="B7" s="4" t="s">
        <v>59</v>
      </c>
    </row>
    <row r="8" spans="1:2" x14ac:dyDescent="0.25">
      <c r="A8" t="s">
        <v>75</v>
      </c>
      <c r="B8" s="4" t="s">
        <v>76</v>
      </c>
    </row>
    <row r="9" spans="1:2" x14ac:dyDescent="0.25">
      <c r="A9" t="s">
        <v>20</v>
      </c>
      <c r="B9" s="4" t="s">
        <v>69</v>
      </c>
    </row>
    <row r="10" spans="1:2" x14ac:dyDescent="0.25">
      <c r="A10" t="s">
        <v>12</v>
      </c>
      <c r="B10" t="s">
        <v>79</v>
      </c>
    </row>
    <row r="11" spans="1:2" x14ac:dyDescent="0.25">
      <c r="A11" t="s">
        <v>73</v>
      </c>
      <c r="B11" s="4" t="s">
        <v>74</v>
      </c>
    </row>
    <row r="12" spans="1:2" x14ac:dyDescent="0.25">
      <c r="A12" t="s">
        <v>102</v>
      </c>
      <c r="B12" s="4" t="s">
        <v>103</v>
      </c>
    </row>
    <row r="13" spans="1:2" x14ac:dyDescent="0.25">
      <c r="A13" t="s">
        <v>71</v>
      </c>
      <c r="B13" s="4" t="s">
        <v>72</v>
      </c>
    </row>
    <row r="14" spans="1:2" x14ac:dyDescent="0.25">
      <c r="A14" t="s">
        <v>18</v>
      </c>
      <c r="B14" s="4" t="s">
        <v>63</v>
      </c>
    </row>
    <row r="15" spans="1:2" x14ac:dyDescent="0.25">
      <c r="A15" t="s">
        <v>4</v>
      </c>
      <c r="B15" s="4" t="s">
        <v>56</v>
      </c>
    </row>
    <row r="16" spans="1:2" x14ac:dyDescent="0.25">
      <c r="A16" t="s">
        <v>108</v>
      </c>
      <c r="B16" s="4" t="s">
        <v>109</v>
      </c>
    </row>
    <row r="17" spans="1:2" x14ac:dyDescent="0.25">
      <c r="A17" t="s">
        <v>66</v>
      </c>
      <c r="B17" s="4" t="s">
        <v>67</v>
      </c>
    </row>
    <row r="18" spans="1:2" x14ac:dyDescent="0.25">
      <c r="A18" t="s">
        <v>80</v>
      </c>
      <c r="B18" s="4" t="s">
        <v>81</v>
      </c>
    </row>
    <row r="19" spans="1:2" x14ac:dyDescent="0.25">
      <c r="A19" t="s">
        <v>51</v>
      </c>
      <c r="B19" s="4" t="s">
        <v>68</v>
      </c>
    </row>
    <row r="20" spans="1:2" x14ac:dyDescent="0.25">
      <c r="A20" t="s">
        <v>13</v>
      </c>
      <c r="B20" s="4" t="s">
        <v>60</v>
      </c>
    </row>
    <row r="21" spans="1:2" x14ac:dyDescent="0.25">
      <c r="A21" t="s">
        <v>19</v>
      </c>
      <c r="B21" s="4" t="s">
        <v>70</v>
      </c>
    </row>
    <row r="22" spans="1:2" x14ac:dyDescent="0.25">
      <c r="A22" t="s">
        <v>17</v>
      </c>
      <c r="B22" s="4" t="s">
        <v>58</v>
      </c>
    </row>
    <row r="23" spans="1:2" s="34" customFormat="1" x14ac:dyDescent="0.25">
      <c r="A23" s="34" t="s">
        <v>153</v>
      </c>
      <c r="B23" s="4" t="s">
        <v>154</v>
      </c>
    </row>
    <row r="25" spans="1:2" x14ac:dyDescent="0.25">
      <c r="A25" s="2" t="s">
        <v>54</v>
      </c>
    </row>
    <row r="27" spans="1:2" x14ac:dyDescent="0.25">
      <c r="A27" t="s">
        <v>120</v>
      </c>
    </row>
    <row r="28" spans="1:2" x14ac:dyDescent="0.25">
      <c r="A28" t="s">
        <v>121</v>
      </c>
    </row>
    <row r="29" spans="1:2" x14ac:dyDescent="0.25">
      <c r="A29" t="s">
        <v>122</v>
      </c>
    </row>
    <row r="30" spans="1:2" x14ac:dyDescent="0.25">
      <c r="A30" s="13" t="s">
        <v>157</v>
      </c>
    </row>
    <row r="31" spans="1:2" x14ac:dyDescent="0.25">
      <c r="A31" s="34" t="s">
        <v>151</v>
      </c>
    </row>
    <row r="32" spans="1:2" x14ac:dyDescent="0.25">
      <c r="A32" s="34" t="s">
        <v>152</v>
      </c>
    </row>
  </sheetData>
  <sheetProtection algorithmName="SHA-512" hashValue="4ppVAObcuWvAN40Bx2FSqOVWrhA24Kyi76Fm/Lyvonpc/KXR3hzudojY7uhkZZnKnLVRVQV/dCxZuDyJpK8oUQ==" saltValue="ZkLDltOdN7XeXhBv4k3wDg==" spinCount="100000"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0">
    <tabColor rgb="FFFF6D00"/>
  </sheetPr>
  <dimension ref="A1:AG65"/>
  <sheetViews>
    <sheetView zoomScale="90" zoomScaleNormal="90" workbookViewId="0"/>
  </sheetViews>
  <sheetFormatPr defaultColWidth="9.140625" defaultRowHeight="15" x14ac:dyDescent="0.25"/>
  <cols>
    <col min="1" max="1" width="12.5703125" style="6" bestFit="1" customWidth="1"/>
    <col min="2" max="2" width="9.140625" style="6"/>
    <col min="3" max="3" width="22.28515625" style="6" customWidth="1"/>
    <col min="4" max="4" width="7.7109375" style="6" customWidth="1"/>
    <col min="5" max="5" width="22.28515625" style="6" customWidth="1"/>
    <col min="6" max="6" width="8.42578125" style="6" customWidth="1"/>
    <col min="7" max="7" width="9.140625" style="6"/>
    <col min="8" max="8" width="46.7109375" style="6" customWidth="1"/>
    <col min="9" max="9" width="9.28515625" style="6" customWidth="1"/>
    <col min="10" max="19" width="9.28515625" style="6" bestFit="1" customWidth="1"/>
    <col min="20" max="21" width="9.5703125" style="6" bestFit="1" customWidth="1"/>
    <col min="22" max="22" width="9.28515625" style="6" bestFit="1" customWidth="1"/>
    <col min="23" max="27" width="9.5703125" style="6" bestFit="1" customWidth="1"/>
    <col min="28" max="33" width="9.5703125" style="6" customWidth="1"/>
    <col min="34" max="16384" width="9.140625" style="6"/>
  </cols>
  <sheetData>
    <row r="1" spans="1:33" ht="23.25" x14ac:dyDescent="0.35">
      <c r="A1" s="15" t="s">
        <v>88</v>
      </c>
      <c r="B1" s="16"/>
      <c r="C1" s="17" t="s">
        <v>119</v>
      </c>
      <c r="D1" s="15" t="s">
        <v>89</v>
      </c>
      <c r="E1" s="17" t="s">
        <v>110</v>
      </c>
      <c r="I1" s="18">
        <v>0</v>
      </c>
      <c r="J1" s="18">
        <f>I1+1</f>
        <v>1</v>
      </c>
      <c r="K1" s="18">
        <f t="shared" ref="K1:AG1" si="0">J1+1</f>
        <v>2</v>
      </c>
      <c r="L1" s="18">
        <f t="shared" si="0"/>
        <v>3</v>
      </c>
      <c r="M1" s="18">
        <f t="shared" si="0"/>
        <v>4</v>
      </c>
      <c r="N1" s="18">
        <f t="shared" si="0"/>
        <v>5</v>
      </c>
      <c r="O1" s="18">
        <f t="shared" si="0"/>
        <v>6</v>
      </c>
      <c r="P1" s="18">
        <f t="shared" si="0"/>
        <v>7</v>
      </c>
      <c r="Q1" s="18">
        <f t="shared" si="0"/>
        <v>8</v>
      </c>
      <c r="R1" s="18">
        <f t="shared" si="0"/>
        <v>9</v>
      </c>
      <c r="S1" s="18">
        <f t="shared" si="0"/>
        <v>10</v>
      </c>
      <c r="T1" s="18">
        <f t="shared" si="0"/>
        <v>11</v>
      </c>
      <c r="U1" s="18">
        <f t="shared" si="0"/>
        <v>12</v>
      </c>
      <c r="V1" s="18">
        <f t="shared" si="0"/>
        <v>13</v>
      </c>
      <c r="W1" s="18">
        <f t="shared" si="0"/>
        <v>14</v>
      </c>
      <c r="X1" s="18">
        <f t="shared" si="0"/>
        <v>15</v>
      </c>
      <c r="Y1" s="18">
        <f t="shared" si="0"/>
        <v>16</v>
      </c>
      <c r="Z1" s="18">
        <f t="shared" si="0"/>
        <v>17</v>
      </c>
      <c r="AA1" s="18">
        <f t="shared" si="0"/>
        <v>18</v>
      </c>
      <c r="AB1" s="18">
        <f t="shared" si="0"/>
        <v>19</v>
      </c>
      <c r="AC1" s="18">
        <f t="shared" si="0"/>
        <v>20</v>
      </c>
      <c r="AD1" s="18">
        <f t="shared" si="0"/>
        <v>21</v>
      </c>
      <c r="AE1" s="18">
        <f t="shared" si="0"/>
        <v>22</v>
      </c>
      <c r="AF1" s="18">
        <f t="shared" si="0"/>
        <v>23</v>
      </c>
      <c r="AG1" s="18">
        <f t="shared" si="0"/>
        <v>24</v>
      </c>
    </row>
    <row r="3" spans="1:33" ht="24.75" x14ac:dyDescent="0.4">
      <c r="A3" s="19" t="str">
        <f xml:space="preserve"> B4&amp; " discounted market benefits by year"</f>
        <v>NEM discounted market benefits by year</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row>
    <row r="4" spans="1:33" x14ac:dyDescent="0.25">
      <c r="A4" s="21" t="s">
        <v>90</v>
      </c>
      <c r="B4" s="5" t="s">
        <v>18</v>
      </c>
    </row>
    <row r="6" spans="1:33" x14ac:dyDescent="0.25">
      <c r="H6" s="7" t="s">
        <v>114</v>
      </c>
      <c r="I6" s="8" t="s">
        <v>32</v>
      </c>
      <c r="J6" s="8" t="s">
        <v>33</v>
      </c>
      <c r="K6" s="8" t="s">
        <v>34</v>
      </c>
      <c r="L6" s="8" t="s">
        <v>35</v>
      </c>
      <c r="M6" s="8" t="s">
        <v>36</v>
      </c>
      <c r="N6" s="8" t="s">
        <v>37</v>
      </c>
      <c r="O6" s="8" t="s">
        <v>38</v>
      </c>
      <c r="P6" s="8" t="s">
        <v>39</v>
      </c>
      <c r="Q6" s="8" t="s">
        <v>40</v>
      </c>
      <c r="R6" s="8" t="s">
        <v>41</v>
      </c>
      <c r="S6" s="8" t="s">
        <v>42</v>
      </c>
      <c r="T6" s="8" t="s">
        <v>43</v>
      </c>
      <c r="U6" s="8" t="s">
        <v>44</v>
      </c>
      <c r="V6" s="8" t="s">
        <v>45</v>
      </c>
      <c r="W6" s="8" t="s">
        <v>46</v>
      </c>
      <c r="X6" s="8" t="s">
        <v>47</v>
      </c>
      <c r="Y6" s="8" t="s">
        <v>48</v>
      </c>
      <c r="Z6" s="8" t="s">
        <v>49</v>
      </c>
      <c r="AA6" s="8" t="s">
        <v>50</v>
      </c>
      <c r="AB6" s="8" t="s">
        <v>84</v>
      </c>
      <c r="AC6" s="8" t="s">
        <v>85</v>
      </c>
      <c r="AD6" s="8" t="s">
        <v>86</v>
      </c>
      <c r="AE6" s="8" t="s">
        <v>87</v>
      </c>
      <c r="AF6" s="8" t="s">
        <v>111</v>
      </c>
      <c r="AG6" s="8" t="s">
        <v>112</v>
      </c>
    </row>
    <row r="7" spans="1:33" x14ac:dyDescent="0.25">
      <c r="E7" s="22" t="s">
        <v>91</v>
      </c>
      <c r="H7" s="23" t="s">
        <v>92</v>
      </c>
      <c r="I7" s="24">
        <f ca="1">(SUMIFS(OFFSET(INDIRECT("'"&amp;$E$1 &amp; "_"&amp;$E7 &amp; " Cost'!C:C"), 0, I$1), INDIRECT("'"&amp;$E$1 &amp; "_"&amp;$E7 &amp; " Cost'!A:A"), $B$4)-SUMIFS(OFFSET(INDIRECT("'"&amp;$C$1 &amp; "_"&amp;$E7 &amp; " Cost'!C:C"), 0, I$1), INDIRECT("'"&amp;$C$1 &amp; "_"&amp;$E7 &amp; " Cost'!A:A"), $B$4))/1000</f>
        <v>152.62332782724499</v>
      </c>
      <c r="J7" s="24">
        <f t="shared" ref="J7:AG13" ca="1" si="1">(SUMIFS(OFFSET(INDIRECT("'"&amp;$E$1 &amp; "_"&amp;$E7 &amp; " Cost'!C:C"), 0, J$1), INDIRECT("'"&amp;$E$1 &amp; "_"&amp;$E7 &amp; " Cost'!A:A"), $B$4)-SUMIFS(OFFSET(INDIRECT("'"&amp;$C$1 &amp; "_"&amp;$E7 &amp; " Cost'!C:C"), 0, J$1), INDIRECT("'"&amp;$C$1 &amp; "_"&amp;$E7 &amp; " Cost'!A:A"), $B$4))/1000</f>
        <v>-73.345840938551348</v>
      </c>
      <c r="K7" s="24">
        <f t="shared" ca="1" si="1"/>
        <v>-37.577976528558878</v>
      </c>
      <c r="L7" s="24">
        <f t="shared" ca="1" si="1"/>
        <v>714.8741258690618</v>
      </c>
      <c r="M7" s="24">
        <f t="shared" ca="1" si="1"/>
        <v>10.262014030115679</v>
      </c>
      <c r="N7" s="24">
        <f t="shared" ca="1" si="1"/>
        <v>-119.21213747566938</v>
      </c>
      <c r="O7" s="24">
        <f t="shared" ca="1" si="1"/>
        <v>550.88344494836588</v>
      </c>
      <c r="P7" s="24">
        <f t="shared" ca="1" si="1"/>
        <v>-1298.2313410639408</v>
      </c>
      <c r="Q7" s="24">
        <f t="shared" ca="1" si="1"/>
        <v>1438.4758116660994</v>
      </c>
      <c r="R7" s="24">
        <f t="shared" ca="1" si="1"/>
        <v>-47.606404323445631</v>
      </c>
      <c r="S7" s="24">
        <f t="shared" ca="1" si="1"/>
        <v>0.75808203133009378</v>
      </c>
      <c r="T7" s="24">
        <f t="shared" ca="1" si="1"/>
        <v>307.81696813946962</v>
      </c>
      <c r="U7" s="24">
        <f t="shared" ca="1" si="1"/>
        <v>848.64851287836677</v>
      </c>
      <c r="V7" s="24">
        <f t="shared" ca="1" si="1"/>
        <v>-620.42725067110359</v>
      </c>
      <c r="W7" s="24">
        <f t="shared" ca="1" si="1"/>
        <v>410.74997391329333</v>
      </c>
      <c r="X7" s="24">
        <f t="shared" ca="1" si="1"/>
        <v>-563.29897074163932</v>
      </c>
      <c r="Y7" s="24">
        <f t="shared" ca="1" si="1"/>
        <v>148.54703691465815</v>
      </c>
      <c r="Z7" s="24">
        <f t="shared" ca="1" si="1"/>
        <v>-68.806822197884316</v>
      </c>
      <c r="AA7" s="24">
        <f t="shared" ca="1" si="1"/>
        <v>-376.96704558966775</v>
      </c>
      <c r="AB7" s="24">
        <f t="shared" ca="1" si="1"/>
        <v>178.22694520016202</v>
      </c>
      <c r="AC7" s="24">
        <f t="shared" ca="1" si="1"/>
        <v>220.12918436225689</v>
      </c>
      <c r="AD7" s="24">
        <f t="shared" ca="1" si="1"/>
        <v>38.81170259597711</v>
      </c>
      <c r="AE7" s="24">
        <f t="shared" ca="1" si="1"/>
        <v>-26.602652571613202</v>
      </c>
      <c r="AF7" s="24">
        <f t="shared" ca="1" si="1"/>
        <v>37.44850673334161</v>
      </c>
      <c r="AG7" s="24">
        <f t="shared" ca="1" si="1"/>
        <v>-1.7335317764788634</v>
      </c>
    </row>
    <row r="8" spans="1:33" x14ac:dyDescent="0.25">
      <c r="E8" s="22" t="str">
        <f>H8</f>
        <v>FOM</v>
      </c>
      <c r="H8" s="23" t="s">
        <v>20</v>
      </c>
      <c r="I8" s="24">
        <f t="shared" ref="I8:I13" ca="1" si="2">(SUMIFS(OFFSET(INDIRECT("'"&amp;$E$1 &amp; "_"&amp;$E8 &amp; " Cost'!C:C"), 0, I$1), INDIRECT("'"&amp;$E$1 &amp; "_"&amp;$E8 &amp; " Cost'!A:A"), $B$4)-SUMIFS(OFFSET(INDIRECT("'"&amp;$C$1 &amp; "_"&amp;$E8 &amp; " Cost'!C:C"), 0, I$1), INDIRECT("'"&amp;$C$1 &amp; "_"&amp;$E8 &amp; " Cost'!A:A"), $B$4))/1000</f>
        <v>24.607316119966562</v>
      </c>
      <c r="J8" s="24">
        <f t="shared" ref="J8:X8" ca="1" si="3">(SUMIFS(OFFSET(INDIRECT("'"&amp;$E$1 &amp; "_"&amp;$E8 &amp; " Cost'!C:C"), 0, J$1), INDIRECT("'"&amp;$E$1 &amp; "_"&amp;$E8 &amp; " Cost'!A:A"), $B$4)-SUMIFS(OFFSET(INDIRECT("'"&amp;$C$1 &amp; "_"&amp;$E8 &amp; " Cost'!C:C"), 0, J$1), INDIRECT("'"&amp;$C$1 &amp; "_"&amp;$E8 &amp; " Cost'!A:A"), $B$4))/1000</f>
        <v>-11.641769473778549</v>
      </c>
      <c r="K8" s="24">
        <f t="shared" ca="1" si="3"/>
        <v>72.395685074291663</v>
      </c>
      <c r="L8" s="24">
        <f t="shared" ca="1" si="3"/>
        <v>-183.66628599657864</v>
      </c>
      <c r="M8" s="24">
        <f t="shared" ca="1" si="3"/>
        <v>12.673689189935802</v>
      </c>
      <c r="N8" s="24">
        <f t="shared" ca="1" si="3"/>
        <v>-30.747995530469343</v>
      </c>
      <c r="O8" s="24">
        <f t="shared" ca="1" si="3"/>
        <v>28.95580054226442</v>
      </c>
      <c r="P8" s="24">
        <f t="shared" ca="1" si="3"/>
        <v>51.546897783728319</v>
      </c>
      <c r="Q8" s="24">
        <f t="shared" ca="1" si="3"/>
        <v>201.89513880921481</v>
      </c>
      <c r="R8" s="24">
        <f t="shared" ca="1" si="3"/>
        <v>65.399579431561747</v>
      </c>
      <c r="S8" s="24">
        <f t="shared" ca="1" si="3"/>
        <v>53.577172161336058</v>
      </c>
      <c r="T8" s="24">
        <f t="shared" ca="1" si="3"/>
        <v>8.9286543438290238</v>
      </c>
      <c r="U8" s="24">
        <f t="shared" ca="1" si="3"/>
        <v>261.36302822314343</v>
      </c>
      <c r="V8" s="24">
        <f t="shared" ca="1" si="3"/>
        <v>-135.7040974336185</v>
      </c>
      <c r="W8" s="24">
        <f t="shared" ca="1" si="3"/>
        <v>96.190173430057712</v>
      </c>
      <c r="X8" s="24">
        <f t="shared" ca="1" si="3"/>
        <v>-116.59834694922051</v>
      </c>
      <c r="Y8" s="24">
        <f t="shared" ca="1" si="1"/>
        <v>7.4819033687316407</v>
      </c>
      <c r="Z8" s="24">
        <f t="shared" ca="1" si="1"/>
        <v>-35.577166816180572</v>
      </c>
      <c r="AA8" s="24">
        <f t="shared" ca="1" si="1"/>
        <v>-71.630002266003984</v>
      </c>
      <c r="AB8" s="24">
        <f t="shared" ca="1" si="1"/>
        <v>8.7725180796016939</v>
      </c>
      <c r="AC8" s="24">
        <f t="shared" ca="1" si="1"/>
        <v>68.522397288907783</v>
      </c>
      <c r="AD8" s="24">
        <f t="shared" ca="1" si="1"/>
        <v>7.715325694041967</v>
      </c>
      <c r="AE8" s="24">
        <f t="shared" ca="1" si="1"/>
        <v>-4.4541928280281722</v>
      </c>
      <c r="AF8" s="24">
        <f t="shared" ca="1" si="1"/>
        <v>6.288445861434564</v>
      </c>
      <c r="AG8" s="24">
        <f t="shared" ca="1" si="1"/>
        <v>4.7767272573798838</v>
      </c>
    </row>
    <row r="9" spans="1:33" x14ac:dyDescent="0.25">
      <c r="E9" s="22" t="str">
        <f>H9</f>
        <v>Fuel</v>
      </c>
      <c r="H9" s="23" t="s">
        <v>22</v>
      </c>
      <c r="I9" s="24">
        <f t="shared" ca="1" si="2"/>
        <v>-3.9495133216646501</v>
      </c>
      <c r="J9" s="24">
        <f t="shared" ca="1" si="1"/>
        <v>-0.20306963688810356</v>
      </c>
      <c r="K9" s="24">
        <f t="shared" ca="1" si="1"/>
        <v>-10.894912484443047</v>
      </c>
      <c r="L9" s="24">
        <f t="shared" ca="1" si="1"/>
        <v>2.1583582888899837</v>
      </c>
      <c r="M9" s="24">
        <f t="shared" ca="1" si="1"/>
        <v>-7.2102152402700161</v>
      </c>
      <c r="N9" s="24">
        <f t="shared" ca="1" si="1"/>
        <v>17.712202762115979</v>
      </c>
      <c r="O9" s="24">
        <f t="shared" ca="1" si="1"/>
        <v>-11.90166704905103</v>
      </c>
      <c r="P9" s="24">
        <f t="shared" ca="1" si="1"/>
        <v>144.78301148368803</v>
      </c>
      <c r="Q9" s="24">
        <f t="shared" ca="1" si="1"/>
        <v>63.942211237449953</v>
      </c>
      <c r="R9" s="24">
        <f t="shared" ca="1" si="1"/>
        <v>70.891117415255053</v>
      </c>
      <c r="S9" s="24">
        <f t="shared" ca="1" si="1"/>
        <v>62.806233594288059</v>
      </c>
      <c r="T9" s="24">
        <f t="shared" ca="1" si="1"/>
        <v>45.240270651002994</v>
      </c>
      <c r="U9" s="24">
        <f t="shared" ca="1" si="1"/>
        <v>1.6562390454190317</v>
      </c>
      <c r="V9" s="24">
        <f t="shared" ca="1" si="1"/>
        <v>37.326061194817029</v>
      </c>
      <c r="W9" s="24">
        <f t="shared" ca="1" si="1"/>
        <v>13.614362595691986</v>
      </c>
      <c r="X9" s="24">
        <f t="shared" ca="1" si="1"/>
        <v>87.727613861611019</v>
      </c>
      <c r="Y9" s="24">
        <f t="shared" ca="1" si="1"/>
        <v>55.680822580293984</v>
      </c>
      <c r="Z9" s="24">
        <f t="shared" ca="1" si="1"/>
        <v>94.406684076811999</v>
      </c>
      <c r="AA9" s="24">
        <f t="shared" ca="1" si="1"/>
        <v>136.527603965324</v>
      </c>
      <c r="AB9" s="24">
        <f t="shared" ca="1" si="1"/>
        <v>137.80023588071103</v>
      </c>
      <c r="AC9" s="24">
        <f t="shared" ca="1" si="1"/>
        <v>31.013275528045021</v>
      </c>
      <c r="AD9" s="24">
        <f t="shared" ca="1" si="1"/>
        <v>40.198236701617979</v>
      </c>
      <c r="AE9" s="24">
        <f t="shared" ca="1" si="1"/>
        <v>63.422687922365029</v>
      </c>
      <c r="AF9" s="24">
        <f t="shared" ca="1" si="1"/>
        <v>24.907970176214992</v>
      </c>
      <c r="AG9" s="24">
        <f t="shared" ca="1" si="1"/>
        <v>26.647113629404981</v>
      </c>
    </row>
    <row r="10" spans="1:33" x14ac:dyDescent="0.25">
      <c r="E10" s="22" t="str">
        <f>H10</f>
        <v>VOM</v>
      </c>
      <c r="H10" s="23" t="s">
        <v>19</v>
      </c>
      <c r="I10" s="24">
        <f t="shared" ca="1" si="2"/>
        <v>-0.50804194276098857</v>
      </c>
      <c r="J10" s="24">
        <f t="shared" ca="1" si="1"/>
        <v>-2.7545682616415434E-2</v>
      </c>
      <c r="K10" s="24">
        <f t="shared" ca="1" si="1"/>
        <v>-0.12673570340638982</v>
      </c>
      <c r="L10" s="24">
        <f t="shared" ca="1" si="1"/>
        <v>-2.6357225851841504</v>
      </c>
      <c r="M10" s="24">
        <f t="shared" ca="1" si="1"/>
        <v>-2.6056773642059996</v>
      </c>
      <c r="N10" s="24">
        <f t="shared" ca="1" si="1"/>
        <v>-1.6024012422051164</v>
      </c>
      <c r="O10" s="24">
        <f t="shared" ca="1" si="1"/>
        <v>-4.963242599789111</v>
      </c>
      <c r="P10" s="24">
        <f t="shared" ca="1" si="1"/>
        <v>7.1138214773089858</v>
      </c>
      <c r="Q10" s="24">
        <f t="shared" ca="1" si="1"/>
        <v>0.71514019235895832</v>
      </c>
      <c r="R10" s="24">
        <f t="shared" ca="1" si="1"/>
        <v>2.0872117754306818</v>
      </c>
      <c r="S10" s="24">
        <f t="shared" ca="1" si="1"/>
        <v>3.0985796228658291</v>
      </c>
      <c r="T10" s="24">
        <f t="shared" ca="1" si="1"/>
        <v>3.2737431162033754</v>
      </c>
      <c r="U10" s="24">
        <f t="shared" ca="1" si="1"/>
        <v>-0.62584246429309132</v>
      </c>
      <c r="V10" s="24">
        <f t="shared" ca="1" si="1"/>
        <v>1.0701286921247957</v>
      </c>
      <c r="W10" s="24">
        <f t="shared" ca="1" si="1"/>
        <v>0.99804551003014785</v>
      </c>
      <c r="X10" s="24">
        <f t="shared" ca="1" si="1"/>
        <v>1.2143426439324394</v>
      </c>
      <c r="Y10" s="24">
        <f t="shared" ca="1" si="1"/>
        <v>0.15145760574359154</v>
      </c>
      <c r="Z10" s="24">
        <f t="shared" ca="1" si="1"/>
        <v>-1.5346567367971438</v>
      </c>
      <c r="AA10" s="24">
        <f t="shared" ca="1" si="1"/>
        <v>2.8576247449804941</v>
      </c>
      <c r="AB10" s="24">
        <f t="shared" ca="1" si="1"/>
        <v>0.81691711825692614</v>
      </c>
      <c r="AC10" s="24">
        <f t="shared" ca="1" si="1"/>
        <v>1.6341678221305047</v>
      </c>
      <c r="AD10" s="24">
        <f t="shared" ca="1" si="1"/>
        <v>1.0309004194983136</v>
      </c>
      <c r="AE10" s="24">
        <f t="shared" ca="1" si="1"/>
        <v>0.13445974056370325</v>
      </c>
      <c r="AF10" s="24">
        <f t="shared" ca="1" si="1"/>
        <v>1.0179281619126415</v>
      </c>
      <c r="AG10" s="24">
        <f t="shared" ca="1" si="1"/>
        <v>0.75123781385150501</v>
      </c>
    </row>
    <row r="11" spans="1:33" x14ac:dyDescent="0.25">
      <c r="E11" s="22" t="str">
        <f>H11</f>
        <v>REHAB</v>
      </c>
      <c r="H11" s="23" t="s">
        <v>21</v>
      </c>
      <c r="I11" s="24">
        <f t="shared" ca="1" si="2"/>
        <v>0</v>
      </c>
      <c r="J11" s="24">
        <f t="shared" ca="1" si="1"/>
        <v>0</v>
      </c>
      <c r="K11" s="24">
        <f t="shared" ca="1" si="1"/>
        <v>-4.1465862021028297</v>
      </c>
      <c r="L11" s="24">
        <f t="shared" ca="1" si="1"/>
        <v>16.070115768080317</v>
      </c>
      <c r="M11" s="24">
        <f t="shared" ca="1" si="1"/>
        <v>-0.50268029505456802</v>
      </c>
      <c r="N11" s="24">
        <f t="shared" ca="1" si="1"/>
        <v>1.5400531971030322</v>
      </c>
      <c r="O11" s="24">
        <f t="shared" ca="1" si="1"/>
        <v>11.317551840677973</v>
      </c>
      <c r="P11" s="24">
        <f t="shared" ca="1" si="1"/>
        <v>-36.430412935085286</v>
      </c>
      <c r="Q11" s="24">
        <f t="shared" ca="1" si="1"/>
        <v>14.924435630351828</v>
      </c>
      <c r="R11" s="24">
        <f t="shared" ca="1" si="1"/>
        <v>1.4011670759191475E-3</v>
      </c>
      <c r="S11" s="24">
        <f t="shared" ca="1" si="1"/>
        <v>1.3563383484217068E-7</v>
      </c>
      <c r="T11" s="24">
        <f t="shared" ca="1" si="1"/>
        <v>5.7766342356486287E-6</v>
      </c>
      <c r="U11" s="24">
        <f t="shared" ca="1" si="1"/>
        <v>-3.5580568156550822E-6</v>
      </c>
      <c r="V11" s="24">
        <f t="shared" ca="1" si="1"/>
        <v>2.6709205883008312E-6</v>
      </c>
      <c r="W11" s="24">
        <f t="shared" ca="1" si="1"/>
        <v>1.9637207742848181E-8</v>
      </c>
      <c r="X11" s="24">
        <f t="shared" ca="1" si="1"/>
        <v>8.8713872769290201E-6</v>
      </c>
      <c r="Y11" s="24">
        <f t="shared" ca="1" si="1"/>
        <v>-9.2134304502505031E-7</v>
      </c>
      <c r="Z11" s="24">
        <f t="shared" ca="1" si="1"/>
        <v>-5.6705349466895952E-7</v>
      </c>
      <c r="AA11" s="24">
        <f t="shared" ca="1" si="1"/>
        <v>-9.1872258588612655E-7</v>
      </c>
      <c r="AB11" s="24">
        <f t="shared" ca="1" si="1"/>
        <v>-3.7845597213914175E-8</v>
      </c>
      <c r="AC11" s="24">
        <f t="shared" ca="1" si="1"/>
        <v>-3.092453896155192E-8</v>
      </c>
      <c r="AD11" s="24">
        <f t="shared" ca="1" si="1"/>
        <v>-1.0697674025121205E-7</v>
      </c>
      <c r="AE11" s="24">
        <f t="shared" ca="1" si="1"/>
        <v>-2.197538406503377E-8</v>
      </c>
      <c r="AF11" s="24">
        <f t="shared" ca="1" si="1"/>
        <v>-5.1149338801596853E-9</v>
      </c>
      <c r="AG11" s="24">
        <f t="shared" ca="1" si="1"/>
        <v>-3.8087943797885728E-8</v>
      </c>
    </row>
    <row r="12" spans="1:33" x14ac:dyDescent="0.25">
      <c r="E12" s="22" t="s">
        <v>93</v>
      </c>
      <c r="H12" s="23" t="s">
        <v>94</v>
      </c>
      <c r="I12" s="24">
        <f t="shared" ca="1" si="2"/>
        <v>13.072257245422632</v>
      </c>
      <c r="J12" s="24">
        <f t="shared" ca="1" si="1"/>
        <v>0.42136470568795903</v>
      </c>
      <c r="K12" s="24">
        <f t="shared" ca="1" si="1"/>
        <v>22.515277799029601</v>
      </c>
      <c r="L12" s="24">
        <f t="shared" ca="1" si="1"/>
        <v>13.919431161947548</v>
      </c>
      <c r="M12" s="24">
        <f t="shared" ca="1" si="1"/>
        <v>43.716502036822959</v>
      </c>
      <c r="N12" s="24">
        <f t="shared" ca="1" si="1"/>
        <v>-20.651226320765446</v>
      </c>
      <c r="O12" s="24">
        <f t="shared" ca="1" si="1"/>
        <v>37.634512452355118</v>
      </c>
      <c r="P12" s="24">
        <f t="shared" ca="1" si="1"/>
        <v>-79.719428516649927</v>
      </c>
      <c r="Q12" s="24">
        <f t="shared" ca="1" si="1"/>
        <v>130.31475754942511</v>
      </c>
      <c r="R12" s="24">
        <f t="shared" ca="1" si="1"/>
        <v>43.520145648116831</v>
      </c>
      <c r="S12" s="24">
        <f t="shared" ca="1" si="1"/>
        <v>-23.066513436387059</v>
      </c>
      <c r="T12" s="24">
        <f t="shared" ca="1" si="1"/>
        <v>-23.004470340115951</v>
      </c>
      <c r="U12" s="24">
        <f t="shared" ca="1" si="1"/>
        <v>-56.633655426969284</v>
      </c>
      <c r="V12" s="24">
        <f t="shared" ca="1" si="1"/>
        <v>111.44696437798906</v>
      </c>
      <c r="W12" s="24">
        <f t="shared" ca="1" si="1"/>
        <v>-5.2626821816910523</v>
      </c>
      <c r="X12" s="24">
        <f t="shared" ca="1" si="1"/>
        <v>-50.770293312967986</v>
      </c>
      <c r="Y12" s="24">
        <f t="shared" ca="1" si="1"/>
        <v>-8.1938126772538968</v>
      </c>
      <c r="Z12" s="24">
        <f t="shared" ca="1" si="1"/>
        <v>4.9544718618339978</v>
      </c>
      <c r="AA12" s="24">
        <f t="shared" ca="1" si="1"/>
        <v>-15.491967752603347</v>
      </c>
      <c r="AB12" s="24">
        <f t="shared" ca="1" si="1"/>
        <v>31.30118442805874</v>
      </c>
      <c r="AC12" s="24">
        <f t="shared" ca="1" si="1"/>
        <v>51.008180498869621</v>
      </c>
      <c r="AD12" s="24">
        <f t="shared" ca="1" si="1"/>
        <v>13.614533269033972</v>
      </c>
      <c r="AE12" s="24">
        <f t="shared" ca="1" si="1"/>
        <v>-7.7604369909542434</v>
      </c>
      <c r="AF12" s="24">
        <f t="shared" ca="1" si="1"/>
        <v>-0.54481820988934482</v>
      </c>
      <c r="AG12" s="24">
        <f t="shared" ca="1" si="1"/>
        <v>-6.2626107254442829</v>
      </c>
    </row>
    <row r="13" spans="1:33" x14ac:dyDescent="0.25">
      <c r="E13" s="22" t="str">
        <f>H13</f>
        <v>USE+DSP</v>
      </c>
      <c r="H13" s="23" t="s">
        <v>95</v>
      </c>
      <c r="I13" s="24">
        <f t="shared" ca="1" si="2"/>
        <v>2.4930068848310003</v>
      </c>
      <c r="J13" s="24">
        <f t="shared" ca="1" si="1"/>
        <v>0.89871886508002352</v>
      </c>
      <c r="K13" s="24">
        <f t="shared" ca="1" si="1"/>
        <v>-0.83321509416101613</v>
      </c>
      <c r="L13" s="24">
        <f t="shared" ca="1" si="1"/>
        <v>0.33069602867501818</v>
      </c>
      <c r="M13" s="24">
        <f t="shared" ca="1" si="1"/>
        <v>-0.79432830629899764</v>
      </c>
      <c r="N13" s="24">
        <f t="shared" ca="1" si="1"/>
        <v>-1.7847157540590124</v>
      </c>
      <c r="O13" s="24">
        <f t="shared" ca="1" si="1"/>
        <v>-14.070065150334987</v>
      </c>
      <c r="P13" s="24">
        <f t="shared" ca="1" si="1"/>
        <v>12.627518862074002</v>
      </c>
      <c r="Q13" s="24">
        <f t="shared" ca="1" si="1"/>
        <v>0.12112419745900013</v>
      </c>
      <c r="R13" s="24">
        <f t="shared" ca="1" si="1"/>
        <v>-0.14652099941800065</v>
      </c>
      <c r="S13" s="24">
        <f t="shared" ca="1" si="1"/>
        <v>7.2055171466000031E-2</v>
      </c>
      <c r="T13" s="24">
        <f t="shared" ca="1" si="1"/>
        <v>0.79649736758599987</v>
      </c>
      <c r="U13" s="24">
        <f t="shared" ca="1" si="1"/>
        <v>1.9605245029789995</v>
      </c>
      <c r="V13" s="24">
        <f t="shared" ca="1" si="1"/>
        <v>-3.1597049735999992E-2</v>
      </c>
      <c r="W13" s="24">
        <f t="shared" ca="1" si="1"/>
        <v>-3.02631389879989E-2</v>
      </c>
      <c r="X13" s="24">
        <f t="shared" ca="1" si="1"/>
        <v>-4.2536792469999992E-3</v>
      </c>
      <c r="Y13" s="24">
        <f t="shared" ca="1" si="1"/>
        <v>3.0085214854050006</v>
      </c>
      <c r="Z13" s="24">
        <f t="shared" ca="1" si="1"/>
        <v>-0.18710485640499996</v>
      </c>
      <c r="AA13" s="24">
        <f t="shared" ca="1" si="1"/>
        <v>3.5125372947430002</v>
      </c>
      <c r="AB13" s="24">
        <f t="shared" ca="1" si="1"/>
        <v>-4.1031101689999955E-3</v>
      </c>
      <c r="AC13" s="24">
        <f t="shared" ca="1" si="1"/>
        <v>2.8853812151670004</v>
      </c>
      <c r="AD13" s="24">
        <f t="shared" ca="1" si="1"/>
        <v>0.44402365945900008</v>
      </c>
      <c r="AE13" s="24">
        <f t="shared" ca="1" si="1"/>
        <v>-3.8299996802999996E-2</v>
      </c>
      <c r="AF13" s="24">
        <f t="shared" ca="1" si="1"/>
        <v>-4.2044841790000011E-3</v>
      </c>
      <c r="AG13" s="24">
        <f t="shared" ca="1" si="1"/>
        <v>5.2713794329999966E-3</v>
      </c>
    </row>
    <row r="14" spans="1:33" x14ac:dyDescent="0.25">
      <c r="E14" s="22" t="e">
        <f>#REF!</f>
        <v>#REF!</v>
      </c>
      <c r="H14" s="25" t="s">
        <v>104</v>
      </c>
      <c r="I14" s="26">
        <f ca="1">SUM(I7:I13)</f>
        <v>188.33835281303953</v>
      </c>
      <c r="J14" s="26">
        <f t="shared" ref="J14:AG14" ca="1" si="4">SUM(J7:J13)+I14</f>
        <v>104.4402106519731</v>
      </c>
      <c r="K14" s="26">
        <f t="shared" ca="1" si="4"/>
        <v>145.7717475126222</v>
      </c>
      <c r="L14" s="26">
        <f t="shared" ca="1" si="4"/>
        <v>706.82246604751413</v>
      </c>
      <c r="M14" s="26">
        <f t="shared" ca="1" si="4"/>
        <v>762.36177009855896</v>
      </c>
      <c r="N14" s="26">
        <f t="shared" ca="1" si="4"/>
        <v>607.61554973460966</v>
      </c>
      <c r="O14" s="26">
        <f t="shared" ca="1" si="4"/>
        <v>1205.4718847190979</v>
      </c>
      <c r="P14" s="26">
        <f t="shared" ca="1" si="4"/>
        <v>7.1619518102213533</v>
      </c>
      <c r="Q14" s="26">
        <f t="shared" ca="1" si="4"/>
        <v>1857.5505710925806</v>
      </c>
      <c r="R14" s="26">
        <f t="shared" ca="1" si="4"/>
        <v>1991.6971012071572</v>
      </c>
      <c r="S14" s="26">
        <f t="shared" ca="1" si="4"/>
        <v>2088.94271048769</v>
      </c>
      <c r="T14" s="26">
        <f t="shared" ca="1" si="4"/>
        <v>2431.9943795422992</v>
      </c>
      <c r="U14" s="26">
        <f t="shared" ca="1" si="4"/>
        <v>3488.3631827428881</v>
      </c>
      <c r="V14" s="26">
        <f t="shared" ca="1" si="4"/>
        <v>2882.0433945242812</v>
      </c>
      <c r="W14" s="26">
        <f t="shared" ca="1" si="4"/>
        <v>3398.3030046723125</v>
      </c>
      <c r="X14" s="26">
        <f t="shared" ca="1" si="4"/>
        <v>2756.5731053661684</v>
      </c>
      <c r="Y14" s="26">
        <f t="shared" ca="1" si="4"/>
        <v>2963.249033722404</v>
      </c>
      <c r="Z14" s="26">
        <f t="shared" ca="1" si="4"/>
        <v>2956.5044384867292</v>
      </c>
      <c r="AA14" s="26">
        <f t="shared" ca="1" si="4"/>
        <v>2635.313187964779</v>
      </c>
      <c r="AB14" s="26">
        <f t="shared" ca="1" si="4"/>
        <v>2992.2268855235548</v>
      </c>
      <c r="AC14" s="26">
        <f t="shared" ca="1" si="4"/>
        <v>3367.4194722080069</v>
      </c>
      <c r="AD14" s="26">
        <f t="shared" ca="1" si="4"/>
        <v>3469.2341944406585</v>
      </c>
      <c r="AE14" s="26">
        <f t="shared" ca="1" si="4"/>
        <v>3493.9357596942132</v>
      </c>
      <c r="AF14" s="26">
        <f t="shared" ca="1" si="4"/>
        <v>3563.0495879279338</v>
      </c>
      <c r="AG14" s="26">
        <f t="shared" ca="1" si="4"/>
        <v>3587.233795467992</v>
      </c>
    </row>
    <row r="15" spans="1:33" x14ac:dyDescent="0.25">
      <c r="E15" s="22">
        <f>H15</f>
        <v>0</v>
      </c>
    </row>
    <row r="22" spans="1:33" ht="24.75" x14ac:dyDescent="0.4">
      <c r="A22" s="19" t="str">
        <f>B23&amp;" capacity difference by year"</f>
        <v>NEM capacity difference by year</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row>
    <row r="23" spans="1:33" x14ac:dyDescent="0.25">
      <c r="A23" s="21" t="s">
        <v>90</v>
      </c>
      <c r="B23" s="5" t="s">
        <v>18</v>
      </c>
    </row>
    <row r="25" spans="1:33" x14ac:dyDescent="0.25">
      <c r="H25" t="s">
        <v>96</v>
      </c>
      <c r="I25" s="8" t="str">
        <f>I6</f>
        <v>2023-24</v>
      </c>
      <c r="J25" s="8" t="str">
        <f t="shared" ref="J25:AG25" si="5">J6</f>
        <v>2024-25</v>
      </c>
      <c r="K25" s="8" t="str">
        <f t="shared" si="5"/>
        <v>2025-26</v>
      </c>
      <c r="L25" s="8" t="str">
        <f t="shared" si="5"/>
        <v>2026-27</v>
      </c>
      <c r="M25" s="8" t="str">
        <f t="shared" si="5"/>
        <v>2027-28</v>
      </c>
      <c r="N25" s="8" t="str">
        <f t="shared" si="5"/>
        <v>2028-29</v>
      </c>
      <c r="O25" s="8" t="str">
        <f t="shared" si="5"/>
        <v>2029-30</v>
      </c>
      <c r="P25" s="8" t="str">
        <f t="shared" si="5"/>
        <v>2030-31</v>
      </c>
      <c r="Q25" s="8" t="str">
        <f t="shared" si="5"/>
        <v>2031-32</v>
      </c>
      <c r="R25" s="8" t="str">
        <f t="shared" si="5"/>
        <v>2032-33</v>
      </c>
      <c r="S25" s="8" t="str">
        <f t="shared" si="5"/>
        <v>2033-34</v>
      </c>
      <c r="T25" s="8" t="str">
        <f t="shared" si="5"/>
        <v>2034-35</v>
      </c>
      <c r="U25" s="8" t="str">
        <f t="shared" si="5"/>
        <v>2035-36</v>
      </c>
      <c r="V25" s="8" t="str">
        <f t="shared" si="5"/>
        <v>2036-37</v>
      </c>
      <c r="W25" s="8" t="str">
        <f t="shared" si="5"/>
        <v>2037-38</v>
      </c>
      <c r="X25" s="8" t="str">
        <f t="shared" si="5"/>
        <v>2038-39</v>
      </c>
      <c r="Y25" s="8" t="str">
        <f t="shared" si="5"/>
        <v>2039-40</v>
      </c>
      <c r="Z25" s="8" t="str">
        <f t="shared" si="5"/>
        <v>2040-41</v>
      </c>
      <c r="AA25" s="8" t="str">
        <f t="shared" si="5"/>
        <v>2041-42</v>
      </c>
      <c r="AB25" s="8" t="str">
        <f t="shared" si="5"/>
        <v>2042-43</v>
      </c>
      <c r="AC25" s="8" t="str">
        <f t="shared" si="5"/>
        <v>2043-44</v>
      </c>
      <c r="AD25" s="8" t="str">
        <f t="shared" si="5"/>
        <v>2044-45</v>
      </c>
      <c r="AE25" s="8" t="str">
        <f t="shared" si="5"/>
        <v>2045-46</v>
      </c>
      <c r="AF25" s="8" t="str">
        <f t="shared" si="5"/>
        <v>2046-47</v>
      </c>
      <c r="AG25" s="8" t="str">
        <f t="shared" si="5"/>
        <v>2047-48</v>
      </c>
    </row>
    <row r="26" spans="1:33" x14ac:dyDescent="0.25">
      <c r="H26" s="23" t="s">
        <v>2</v>
      </c>
      <c r="I26" s="27">
        <f t="shared" ref="I26:R37" ca="1" si="6">-SUMIFS(OFFSET(INDIRECT("'"&amp;$E$1 &amp; "_Capacity'!C:C"), 0, I$1), INDIRECT("'"&amp;$E$1 &amp; "_Capacity'!B:B"),$H26, INDIRECT("'"&amp;$E$1 &amp; "_Capacity'!A:A"),$B$23) +SUMIFS(OFFSET(INDIRECT("'"&amp;$C$1 &amp; "_Capacity'!C:C"), 0, I$1), INDIRECT("'"&amp;$C$1 &amp; "_Capacity'!B:B"),$H26, INDIRECT("'"&amp;$C$1 &amp; "_Capacity'!A:A"),$B$23)</f>
        <v>0</v>
      </c>
      <c r="J26" s="27">
        <f t="shared" ca="1" si="6"/>
        <v>0</v>
      </c>
      <c r="K26" s="27">
        <f t="shared" ca="1" si="6"/>
        <v>47.134263891997762</v>
      </c>
      <c r="L26" s="27">
        <f t="shared" ca="1" si="6"/>
        <v>-6.1963525623996247</v>
      </c>
      <c r="M26" s="27">
        <f t="shared" ca="1" si="6"/>
        <v>9.7473101351006335</v>
      </c>
      <c r="N26" s="27">
        <f t="shared" ca="1" si="6"/>
        <v>7.4864852438004164</v>
      </c>
      <c r="O26" s="27">
        <f t="shared" ca="1" si="6"/>
        <v>-20.246814980099771</v>
      </c>
      <c r="P26" s="27">
        <f t="shared" ca="1" si="6"/>
        <v>-251.28885972500029</v>
      </c>
      <c r="Q26" s="27">
        <f t="shared" ca="1" si="6"/>
        <v>1.4628983699992659E-2</v>
      </c>
      <c r="R26" s="27">
        <f t="shared" ca="1" si="6"/>
        <v>2.5039437999999983E-2</v>
      </c>
      <c r="S26" s="27">
        <f t="shared" ref="S26:AB37" ca="1" si="7">-SUMIFS(OFFSET(INDIRECT("'"&amp;$E$1 &amp; "_Capacity'!C:C"), 0, S$1), INDIRECT("'"&amp;$E$1 &amp; "_Capacity'!B:B"),$H26, INDIRECT("'"&amp;$E$1 &amp; "_Capacity'!A:A"),$B$23) +SUMIFS(OFFSET(INDIRECT("'"&amp;$C$1 &amp; "_Capacity'!C:C"), 0, S$1), INDIRECT("'"&amp;$C$1 &amp; "_Capacity'!B:B"),$H26, INDIRECT("'"&amp;$C$1 &amp; "_Capacity'!A:A"),$B$23)</f>
        <v>2.1715548700000017E-2</v>
      </c>
      <c r="T26" s="27">
        <f t="shared" ca="1" si="7"/>
        <v>2.2337022199999973E-2</v>
      </c>
      <c r="U26" s="27">
        <f t="shared" ca="1" si="7"/>
        <v>1.8219114099999996E-2</v>
      </c>
      <c r="V26" s="27">
        <f t="shared" ca="1" si="7"/>
        <v>1.6439273800000001E-2</v>
      </c>
      <c r="W26" s="27">
        <f t="shared" ca="1" si="7"/>
        <v>1.4301546599999992E-2</v>
      </c>
      <c r="X26" s="27">
        <f t="shared" ca="1" si="7"/>
        <v>1.5638218599999996E-2</v>
      </c>
      <c r="Y26" s="27">
        <f t="shared" ca="1" si="7"/>
        <v>1.562430799999999E-2</v>
      </c>
      <c r="Z26" s="27">
        <f t="shared" ca="1" si="7"/>
        <v>1.2914895700000012E-2</v>
      </c>
      <c r="AA26" s="27">
        <f t="shared" ca="1" si="7"/>
        <v>1.2857708100000011E-2</v>
      </c>
      <c r="AB26" s="27">
        <f t="shared" ca="1" si="7"/>
        <v>1.1681116299999988E-2</v>
      </c>
      <c r="AC26" s="27">
        <f t="shared" ref="AC26:AG37" ca="1" si="8">-SUMIFS(OFFSET(INDIRECT("'"&amp;$E$1 &amp; "_Capacity'!C:C"), 0, AC$1), INDIRECT("'"&amp;$E$1 &amp; "_Capacity'!B:B"),$H26, INDIRECT("'"&amp;$E$1 &amp; "_Capacity'!A:A"),$B$23) +SUMIFS(OFFSET(INDIRECT("'"&amp;$C$1 &amp; "_Capacity'!C:C"), 0, AC$1), INDIRECT("'"&amp;$C$1 &amp; "_Capacity'!B:B"),$H26, INDIRECT("'"&amp;$C$1 &amp; "_Capacity'!A:A"),$B$23)</f>
        <v>1.0540689199999995E-2</v>
      </c>
      <c r="AD26" s="27">
        <f t="shared" ca="1" si="8"/>
        <v>9.3445733000000059E-3</v>
      </c>
      <c r="AE26" s="27">
        <f t="shared" ca="1" si="8"/>
        <v>8.0279609000000057E-3</v>
      </c>
      <c r="AF26" s="27">
        <f t="shared" ca="1" si="8"/>
        <v>6.6761730000000005E-3</v>
      </c>
      <c r="AG26" s="27">
        <f t="shared" ca="1" si="8"/>
        <v>6.6714392999999983E-3</v>
      </c>
    </row>
    <row r="27" spans="1:33" x14ac:dyDescent="0.25">
      <c r="H27" s="23" t="s">
        <v>11</v>
      </c>
      <c r="I27" s="27">
        <f t="shared" ca="1" si="6"/>
        <v>0</v>
      </c>
      <c r="J27" s="27">
        <f t="shared" ca="1" si="6"/>
        <v>0</v>
      </c>
      <c r="K27" s="27">
        <f t="shared" ca="1" si="6"/>
        <v>-46.048485690200096</v>
      </c>
      <c r="L27" s="27">
        <f t="shared" ca="1" si="6"/>
        <v>146.34661772000027</v>
      </c>
      <c r="M27" s="27">
        <f t="shared" ca="1" si="6"/>
        <v>146.39609349889997</v>
      </c>
      <c r="N27" s="27">
        <f t="shared" ca="1" si="6"/>
        <v>169.78434275860013</v>
      </c>
      <c r="O27" s="27">
        <f t="shared" ca="1" si="6"/>
        <v>268.18975949669993</v>
      </c>
      <c r="P27" s="27">
        <f t="shared" ca="1" si="6"/>
        <v>-1.0138434500000001E-2</v>
      </c>
      <c r="Q27" s="27">
        <f t="shared" ca="1" si="6"/>
        <v>1.4508241000000012E-3</v>
      </c>
      <c r="R27" s="27">
        <f t="shared" ca="1" si="6"/>
        <v>1.4422735000000006E-3</v>
      </c>
      <c r="S27" s="27">
        <f t="shared" ca="1" si="7"/>
        <v>1.4478085000000016E-3</v>
      </c>
      <c r="T27" s="27">
        <f t="shared" ca="1" si="7"/>
        <v>1.4467025000000008E-3</v>
      </c>
      <c r="U27" s="27">
        <f t="shared" ca="1" si="7"/>
        <v>1.3884764999999993E-3</v>
      </c>
      <c r="V27" s="27">
        <f t="shared" ca="1" si="7"/>
        <v>1.5137770000000009E-3</v>
      </c>
      <c r="W27" s="27">
        <f t="shared" ca="1" si="7"/>
        <v>1.5136283999999979E-3</v>
      </c>
      <c r="X27" s="27">
        <f t="shared" ca="1" si="7"/>
        <v>1.5309206000000027E-3</v>
      </c>
      <c r="Y27" s="27">
        <f t="shared" ca="1" si="7"/>
        <v>1.5102583000000044E-3</v>
      </c>
      <c r="Z27" s="27">
        <f t="shared" ca="1" si="7"/>
        <v>1.5012445999999999E-3</v>
      </c>
      <c r="AA27" s="27">
        <f t="shared" ca="1" si="7"/>
        <v>1.4917820000000005E-3</v>
      </c>
      <c r="AB27" s="27">
        <f t="shared" ca="1" si="7"/>
        <v>1.4904116999999995E-3</v>
      </c>
      <c r="AC27" s="27">
        <f t="shared" ca="1" si="8"/>
        <v>1.4891583999999992E-3</v>
      </c>
      <c r="AD27" s="27">
        <f t="shared" ca="1" si="8"/>
        <v>1.4677594000000009E-3</v>
      </c>
      <c r="AE27" s="27">
        <f t="shared" ca="1" si="8"/>
        <v>5.6675879999999994E-4</v>
      </c>
      <c r="AF27" s="27">
        <f t="shared" ca="1" si="8"/>
        <v>5.665449999999999E-4</v>
      </c>
      <c r="AG27" s="27">
        <f t="shared" ca="1" si="8"/>
        <v>0</v>
      </c>
    </row>
    <row r="28" spans="1:33" x14ac:dyDescent="0.25">
      <c r="H28" s="23" t="s">
        <v>8</v>
      </c>
      <c r="I28" s="27">
        <f t="shared" ca="1" si="6"/>
        <v>0</v>
      </c>
      <c r="J28" s="27">
        <f t="shared" ca="1" si="6"/>
        <v>2.175278700178751E-3</v>
      </c>
      <c r="K28" s="27">
        <f t="shared" ca="1" si="6"/>
        <v>2.6032013997792092E-3</v>
      </c>
      <c r="L28" s="27">
        <f t="shared" ca="1" si="6"/>
        <v>2.608280599815771E-3</v>
      </c>
      <c r="M28" s="27">
        <f t="shared" ca="1" si="6"/>
        <v>2.6246574398101075E-3</v>
      </c>
      <c r="N28" s="27">
        <f t="shared" ca="1" si="6"/>
        <v>2.6647499998944113E-3</v>
      </c>
      <c r="O28" s="27">
        <f t="shared" ca="1" si="6"/>
        <v>2.6961379999193014E-3</v>
      </c>
      <c r="P28" s="27">
        <f t="shared" ca="1" si="6"/>
        <v>2.6896132003457751E-3</v>
      </c>
      <c r="Q28" s="27">
        <f t="shared" ca="1" si="6"/>
        <v>2.6940662000924931E-3</v>
      </c>
      <c r="R28" s="27">
        <f t="shared" ca="1" si="6"/>
        <v>2.6931228999274026E-3</v>
      </c>
      <c r="S28" s="27">
        <f t="shared" ca="1" si="7"/>
        <v>2.7695846997630724E-3</v>
      </c>
      <c r="T28" s="27">
        <f t="shared" ca="1" si="7"/>
        <v>2.7887379997082462E-3</v>
      </c>
      <c r="U28" s="27">
        <f t="shared" ca="1" si="7"/>
        <v>2.7962479998677736E-3</v>
      </c>
      <c r="V28" s="27">
        <f t="shared" ca="1" si="7"/>
        <v>2.8347136994852917E-3</v>
      </c>
      <c r="W28" s="27">
        <f t="shared" ca="1" si="7"/>
        <v>2.9710271996918891E-3</v>
      </c>
      <c r="X28" s="27">
        <f t="shared" ca="1" si="7"/>
        <v>3.0192546000762377E-3</v>
      </c>
      <c r="Y28" s="27">
        <f t="shared" ca="1" si="7"/>
        <v>2.8017566003200045E-3</v>
      </c>
      <c r="Z28" s="27">
        <f t="shared" ca="1" si="7"/>
        <v>5.9102644997892639E-3</v>
      </c>
      <c r="AA28" s="27">
        <f t="shared" ca="1" si="7"/>
        <v>4.4267381003919581E-3</v>
      </c>
      <c r="AB28" s="27">
        <f t="shared" ca="1" si="7"/>
        <v>4.5358213001236436E-3</v>
      </c>
      <c r="AC28" s="27">
        <f t="shared" ca="1" si="8"/>
        <v>3.9986782001051324E-3</v>
      </c>
      <c r="AD28" s="27">
        <f t="shared" ca="1" si="8"/>
        <v>4.0026982999279426E-3</v>
      </c>
      <c r="AE28" s="27">
        <f t="shared" ca="1" si="8"/>
        <v>4.0053704000229118E-3</v>
      </c>
      <c r="AF28" s="27">
        <f t="shared" ca="1" si="8"/>
        <v>9.1619904999902246E-3</v>
      </c>
      <c r="AG28" s="27">
        <f t="shared" ca="1" si="8"/>
        <v>8.8409802000342097E-3</v>
      </c>
    </row>
    <row r="29" spans="1:33" x14ac:dyDescent="0.25">
      <c r="H29" s="23" t="s">
        <v>12</v>
      </c>
      <c r="I29" s="27">
        <f t="shared" ca="1" si="6"/>
        <v>0</v>
      </c>
      <c r="J29" s="27">
        <f t="shared" ca="1" si="6"/>
        <v>0</v>
      </c>
      <c r="K29" s="27">
        <f t="shared" ca="1" si="6"/>
        <v>0</v>
      </c>
      <c r="L29" s="27">
        <f t="shared" ca="1" si="6"/>
        <v>0</v>
      </c>
      <c r="M29" s="27">
        <f t="shared" ca="1" si="6"/>
        <v>0</v>
      </c>
      <c r="N29" s="27">
        <f t="shared" ca="1" si="6"/>
        <v>0</v>
      </c>
      <c r="O29" s="27">
        <f t="shared" ca="1" si="6"/>
        <v>0</v>
      </c>
      <c r="P29" s="27">
        <f t="shared" ca="1" si="6"/>
        <v>0</v>
      </c>
      <c r="Q29" s="27">
        <f t="shared" ca="1" si="6"/>
        <v>0</v>
      </c>
      <c r="R29" s="27">
        <f t="shared" ca="1" si="6"/>
        <v>0</v>
      </c>
      <c r="S29" s="27">
        <f t="shared" ca="1" si="7"/>
        <v>0</v>
      </c>
      <c r="T29" s="27">
        <f t="shared" ca="1" si="7"/>
        <v>0</v>
      </c>
      <c r="U29" s="27">
        <f t="shared" ca="1" si="7"/>
        <v>0</v>
      </c>
      <c r="V29" s="27">
        <f t="shared" ca="1" si="7"/>
        <v>0</v>
      </c>
      <c r="W29" s="27">
        <f t="shared" ca="1" si="7"/>
        <v>0</v>
      </c>
      <c r="X29" s="27">
        <f t="shared" ca="1" si="7"/>
        <v>0</v>
      </c>
      <c r="Y29" s="27">
        <f t="shared" ca="1" si="7"/>
        <v>0</v>
      </c>
      <c r="Z29" s="27">
        <f t="shared" ca="1" si="7"/>
        <v>0</v>
      </c>
      <c r="AA29" s="27">
        <f t="shared" ca="1" si="7"/>
        <v>0</v>
      </c>
      <c r="AB29" s="27">
        <f t="shared" ca="1" si="7"/>
        <v>0</v>
      </c>
      <c r="AC29" s="27">
        <f t="shared" ca="1" si="8"/>
        <v>0</v>
      </c>
      <c r="AD29" s="27">
        <f t="shared" ca="1" si="8"/>
        <v>0</v>
      </c>
      <c r="AE29" s="27">
        <f t="shared" ca="1" si="8"/>
        <v>0</v>
      </c>
      <c r="AF29" s="27">
        <f t="shared" ca="1" si="8"/>
        <v>0</v>
      </c>
      <c r="AG29" s="27">
        <f t="shared" ca="1" si="8"/>
        <v>0</v>
      </c>
    </row>
    <row r="30" spans="1:33" x14ac:dyDescent="0.25">
      <c r="H30" s="23" t="s">
        <v>5</v>
      </c>
      <c r="I30" s="27">
        <f t="shared" ca="1" si="6"/>
        <v>-4.7120136996454676E-3</v>
      </c>
      <c r="J30" s="27">
        <f t="shared" ca="1" si="6"/>
        <v>-2.7551043995117652E-3</v>
      </c>
      <c r="K30" s="27">
        <f t="shared" ca="1" si="6"/>
        <v>-1.7557699720782693E-5</v>
      </c>
      <c r="L30" s="27">
        <f t="shared" ca="1" si="6"/>
        <v>-3.1798799682292156E-5</v>
      </c>
      <c r="M30" s="27">
        <f t="shared" ca="1" si="6"/>
        <v>1.468797991037718E-4</v>
      </c>
      <c r="N30" s="27">
        <f t="shared" ca="1" si="6"/>
        <v>3.1234129983204184E-4</v>
      </c>
      <c r="O30" s="27">
        <f t="shared" ca="1" si="6"/>
        <v>4.7196470040944405E-4</v>
      </c>
      <c r="P30" s="27">
        <f t="shared" ca="1" si="6"/>
        <v>6.0281650075921789E-4</v>
      </c>
      <c r="Q30" s="27">
        <f t="shared" ca="1" si="6"/>
        <v>7.803686003171606E-4</v>
      </c>
      <c r="R30" s="27">
        <f t="shared" ca="1" si="6"/>
        <v>1.129123300415813E-3</v>
      </c>
      <c r="S30" s="27">
        <f t="shared" ca="1" si="7"/>
        <v>1.2446413993529859E-3</v>
      </c>
      <c r="T30" s="27">
        <f t="shared" ca="1" si="7"/>
        <v>1.4205946008587489E-3</v>
      </c>
      <c r="U30" s="27">
        <f t="shared" ca="1" si="7"/>
        <v>-2.1793086199977552E-2</v>
      </c>
      <c r="V30" s="27">
        <f t="shared" ca="1" si="7"/>
        <v>-2.150773339872103E-2</v>
      </c>
      <c r="W30" s="27">
        <f t="shared" ca="1" si="7"/>
        <v>-2.7424815099038824E-2</v>
      </c>
      <c r="X30" s="27">
        <f t="shared" ca="1" si="7"/>
        <v>-2.7211489600631467E-2</v>
      </c>
      <c r="Y30" s="27">
        <f t="shared" ca="1" si="7"/>
        <v>-2.6794654699187959E-2</v>
      </c>
      <c r="Z30" s="27">
        <f t="shared" ca="1" si="7"/>
        <v>-2.5980806800362188E-2</v>
      </c>
      <c r="AA30" s="27">
        <f t="shared" ca="1" si="7"/>
        <v>-2.5548663899826352E-2</v>
      </c>
      <c r="AB30" s="27">
        <f t="shared" ca="1" si="7"/>
        <v>-2.5017673199727142E-2</v>
      </c>
      <c r="AC30" s="27">
        <f t="shared" ca="1" si="8"/>
        <v>-0.18518044700067549</v>
      </c>
      <c r="AD30" s="27">
        <f t="shared" ca="1" si="8"/>
        <v>-406.35966076449949</v>
      </c>
      <c r="AE30" s="27">
        <f t="shared" ca="1" si="8"/>
        <v>-406.35911901970121</v>
      </c>
      <c r="AF30" s="27">
        <f t="shared" ca="1" si="8"/>
        <v>-406.35683691380018</v>
      </c>
      <c r="AG30" s="27">
        <f t="shared" ca="1" si="8"/>
        <v>-406.35637322220009</v>
      </c>
    </row>
    <row r="31" spans="1:33" x14ac:dyDescent="0.25">
      <c r="H31" s="23" t="s">
        <v>3</v>
      </c>
      <c r="I31" s="27">
        <f t="shared" ca="1" si="6"/>
        <v>0</v>
      </c>
      <c r="J31" s="27">
        <f t="shared" ca="1" si="6"/>
        <v>0</v>
      </c>
      <c r="K31" s="27">
        <f t="shared" ca="1" si="6"/>
        <v>0</v>
      </c>
      <c r="L31" s="27">
        <f t="shared" ca="1" si="6"/>
        <v>0</v>
      </c>
      <c r="M31" s="27">
        <f t="shared" ca="1" si="6"/>
        <v>0</v>
      </c>
      <c r="N31" s="27">
        <f t="shared" ca="1" si="6"/>
        <v>0</v>
      </c>
      <c r="O31" s="27">
        <f t="shared" ca="1" si="6"/>
        <v>0</v>
      </c>
      <c r="P31" s="27">
        <f t="shared" ca="1" si="6"/>
        <v>0</v>
      </c>
      <c r="Q31" s="27">
        <f t="shared" ca="1" si="6"/>
        <v>0</v>
      </c>
      <c r="R31" s="27">
        <f t="shared" ca="1" si="6"/>
        <v>0</v>
      </c>
      <c r="S31" s="27">
        <f t="shared" ca="1" si="7"/>
        <v>0</v>
      </c>
      <c r="T31" s="27">
        <f t="shared" ca="1" si="7"/>
        <v>0</v>
      </c>
      <c r="U31" s="27">
        <f t="shared" ca="1" si="7"/>
        <v>0</v>
      </c>
      <c r="V31" s="27">
        <f t="shared" ca="1" si="7"/>
        <v>0</v>
      </c>
      <c r="W31" s="27">
        <f t="shared" ca="1" si="7"/>
        <v>0</v>
      </c>
      <c r="X31" s="27">
        <f t="shared" ca="1" si="7"/>
        <v>0</v>
      </c>
      <c r="Y31" s="27">
        <f t="shared" ca="1" si="7"/>
        <v>0</v>
      </c>
      <c r="Z31" s="27">
        <f t="shared" ca="1" si="7"/>
        <v>0</v>
      </c>
      <c r="AA31" s="27">
        <f t="shared" ca="1" si="7"/>
        <v>0</v>
      </c>
      <c r="AB31" s="27">
        <f t="shared" ca="1" si="7"/>
        <v>0</v>
      </c>
      <c r="AC31" s="27">
        <f t="shared" ca="1" si="8"/>
        <v>0</v>
      </c>
      <c r="AD31" s="27">
        <f t="shared" ca="1" si="8"/>
        <v>0</v>
      </c>
      <c r="AE31" s="27">
        <f t="shared" ca="1" si="8"/>
        <v>0</v>
      </c>
      <c r="AF31" s="27">
        <f t="shared" ca="1" si="8"/>
        <v>0</v>
      </c>
      <c r="AG31" s="27">
        <f t="shared" ca="1" si="8"/>
        <v>0</v>
      </c>
    </row>
    <row r="32" spans="1:33" x14ac:dyDescent="0.25">
      <c r="H32" s="23" t="s">
        <v>118</v>
      </c>
      <c r="I32" s="27">
        <f ca="1">-SUMIFS(OFFSET(INDIRECT("'"&amp;$E$1 &amp; "_Capacity'!C:C"), 0, I$1), INDIRECT("'"&amp;$E$1 &amp; "_Capacity'!B:B"),$H32, INDIRECT("'"&amp;$E$1 &amp; "_Capacity'!A:A"),$B$23) +SUMIFS(OFFSET(INDIRECT("'"&amp;$C$1 &amp; "_Capacity'!C:C"), 0, I$1), INDIRECT("'"&amp;$C$1 &amp; "_Capacity'!B:B"),$H32, INDIRECT("'"&amp;$C$1 &amp; "_Capacity'!A:A"),$B$23)</f>
        <v>0</v>
      </c>
      <c r="J32" s="27">
        <f t="shared" ca="1" si="6"/>
        <v>0</v>
      </c>
      <c r="K32" s="27">
        <f t="shared" ca="1" si="6"/>
        <v>0</v>
      </c>
      <c r="L32" s="27">
        <f t="shared" ca="1" si="6"/>
        <v>0</v>
      </c>
      <c r="M32" s="27">
        <f t="shared" ca="1" si="6"/>
        <v>0</v>
      </c>
      <c r="N32" s="27">
        <f t="shared" ca="1" si="6"/>
        <v>0</v>
      </c>
      <c r="O32" s="27">
        <f t="shared" ca="1" si="6"/>
        <v>0</v>
      </c>
      <c r="P32" s="27">
        <f t="shared" ca="1" si="6"/>
        <v>3.3694296999999991E-3</v>
      </c>
      <c r="Q32" s="27">
        <f t="shared" ca="1" si="6"/>
        <v>3.469780300000001E-3</v>
      </c>
      <c r="R32" s="27">
        <f t="shared" ca="1" si="6"/>
        <v>3.6931238000000016E-3</v>
      </c>
      <c r="S32" s="27">
        <f t="shared" ca="1" si="7"/>
        <v>3.7049358000000015E-3</v>
      </c>
      <c r="T32" s="27">
        <f t="shared" ca="1" si="7"/>
        <v>4.2354117999999948E-3</v>
      </c>
      <c r="U32" s="27">
        <f t="shared" ca="1" si="7"/>
        <v>-534.22964909019993</v>
      </c>
      <c r="V32" s="27">
        <f t="shared" ca="1" si="7"/>
        <v>-534.22842024440001</v>
      </c>
      <c r="W32" s="27">
        <f t="shared" ca="1" si="7"/>
        <v>-475.74478538039995</v>
      </c>
      <c r="X32" s="27">
        <f t="shared" ca="1" si="7"/>
        <v>-475.74505900410009</v>
      </c>
      <c r="Y32" s="27">
        <f t="shared" ca="1" si="7"/>
        <v>-927.52219925519989</v>
      </c>
      <c r="Z32" s="27">
        <f t="shared" ca="1" si="7"/>
        <v>-927.52210760670016</v>
      </c>
      <c r="AA32" s="27">
        <f t="shared" ca="1" si="7"/>
        <v>-1068.5830758533</v>
      </c>
      <c r="AB32" s="27">
        <f t="shared" ca="1" si="7"/>
        <v>-1068.5818635235</v>
      </c>
      <c r="AC32" s="27">
        <f t="shared" ca="1" si="8"/>
        <v>-434.93019865550013</v>
      </c>
      <c r="AD32" s="27">
        <f t="shared" ca="1" si="8"/>
        <v>-747.97541508170002</v>
      </c>
      <c r="AE32" s="27">
        <f t="shared" ca="1" si="8"/>
        <v>-747.97523457049988</v>
      </c>
      <c r="AF32" s="27">
        <f t="shared" ca="1" si="8"/>
        <v>-698.44133882999972</v>
      </c>
      <c r="AG32" s="27">
        <f t="shared" ca="1" si="8"/>
        <v>-698.44036855299987</v>
      </c>
    </row>
    <row r="33" spans="1:33" x14ac:dyDescent="0.25">
      <c r="H33" s="23" t="s">
        <v>10</v>
      </c>
      <c r="I33" s="27">
        <f t="shared" ca="1" si="6"/>
        <v>-71.982249400294677</v>
      </c>
      <c r="J33" s="27">
        <f t="shared" ca="1" si="6"/>
        <v>-39.9538450067339</v>
      </c>
      <c r="K33" s="27">
        <f t="shared" ca="1" si="6"/>
        <v>-49.404856794106308</v>
      </c>
      <c r="L33" s="27">
        <f t="shared" ca="1" si="6"/>
        <v>-237.58795208397714</v>
      </c>
      <c r="M33" s="27">
        <f t="shared" ca="1" si="6"/>
        <v>-169.75249347413774</v>
      </c>
      <c r="N33" s="27">
        <f t="shared" ca="1" si="6"/>
        <v>57.207810017716838</v>
      </c>
      <c r="O33" s="27">
        <f t="shared" ca="1" si="6"/>
        <v>231.29497127105424</v>
      </c>
      <c r="P33" s="27">
        <f t="shared" ca="1" si="6"/>
        <v>1311.3373185306991</v>
      </c>
      <c r="Q33" s="27">
        <f t="shared" ca="1" si="6"/>
        <v>67.767313235897745</v>
      </c>
      <c r="R33" s="27">
        <f ca="1">-SUMIFS(OFFSET(INDIRECT("'"&amp;$E$1 &amp; "_Capacity'!C:C"), 0, R$1), INDIRECT("'"&amp;$E$1 &amp; "_Capacity'!B:B"),$H33, INDIRECT("'"&amp;$E$1 &amp; "_Capacity'!A:A"),$B$23) +SUMIFS(OFFSET(INDIRECT("'"&amp;$C$1 &amp; "_Capacity'!C:C"), 0, R$1), INDIRECT("'"&amp;$C$1 &amp; "_Capacity'!B:B"),$H33, INDIRECT("'"&amp;$C$1 &amp; "_Capacity'!A:A"),$B$23)</f>
        <v>1163.7836237458032</v>
      </c>
      <c r="S33" s="27">
        <f t="shared" ca="1" si="7"/>
        <v>1712.5916262035171</v>
      </c>
      <c r="T33" s="27">
        <f t="shared" ca="1" si="7"/>
        <v>1252.7044384736073</v>
      </c>
      <c r="U33" s="27">
        <f t="shared" ca="1" si="7"/>
        <v>1659.02533907631</v>
      </c>
      <c r="V33" s="27">
        <f t="shared" ca="1" si="7"/>
        <v>1978.9156803186197</v>
      </c>
      <c r="W33" s="27">
        <f t="shared" ca="1" si="7"/>
        <v>1440.5636553929071</v>
      </c>
      <c r="X33" s="27">
        <f t="shared" ca="1" si="7"/>
        <v>1986.8786884198053</v>
      </c>
      <c r="Y33" s="27">
        <f t="shared" ca="1" si="7"/>
        <v>1747.2661762812932</v>
      </c>
      <c r="Z33" s="27">
        <f t="shared" ca="1" si="7"/>
        <v>1393.0889766365872</v>
      </c>
      <c r="AA33" s="27">
        <f t="shared" ca="1" si="7"/>
        <v>2297.4484152559889</v>
      </c>
      <c r="AB33" s="27">
        <f t="shared" ca="1" si="7"/>
        <v>1178.600999864866</v>
      </c>
      <c r="AC33" s="27">
        <f t="shared" ca="1" si="8"/>
        <v>771.8449399464007</v>
      </c>
      <c r="AD33" s="27">
        <f t="shared" ca="1" si="8"/>
        <v>1161.5956147362303</v>
      </c>
      <c r="AE33" s="27">
        <f t="shared" ca="1" si="8"/>
        <v>1340.6177227663866</v>
      </c>
      <c r="AF33" s="27">
        <f t="shared" ca="1" si="8"/>
        <v>1121.8080292767845</v>
      </c>
      <c r="AG33" s="27">
        <f t="shared" ca="1" si="8"/>
        <v>2044.0517003554851</v>
      </c>
    </row>
    <row r="34" spans="1:33" x14ac:dyDescent="0.25">
      <c r="H34" s="23" t="s">
        <v>9</v>
      </c>
      <c r="I34" s="27">
        <f t="shared" ca="1" si="6"/>
        <v>1.4507375150060398E-2</v>
      </c>
      <c r="J34" s="27">
        <f t="shared" ca="1" si="6"/>
        <v>2.8710709702863824E-2</v>
      </c>
      <c r="K34" s="27">
        <f t="shared" ca="1" si="6"/>
        <v>-17.253080546901401</v>
      </c>
      <c r="L34" s="27">
        <f t="shared" ca="1" si="6"/>
        <v>-21.268697683599385</v>
      </c>
      <c r="M34" s="27">
        <f t="shared" ca="1" si="6"/>
        <v>-141.7375047239002</v>
      </c>
      <c r="N34" s="27">
        <f t="shared" ca="1" si="6"/>
        <v>-429.75695978690055</v>
      </c>
      <c r="O34" s="27">
        <f t="shared" ca="1" si="6"/>
        <v>-1371.3050450617047</v>
      </c>
      <c r="P34" s="27">
        <f t="shared" ca="1" si="6"/>
        <v>-606.94960832299694</v>
      </c>
      <c r="Q34" s="27">
        <f t="shared" ca="1" si="6"/>
        <v>-1257.3148895305058</v>
      </c>
      <c r="R34" s="27">
        <f t="shared" ca="1" si="6"/>
        <v>-2488.4363848280118</v>
      </c>
      <c r="S34" s="27">
        <f t="shared" ca="1" si="7"/>
        <v>-3454.2013252159959</v>
      </c>
      <c r="T34" s="27">
        <f t="shared" ca="1" si="7"/>
        <v>-3228.383608588003</v>
      </c>
      <c r="U34" s="27">
        <f t="shared" ca="1" si="7"/>
        <v>-4835.5150035270053</v>
      </c>
      <c r="V34" s="27">
        <f t="shared" ca="1" si="7"/>
        <v>-4512.1451656949939</v>
      </c>
      <c r="W34" s="27">
        <f t="shared" ca="1" si="7"/>
        <v>-5074.7447338299971</v>
      </c>
      <c r="X34" s="27">
        <f t="shared" ca="1" si="7"/>
        <v>-4293.1048680500098</v>
      </c>
      <c r="Y34" s="27">
        <f t="shared" ca="1" si="7"/>
        <v>-4070.4974755099829</v>
      </c>
      <c r="Z34" s="27">
        <f t="shared" ca="1" si="7"/>
        <v>-2752.6398169399909</v>
      </c>
      <c r="AA34" s="27">
        <f t="shared" ca="1" si="7"/>
        <v>-1631.4007233900484</v>
      </c>
      <c r="AB34" s="27">
        <f t="shared" ca="1" si="7"/>
        <v>-1500.4529425950022</v>
      </c>
      <c r="AC34" s="27">
        <f t="shared" ca="1" si="8"/>
        <v>-2395.7272280000325</v>
      </c>
      <c r="AD34" s="27">
        <f t="shared" ca="1" si="8"/>
        <v>-3068.7178580000182</v>
      </c>
      <c r="AE34" s="27">
        <f t="shared" ca="1" si="8"/>
        <v>-2998.1096630000102</v>
      </c>
      <c r="AF34" s="27">
        <f t="shared" ca="1" si="8"/>
        <v>-4104.4790419999626</v>
      </c>
      <c r="AG34" s="27">
        <f t="shared" ca="1" si="8"/>
        <v>-4165.4252039999992</v>
      </c>
    </row>
    <row r="35" spans="1:33" x14ac:dyDescent="0.25">
      <c r="H35" s="23" t="s">
        <v>102</v>
      </c>
      <c r="I35" s="27">
        <f t="shared" ca="1" si="6"/>
        <v>1.9599351699980616E-2</v>
      </c>
      <c r="J35" s="27">
        <f t="shared" ca="1" si="6"/>
        <v>9.4092205574997934</v>
      </c>
      <c r="K35" s="27">
        <f t="shared" ca="1" si="6"/>
        <v>-105.11918515790012</v>
      </c>
      <c r="L35" s="27">
        <f t="shared" ca="1" si="6"/>
        <v>-32.777198138000131</v>
      </c>
      <c r="M35" s="27">
        <f t="shared" ca="1" si="6"/>
        <v>-58.783914851299414</v>
      </c>
      <c r="N35" s="27">
        <f t="shared" ca="1" si="6"/>
        <v>-66.804879897499632</v>
      </c>
      <c r="O35" s="27">
        <f t="shared" ca="1" si="6"/>
        <v>-440.54004618500039</v>
      </c>
      <c r="P35" s="27">
        <f t="shared" ca="1" si="6"/>
        <v>-225.68680225099888</v>
      </c>
      <c r="Q35" s="27">
        <f t="shared" ca="1" si="6"/>
        <v>-310.67154349599878</v>
      </c>
      <c r="R35" s="27">
        <f t="shared" ca="1" si="6"/>
        <v>-796.6702650640018</v>
      </c>
      <c r="S35" s="27">
        <f t="shared" ca="1" si="7"/>
        <v>-970.47651817899896</v>
      </c>
      <c r="T35" s="27">
        <f t="shared" ca="1" si="7"/>
        <v>-933.11715449499752</v>
      </c>
      <c r="U35" s="27">
        <f t="shared" ca="1" si="7"/>
        <v>-2451.0602046860004</v>
      </c>
      <c r="V35" s="27">
        <f t="shared" ca="1" si="7"/>
        <v>-1739.146857699001</v>
      </c>
      <c r="W35" s="27">
        <f t="shared" ca="1" si="7"/>
        <v>-1884.9136768509961</v>
      </c>
      <c r="X35" s="27">
        <f t="shared" ca="1" si="7"/>
        <v>-1520.7499225000029</v>
      </c>
      <c r="Y35" s="27">
        <f t="shared" ca="1" si="7"/>
        <v>-1364.8369612300048</v>
      </c>
      <c r="Z35" s="27">
        <f t="shared" ca="1" si="7"/>
        <v>-1263.139712471002</v>
      </c>
      <c r="AA35" s="27">
        <f t="shared" ca="1" si="7"/>
        <v>-1494.8188029349985</v>
      </c>
      <c r="AB35" s="27">
        <f t="shared" ca="1" si="7"/>
        <v>-712.28926848799892</v>
      </c>
      <c r="AC35" s="27">
        <f t="shared" ca="1" si="8"/>
        <v>-1827.653967505008</v>
      </c>
      <c r="AD35" s="27">
        <f t="shared" ca="1" si="8"/>
        <v>-1772.2416786600079</v>
      </c>
      <c r="AE35" s="27">
        <f t="shared" ca="1" si="8"/>
        <v>-1677.2981417699993</v>
      </c>
      <c r="AF35" s="27">
        <f t="shared" ca="1" si="8"/>
        <v>-1302.7610147999949</v>
      </c>
      <c r="AG35" s="27">
        <f t="shared" ca="1" si="8"/>
        <v>-2839.9687390600084</v>
      </c>
    </row>
    <row r="36" spans="1:33" x14ac:dyDescent="0.25">
      <c r="H36" s="23" t="s">
        <v>15</v>
      </c>
      <c r="I36" s="27">
        <f t="shared" ca="1" si="6"/>
        <v>0</v>
      </c>
      <c r="J36" s="27">
        <f t="shared" ca="1" si="6"/>
        <v>0</v>
      </c>
      <c r="K36" s="27">
        <f t="shared" ca="1" si="6"/>
        <v>86.291290153199952</v>
      </c>
      <c r="L36" s="27">
        <f t="shared" ca="1" si="6"/>
        <v>-118.11260983300008</v>
      </c>
      <c r="M36" s="27">
        <f t="shared" ca="1" si="6"/>
        <v>-118.90297707750142</v>
      </c>
      <c r="N36" s="27">
        <f t="shared" ca="1" si="6"/>
        <v>-121.72613305519917</v>
      </c>
      <c r="O36" s="27">
        <f t="shared" ca="1" si="6"/>
        <v>-131.43592601850105</v>
      </c>
      <c r="P36" s="27">
        <f t="shared" ca="1" si="6"/>
        <v>-282.33198391399856</v>
      </c>
      <c r="Q36" s="27">
        <f t="shared" ca="1" si="6"/>
        <v>-188.09652020959948</v>
      </c>
      <c r="R36" s="27">
        <f t="shared" ca="1" si="6"/>
        <v>-429.69151798730036</v>
      </c>
      <c r="S36" s="27">
        <f t="shared" ca="1" si="7"/>
        <v>-576.76289170799828</v>
      </c>
      <c r="T36" s="27">
        <f t="shared" ca="1" si="7"/>
        <v>-421.40951781849981</v>
      </c>
      <c r="U36" s="27">
        <f t="shared" ca="1" si="7"/>
        <v>-118.91759514399928</v>
      </c>
      <c r="V36" s="27">
        <f t="shared" ca="1" si="7"/>
        <v>-118.88176006000049</v>
      </c>
      <c r="W36" s="27">
        <f t="shared" ca="1" si="7"/>
        <v>-118.89909439900111</v>
      </c>
      <c r="X36" s="27">
        <f t="shared" ca="1" si="7"/>
        <v>-118.8659290150008</v>
      </c>
      <c r="Y36" s="27">
        <f t="shared" ca="1" si="7"/>
        <v>-118.86469465399932</v>
      </c>
      <c r="Z36" s="27">
        <f t="shared" ca="1" si="7"/>
        <v>-118.86373780599934</v>
      </c>
      <c r="AA36" s="27">
        <f t="shared" ca="1" si="7"/>
        <v>-118.86130826299814</v>
      </c>
      <c r="AB36" s="27">
        <f t="shared" ca="1" si="7"/>
        <v>-118.8597855629996</v>
      </c>
      <c r="AC36" s="27">
        <f t="shared" ca="1" si="8"/>
        <v>-118.8576985714999</v>
      </c>
      <c r="AD36" s="27">
        <f t="shared" ca="1" si="8"/>
        <v>-118.857166503999</v>
      </c>
      <c r="AE36" s="27">
        <f t="shared" ca="1" si="8"/>
        <v>-118.8570932929988</v>
      </c>
      <c r="AF36" s="27">
        <f t="shared" ca="1" si="8"/>
        <v>-118.8554042270016</v>
      </c>
      <c r="AG36" s="27">
        <f t="shared" ca="1" si="8"/>
        <v>-118.8542072579985</v>
      </c>
    </row>
    <row r="37" spans="1:33" x14ac:dyDescent="0.25">
      <c r="H37" s="23" t="s">
        <v>17</v>
      </c>
      <c r="I37" s="27">
        <f t="shared" ca="1" si="6"/>
        <v>0</v>
      </c>
      <c r="J37" s="27">
        <f t="shared" ca="1" si="6"/>
        <v>0</v>
      </c>
      <c r="K37" s="27">
        <f t="shared" ca="1" si="6"/>
        <v>0</v>
      </c>
      <c r="L37" s="27">
        <f t="shared" ca="1" si="6"/>
        <v>0</v>
      </c>
      <c r="M37" s="27">
        <f t="shared" ca="1" si="6"/>
        <v>0</v>
      </c>
      <c r="N37" s="27">
        <f t="shared" ca="1" si="6"/>
        <v>0</v>
      </c>
      <c r="O37" s="27">
        <f t="shared" ca="1" si="6"/>
        <v>0</v>
      </c>
      <c r="P37" s="27">
        <f t="shared" ca="1" si="6"/>
        <v>0</v>
      </c>
      <c r="Q37" s="27">
        <f t="shared" ca="1" si="6"/>
        <v>0</v>
      </c>
      <c r="R37" s="27">
        <f t="shared" ca="1" si="6"/>
        <v>0</v>
      </c>
      <c r="S37" s="27">
        <f t="shared" ca="1" si="7"/>
        <v>0</v>
      </c>
      <c r="T37" s="27">
        <f t="shared" ca="1" si="7"/>
        <v>0</v>
      </c>
      <c r="U37" s="27">
        <f t="shared" ca="1" si="7"/>
        <v>0</v>
      </c>
      <c r="V37" s="27">
        <f t="shared" ca="1" si="7"/>
        <v>0</v>
      </c>
      <c r="W37" s="27">
        <f t="shared" ca="1" si="7"/>
        <v>0</v>
      </c>
      <c r="X37" s="27">
        <f t="shared" ca="1" si="7"/>
        <v>0</v>
      </c>
      <c r="Y37" s="27">
        <f t="shared" ca="1" si="7"/>
        <v>0</v>
      </c>
      <c r="Z37" s="27">
        <f t="shared" ca="1" si="7"/>
        <v>0</v>
      </c>
      <c r="AA37" s="27">
        <f t="shared" ca="1" si="7"/>
        <v>0</v>
      </c>
      <c r="AB37" s="27">
        <f t="shared" ca="1" si="7"/>
        <v>0</v>
      </c>
      <c r="AC37" s="27">
        <f t="shared" ca="1" si="8"/>
        <v>0</v>
      </c>
      <c r="AD37" s="27">
        <f t="shared" ca="1" si="8"/>
        <v>0</v>
      </c>
      <c r="AE37" s="27">
        <f t="shared" ca="1" si="8"/>
        <v>0</v>
      </c>
      <c r="AF37" s="27">
        <f t="shared" ca="1" si="8"/>
        <v>0</v>
      </c>
      <c r="AG37" s="27">
        <f t="shared" ca="1" si="8"/>
        <v>0</v>
      </c>
    </row>
    <row r="39" spans="1:33" x14ac:dyDescent="0.25">
      <c r="H39" s="23" t="s">
        <v>105</v>
      </c>
      <c r="I39" s="27">
        <f t="shared" ref="I39:R41" ca="1" si="9">-SUMIFS(OFFSET(INDIRECT("'"&amp;$E$1 &amp; "_Capacity'!C:C"), 0, I$1), INDIRECT("'"&amp;$E$1 &amp; "_Capacity'!B:B"),$H39, INDIRECT("'"&amp;$E$1 &amp; "_Capacity'!A:A"),$B$23) +SUMIFS(OFFSET(INDIRECT("'"&amp;$C$1 &amp; "_Capacity'!C:C"), 0, I$1), INDIRECT("'"&amp;$C$1 &amp; "_Capacity'!B:B"),$H39, INDIRECT("'"&amp;$C$1 &amp; "_Capacity'!A:A"),$B$23)</f>
        <v>1.9599351699980616E-2</v>
      </c>
      <c r="J39" s="27">
        <f t="shared" ca="1" si="9"/>
        <v>9.4092205574997934</v>
      </c>
      <c r="K39" s="27">
        <f t="shared" ca="1" si="9"/>
        <v>-105.11918515790012</v>
      </c>
      <c r="L39" s="27">
        <f t="shared" ca="1" si="9"/>
        <v>-32.777198138000131</v>
      </c>
      <c r="M39" s="27">
        <f t="shared" ca="1" si="9"/>
        <v>-58.783914851299414</v>
      </c>
      <c r="N39" s="27">
        <f t="shared" ca="1" si="9"/>
        <v>-66.804879897499632</v>
      </c>
      <c r="O39" s="27">
        <f t="shared" ca="1" si="9"/>
        <v>-440.54004618500039</v>
      </c>
      <c r="P39" s="27">
        <f t="shared" ca="1" si="9"/>
        <v>-225.68680225099888</v>
      </c>
      <c r="Q39" s="27">
        <f t="shared" ca="1" si="9"/>
        <v>-310.67154349599878</v>
      </c>
      <c r="R39" s="27">
        <f t="shared" ca="1" si="9"/>
        <v>-796.6702650640018</v>
      </c>
      <c r="S39" s="27">
        <f t="shared" ref="S39:AB41" ca="1" si="10">-SUMIFS(OFFSET(INDIRECT("'"&amp;$E$1 &amp; "_Capacity'!C:C"), 0, S$1), INDIRECT("'"&amp;$E$1 &amp; "_Capacity'!B:B"),$H39, INDIRECT("'"&amp;$E$1 &amp; "_Capacity'!A:A"),$B$23) +SUMIFS(OFFSET(INDIRECT("'"&amp;$C$1 &amp; "_Capacity'!C:C"), 0, S$1), INDIRECT("'"&amp;$C$1 &amp; "_Capacity'!B:B"),$H39, INDIRECT("'"&amp;$C$1 &amp; "_Capacity'!A:A"),$B$23)</f>
        <v>-970.47651817899896</v>
      </c>
      <c r="T39" s="27">
        <f t="shared" ca="1" si="10"/>
        <v>-933.11715449499752</v>
      </c>
      <c r="U39" s="27">
        <f t="shared" ca="1" si="10"/>
        <v>-2451.0602046860004</v>
      </c>
      <c r="V39" s="27">
        <f t="shared" ca="1" si="10"/>
        <v>-1739.146857699001</v>
      </c>
      <c r="W39" s="27">
        <f t="shared" ca="1" si="10"/>
        <v>-1884.9136768509961</v>
      </c>
      <c r="X39" s="27">
        <f t="shared" ca="1" si="10"/>
        <v>-1520.7499225000029</v>
      </c>
      <c r="Y39" s="27">
        <f t="shared" ca="1" si="10"/>
        <v>-1364.8369612300048</v>
      </c>
      <c r="Z39" s="27">
        <f t="shared" ca="1" si="10"/>
        <v>-1263.139712471002</v>
      </c>
      <c r="AA39" s="27">
        <f t="shared" ca="1" si="10"/>
        <v>-1494.8188029349985</v>
      </c>
      <c r="AB39" s="27">
        <f t="shared" ca="1" si="10"/>
        <v>-712.28926848799892</v>
      </c>
      <c r="AC39" s="27">
        <f t="shared" ref="AC39:AG41" ca="1" si="11">-SUMIFS(OFFSET(INDIRECT("'"&amp;$E$1 &amp; "_Capacity'!C:C"), 0, AC$1), INDIRECT("'"&amp;$E$1 &amp; "_Capacity'!B:B"),$H39, INDIRECT("'"&amp;$E$1 &amp; "_Capacity'!A:A"),$B$23) +SUMIFS(OFFSET(INDIRECT("'"&amp;$C$1 &amp; "_Capacity'!C:C"), 0, AC$1), INDIRECT("'"&amp;$C$1 &amp; "_Capacity'!B:B"),$H39, INDIRECT("'"&amp;$C$1 &amp; "_Capacity'!A:A"),$B$23)</f>
        <v>-1827.653967505008</v>
      </c>
      <c r="AD39" s="27">
        <f t="shared" ca="1" si="11"/>
        <v>-1772.2416786600079</v>
      </c>
      <c r="AE39" s="27">
        <f t="shared" ca="1" si="11"/>
        <v>-1677.2981417699993</v>
      </c>
      <c r="AF39" s="27">
        <f t="shared" ca="1" si="11"/>
        <v>-1302.7610147999949</v>
      </c>
      <c r="AG39" s="27">
        <f t="shared" ca="1" si="11"/>
        <v>-2839.9687390600084</v>
      </c>
    </row>
    <row r="40" spans="1:33" x14ac:dyDescent="0.25">
      <c r="H40" s="23" t="s">
        <v>14</v>
      </c>
      <c r="I40" s="27">
        <f t="shared" ca="1" si="9"/>
        <v>0</v>
      </c>
      <c r="J40" s="27">
        <f t="shared" ca="1" si="9"/>
        <v>0</v>
      </c>
      <c r="K40" s="27">
        <f t="shared" ca="1" si="9"/>
        <v>86.291290153199952</v>
      </c>
      <c r="L40" s="27">
        <f t="shared" ca="1" si="9"/>
        <v>-118.11260983300008</v>
      </c>
      <c r="M40" s="27">
        <f t="shared" ca="1" si="9"/>
        <v>-118.90297707750051</v>
      </c>
      <c r="N40" s="27">
        <f t="shared" ca="1" si="9"/>
        <v>-121.72613305520008</v>
      </c>
      <c r="O40" s="27">
        <f t="shared" ca="1" si="9"/>
        <v>-131.43592601850196</v>
      </c>
      <c r="P40" s="27">
        <f t="shared" ca="1" si="9"/>
        <v>-282.33198391399856</v>
      </c>
      <c r="Q40" s="27">
        <f t="shared" ca="1" si="9"/>
        <v>-188.09652020959857</v>
      </c>
      <c r="R40" s="27">
        <f t="shared" ca="1" si="9"/>
        <v>-429.69151798729854</v>
      </c>
      <c r="S40" s="27">
        <f t="shared" ca="1" si="10"/>
        <v>-576.76289170799919</v>
      </c>
      <c r="T40" s="27">
        <f t="shared" ca="1" si="10"/>
        <v>-421.40951781849981</v>
      </c>
      <c r="U40" s="27">
        <f t="shared" ca="1" si="10"/>
        <v>-118.91759514399928</v>
      </c>
      <c r="V40" s="27">
        <f t="shared" ca="1" si="10"/>
        <v>-118.88176005999958</v>
      </c>
      <c r="W40" s="27">
        <f t="shared" ca="1" si="10"/>
        <v>-118.89909439900111</v>
      </c>
      <c r="X40" s="27">
        <f t="shared" ca="1" si="10"/>
        <v>-118.86592901499989</v>
      </c>
      <c r="Y40" s="27">
        <f t="shared" ca="1" si="10"/>
        <v>-118.86469465399932</v>
      </c>
      <c r="Z40" s="27">
        <f t="shared" ca="1" si="10"/>
        <v>-118.86373780599934</v>
      </c>
      <c r="AA40" s="27">
        <f t="shared" ca="1" si="10"/>
        <v>-118.86130826299996</v>
      </c>
      <c r="AB40" s="27">
        <f t="shared" ca="1" si="10"/>
        <v>-118.85978556300051</v>
      </c>
      <c r="AC40" s="27">
        <f t="shared" ca="1" si="11"/>
        <v>-118.8576985714999</v>
      </c>
      <c r="AD40" s="27">
        <f t="shared" ca="1" si="11"/>
        <v>-118.857166503999</v>
      </c>
      <c r="AE40" s="27">
        <f t="shared" ca="1" si="11"/>
        <v>-118.85709329299971</v>
      </c>
      <c r="AF40" s="27">
        <f t="shared" ca="1" si="11"/>
        <v>-118.85540422700069</v>
      </c>
      <c r="AG40" s="27">
        <f t="shared" ca="1" si="11"/>
        <v>-118.8542072579985</v>
      </c>
    </row>
    <row r="41" spans="1:33" x14ac:dyDescent="0.25">
      <c r="H41" s="23" t="s">
        <v>25</v>
      </c>
      <c r="I41" s="27">
        <f t="shared" ca="1" si="9"/>
        <v>0</v>
      </c>
      <c r="J41" s="27">
        <f t="shared" ca="1" si="9"/>
        <v>0</v>
      </c>
      <c r="K41" s="27">
        <f t="shared" ca="1" si="9"/>
        <v>0</v>
      </c>
      <c r="L41" s="27">
        <f t="shared" ca="1" si="9"/>
        <v>0</v>
      </c>
      <c r="M41" s="27">
        <f t="shared" ca="1" si="9"/>
        <v>0</v>
      </c>
      <c r="N41" s="27">
        <f t="shared" ca="1" si="9"/>
        <v>0</v>
      </c>
      <c r="O41" s="27">
        <f t="shared" ca="1" si="9"/>
        <v>0</v>
      </c>
      <c r="P41" s="27">
        <f t="shared" ca="1" si="9"/>
        <v>0</v>
      </c>
      <c r="Q41" s="27">
        <f t="shared" ca="1" si="9"/>
        <v>0</v>
      </c>
      <c r="R41" s="27">
        <f t="shared" ca="1" si="9"/>
        <v>0</v>
      </c>
      <c r="S41" s="27">
        <f t="shared" ca="1" si="10"/>
        <v>0</v>
      </c>
      <c r="T41" s="27">
        <f t="shared" ca="1" si="10"/>
        <v>0</v>
      </c>
      <c r="U41" s="27">
        <f t="shared" ca="1" si="10"/>
        <v>0</v>
      </c>
      <c r="V41" s="27">
        <f t="shared" ca="1" si="10"/>
        <v>0</v>
      </c>
      <c r="W41" s="27">
        <f t="shared" ca="1" si="10"/>
        <v>0</v>
      </c>
      <c r="X41" s="27">
        <f t="shared" ca="1" si="10"/>
        <v>0</v>
      </c>
      <c r="Y41" s="27">
        <f t="shared" ca="1" si="10"/>
        <v>0</v>
      </c>
      <c r="Z41" s="27">
        <f t="shared" ca="1" si="10"/>
        <v>0</v>
      </c>
      <c r="AA41" s="27">
        <f t="shared" ca="1" si="10"/>
        <v>0</v>
      </c>
      <c r="AB41" s="27">
        <f t="shared" ca="1" si="10"/>
        <v>0</v>
      </c>
      <c r="AC41" s="27">
        <f t="shared" ca="1" si="11"/>
        <v>0</v>
      </c>
      <c r="AD41" s="27">
        <f t="shared" ca="1" si="11"/>
        <v>0</v>
      </c>
      <c r="AE41" s="27">
        <f t="shared" ca="1" si="11"/>
        <v>0</v>
      </c>
      <c r="AF41" s="27">
        <f t="shared" ca="1" si="11"/>
        <v>0</v>
      </c>
      <c r="AG41" s="27">
        <f t="shared" ca="1" si="11"/>
        <v>0</v>
      </c>
    </row>
    <row r="44" spans="1:33" ht="24.75" x14ac:dyDescent="0.4">
      <c r="A44" s="19" t="str">
        <f>B45&amp;" generation difference by year"</f>
        <v>NEM generation difference by year</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row>
    <row r="45" spans="1:33" x14ac:dyDescent="0.25">
      <c r="A45" s="21" t="s">
        <v>90</v>
      </c>
      <c r="B45" s="5" t="s">
        <v>18</v>
      </c>
    </row>
    <row r="47" spans="1:33" x14ac:dyDescent="0.25">
      <c r="H47" t="s">
        <v>97</v>
      </c>
      <c r="I47" s="8" t="str">
        <f>I6</f>
        <v>2023-24</v>
      </c>
      <c r="J47" s="8" t="str">
        <f t="shared" ref="J47:AG47" si="12">J6</f>
        <v>2024-25</v>
      </c>
      <c r="K47" s="8" t="str">
        <f t="shared" si="12"/>
        <v>2025-26</v>
      </c>
      <c r="L47" s="8" t="str">
        <f t="shared" si="12"/>
        <v>2026-27</v>
      </c>
      <c r="M47" s="8" t="str">
        <f t="shared" si="12"/>
        <v>2027-28</v>
      </c>
      <c r="N47" s="8" t="str">
        <f t="shared" si="12"/>
        <v>2028-29</v>
      </c>
      <c r="O47" s="8" t="str">
        <f t="shared" si="12"/>
        <v>2029-30</v>
      </c>
      <c r="P47" s="8" t="str">
        <f t="shared" si="12"/>
        <v>2030-31</v>
      </c>
      <c r="Q47" s="8" t="str">
        <f t="shared" si="12"/>
        <v>2031-32</v>
      </c>
      <c r="R47" s="8" t="str">
        <f t="shared" si="12"/>
        <v>2032-33</v>
      </c>
      <c r="S47" s="8" t="str">
        <f t="shared" si="12"/>
        <v>2033-34</v>
      </c>
      <c r="T47" s="8" t="str">
        <f t="shared" si="12"/>
        <v>2034-35</v>
      </c>
      <c r="U47" s="8" t="str">
        <f t="shared" si="12"/>
        <v>2035-36</v>
      </c>
      <c r="V47" s="8" t="str">
        <f t="shared" si="12"/>
        <v>2036-37</v>
      </c>
      <c r="W47" s="8" t="str">
        <f t="shared" si="12"/>
        <v>2037-38</v>
      </c>
      <c r="X47" s="8" t="str">
        <f t="shared" si="12"/>
        <v>2038-39</v>
      </c>
      <c r="Y47" s="8" t="str">
        <f t="shared" si="12"/>
        <v>2039-40</v>
      </c>
      <c r="Z47" s="8" t="str">
        <f t="shared" si="12"/>
        <v>2040-41</v>
      </c>
      <c r="AA47" s="8" t="str">
        <f t="shared" si="12"/>
        <v>2041-42</v>
      </c>
      <c r="AB47" s="8" t="str">
        <f t="shared" si="12"/>
        <v>2042-43</v>
      </c>
      <c r="AC47" s="8" t="str">
        <f t="shared" si="12"/>
        <v>2043-44</v>
      </c>
      <c r="AD47" s="8" t="str">
        <f t="shared" si="12"/>
        <v>2044-45</v>
      </c>
      <c r="AE47" s="8" t="str">
        <f t="shared" si="12"/>
        <v>2045-46</v>
      </c>
      <c r="AF47" s="8" t="str">
        <f t="shared" si="12"/>
        <v>2046-47</v>
      </c>
      <c r="AG47" s="8" t="str">
        <f t="shared" si="12"/>
        <v>2047-48</v>
      </c>
    </row>
    <row r="48" spans="1:33" x14ac:dyDescent="0.25">
      <c r="H48" s="23" t="s">
        <v>2</v>
      </c>
      <c r="I48" s="27">
        <f ca="1">-SUMIFS(OFFSET(INDIRECT("'"&amp;$E$1 &amp; "_Generation'!C:C"), 0, I$1), INDIRECT("'"&amp;$E$1 &amp; "_Generation'!B:B"),$H48, INDIRECT("'"&amp;$E$1 &amp; "_Generation'!A:A"),$B$45) + SUMIFS(OFFSET(INDIRECT("'"&amp;$C$1 &amp; "_Generation'!C:C"), 0, I$1), INDIRECT("'"&amp;$C$1 &amp; "_Generation'!B:B"),$H48, INDIRECT("'"&amp;$C$1 &amp; "_Generation'!A:A"),$B$45)</f>
        <v>97.358420000018668</v>
      </c>
      <c r="J48" s="27">
        <f t="shared" ref="I48:R59" ca="1" si="13">-SUMIFS(OFFSET(INDIRECT("'"&amp;$E$1 &amp; "_Generation'!C:C"), 0, J$1), INDIRECT("'"&amp;$E$1 &amp; "_Generation'!B:B"),$H48, INDIRECT("'"&amp;$E$1 &amp; "_Generation'!A:A"),$B$45) + SUMIFS(OFFSET(INDIRECT("'"&amp;$C$1 &amp; "_Generation'!C:C"), 0, J$1), INDIRECT("'"&amp;$C$1 &amp; "_Generation'!B:B"),$H48, INDIRECT("'"&amp;$C$1 &amp; "_Generation'!A:A"),$B$45)</f>
        <v>92.368279999995138</v>
      </c>
      <c r="K48" s="27">
        <f t="shared" ca="1" si="13"/>
        <v>170.73217380799178</v>
      </c>
      <c r="L48" s="27">
        <f t="shared" ca="1" si="13"/>
        <v>72.847340368985897</v>
      </c>
      <c r="M48" s="27">
        <f t="shared" ca="1" si="13"/>
        <v>119.88249309599632</v>
      </c>
      <c r="N48" s="27">
        <f t="shared" ca="1" si="13"/>
        <v>16.374765947999549</v>
      </c>
      <c r="O48" s="27">
        <f t="shared" ca="1" si="13"/>
        <v>-303.76746262099914</v>
      </c>
      <c r="P48" s="27">
        <f t="shared" ca="1" si="13"/>
        <v>-1276.8221606860006</v>
      </c>
      <c r="Q48" s="27">
        <f t="shared" ca="1" si="13"/>
        <v>-26.061814070999617</v>
      </c>
      <c r="R48" s="27">
        <f t="shared" ca="1" si="13"/>
        <v>0.11179492949999992</v>
      </c>
      <c r="S48" s="27">
        <f t="shared" ref="S48:AB59" ca="1" si="14">-SUMIFS(OFFSET(INDIRECT("'"&amp;$E$1 &amp; "_Generation'!C:C"), 0, S$1), INDIRECT("'"&amp;$E$1 &amp; "_Generation'!B:B"),$H48, INDIRECT("'"&amp;$E$1 &amp; "_Generation'!A:A"),$B$45) + SUMIFS(OFFSET(INDIRECT("'"&amp;$C$1 &amp; "_Generation'!C:C"), 0, S$1), INDIRECT("'"&amp;$C$1 &amp; "_Generation'!B:B"),$H48, INDIRECT("'"&amp;$C$1 &amp; "_Generation'!A:A"),$B$45)</f>
        <v>9.0397505499999975E-2</v>
      </c>
      <c r="T48" s="27">
        <f t="shared" ca="1" si="14"/>
        <v>9.9226928000000048E-2</v>
      </c>
      <c r="U48" s="27">
        <f t="shared" ca="1" si="14"/>
        <v>7.8276069000000115E-2</v>
      </c>
      <c r="V48" s="27">
        <f t="shared" ca="1" si="14"/>
        <v>6.7853624000000029E-2</v>
      </c>
      <c r="W48" s="27">
        <f t="shared" ca="1" si="14"/>
        <v>6.4305190000000012E-2</v>
      </c>
      <c r="X48" s="27">
        <f t="shared" ca="1" si="14"/>
        <v>6.2144847000000003E-2</v>
      </c>
      <c r="Y48" s="27">
        <f t="shared" ca="1" si="14"/>
        <v>6.139672399999993E-2</v>
      </c>
      <c r="Z48" s="27">
        <f t="shared" ca="1" si="14"/>
        <v>6.7622296999999887E-2</v>
      </c>
      <c r="AA48" s="27">
        <f t="shared" ca="1" si="14"/>
        <v>6.9195281000000025E-2</v>
      </c>
      <c r="AB48" s="27">
        <f t="shared" ca="1" si="14"/>
        <v>6.0979315000000006E-2</v>
      </c>
      <c r="AC48" s="27">
        <f t="shared" ref="AC48:AG59" ca="1" si="15">-SUMIFS(OFFSET(INDIRECT("'"&amp;$E$1 &amp; "_Generation'!C:C"), 0, AC$1), INDIRECT("'"&amp;$E$1 &amp; "_Generation'!B:B"),$H48, INDIRECT("'"&amp;$E$1 &amp; "_Generation'!A:A"),$B$45) + SUMIFS(OFFSET(INDIRECT("'"&amp;$C$1 &amp; "_Generation'!C:C"), 0, AC$1), INDIRECT("'"&amp;$C$1 &amp; "_Generation'!B:B"),$H48, INDIRECT("'"&amp;$C$1 &amp; "_Generation'!A:A"),$B$45)</f>
        <v>5.6522971000000005E-2</v>
      </c>
      <c r="AD48" s="27">
        <f t="shared" ca="1" si="15"/>
        <v>4.8877450999999988E-2</v>
      </c>
      <c r="AE48" s="27">
        <f t="shared" ca="1" si="15"/>
        <v>3.8951314999999986E-2</v>
      </c>
      <c r="AF48" s="27">
        <f t="shared" ca="1" si="15"/>
        <v>3.7224910999999999E-2</v>
      </c>
      <c r="AG48" s="27">
        <f t="shared" ca="1" si="15"/>
        <v>3.6318711000000004E-2</v>
      </c>
    </row>
    <row r="49" spans="8:33" x14ac:dyDescent="0.25">
      <c r="H49" s="23" t="s">
        <v>11</v>
      </c>
      <c r="I49" s="27">
        <f t="shared" ca="1" si="13"/>
        <v>90.207900000001246</v>
      </c>
      <c r="J49" s="27">
        <f t="shared" ca="1" si="13"/>
        <v>52.646100000001752</v>
      </c>
      <c r="K49" s="27">
        <f t="shared" ca="1" si="13"/>
        <v>-200.01394832200458</v>
      </c>
      <c r="L49" s="27">
        <f t="shared" ca="1" si="13"/>
        <v>786.56531751800048</v>
      </c>
      <c r="M49" s="27">
        <f t="shared" ca="1" si="13"/>
        <v>705.87512727599915</v>
      </c>
      <c r="N49" s="27">
        <f t="shared" ca="1" si="13"/>
        <v>905.70122748700032</v>
      </c>
      <c r="O49" s="27">
        <f t="shared" ca="1" si="13"/>
        <v>1541.2924805020002</v>
      </c>
      <c r="P49" s="27">
        <f t="shared" ca="1" si="13"/>
        <v>-5.6102487000000006E-2</v>
      </c>
      <c r="Q49" s="27">
        <f t="shared" ca="1" si="13"/>
        <v>6.2692690000000079E-3</v>
      </c>
      <c r="R49" s="27">
        <f t="shared" ca="1" si="13"/>
        <v>5.9157245000000108E-3</v>
      </c>
      <c r="S49" s="27">
        <f t="shared" ca="1" si="14"/>
        <v>6.6085365000000118E-3</v>
      </c>
      <c r="T49" s="27">
        <f t="shared" ca="1" si="14"/>
        <v>7.429535000000001E-3</v>
      </c>
      <c r="U49" s="27">
        <f t="shared" ca="1" si="14"/>
        <v>8.3323190000000047E-3</v>
      </c>
      <c r="V49" s="27">
        <f t="shared" ca="1" si="14"/>
        <v>8.6942420000000187E-3</v>
      </c>
      <c r="W49" s="27">
        <f t="shared" ca="1" si="14"/>
        <v>8.0360879999999968E-3</v>
      </c>
      <c r="X49" s="27">
        <f t="shared" ca="1" si="14"/>
        <v>9.1098765000000026E-3</v>
      </c>
      <c r="Y49" s="27">
        <f t="shared" ca="1" si="14"/>
        <v>8.7452550000000073E-3</v>
      </c>
      <c r="Z49" s="27">
        <f t="shared" ca="1" si="14"/>
        <v>8.5435090000000047E-3</v>
      </c>
      <c r="AA49" s="27">
        <f t="shared" ca="1" si="14"/>
        <v>8.0175905000000047E-3</v>
      </c>
      <c r="AB49" s="27">
        <f t="shared" ca="1" si="14"/>
        <v>7.9766370000000086E-3</v>
      </c>
      <c r="AC49" s="27">
        <f t="shared" ca="1" si="15"/>
        <v>7.689573000000019E-3</v>
      </c>
      <c r="AD49" s="27">
        <f t="shared" ca="1" si="15"/>
        <v>7.3689555000000101E-3</v>
      </c>
      <c r="AE49" s="27">
        <f t="shared" ca="1" si="15"/>
        <v>2.3515040000000043E-3</v>
      </c>
      <c r="AF49" s="27">
        <f t="shared" ca="1" si="15"/>
        <v>3.1269449999999921E-3</v>
      </c>
      <c r="AG49" s="27">
        <f t="shared" ca="1" si="15"/>
        <v>0</v>
      </c>
    </row>
    <row r="50" spans="8:33" x14ac:dyDescent="0.25">
      <c r="H50" s="23" t="s">
        <v>8</v>
      </c>
      <c r="I50" s="27">
        <f t="shared" ca="1" si="13"/>
        <v>15.711918940000032</v>
      </c>
      <c r="J50" s="27">
        <f t="shared" ca="1" si="13"/>
        <v>-29.085740595100106</v>
      </c>
      <c r="K50" s="27">
        <f t="shared" ca="1" si="13"/>
        <v>25.759119507099058</v>
      </c>
      <c r="L50" s="27">
        <f t="shared" ca="1" si="13"/>
        <v>28.372533824000129</v>
      </c>
      <c r="M50" s="27">
        <f t="shared" ca="1" si="13"/>
        <v>51.007940709399008</v>
      </c>
      <c r="N50" s="27">
        <f t="shared" ca="1" si="13"/>
        <v>-15.537805973300237</v>
      </c>
      <c r="O50" s="27">
        <f t="shared" ca="1" si="13"/>
        <v>-90.102123652200135</v>
      </c>
      <c r="P50" s="27">
        <f t="shared" ca="1" si="13"/>
        <v>-61.749580703499305</v>
      </c>
      <c r="Q50" s="27">
        <f t="shared" ca="1" si="13"/>
        <v>-265.90887561880118</v>
      </c>
      <c r="R50" s="27">
        <f t="shared" ca="1" si="13"/>
        <v>-744.0341562124986</v>
      </c>
      <c r="S50" s="27">
        <f t="shared" ca="1" si="14"/>
        <v>-1117.8517765149991</v>
      </c>
      <c r="T50" s="27">
        <f t="shared" ca="1" si="14"/>
        <v>-650.79248004100009</v>
      </c>
      <c r="U50" s="27">
        <f t="shared" ca="1" si="14"/>
        <v>32.690043709999372</v>
      </c>
      <c r="V50" s="27">
        <f t="shared" ca="1" si="14"/>
        <v>-792.38499375000129</v>
      </c>
      <c r="W50" s="27">
        <f t="shared" ca="1" si="14"/>
        <v>22.99873395600207</v>
      </c>
      <c r="X50" s="27">
        <f t="shared" ca="1" si="14"/>
        <v>-531.63200525700086</v>
      </c>
      <c r="Y50" s="27">
        <f t="shared" ca="1" si="14"/>
        <v>130.11978167000007</v>
      </c>
      <c r="Z50" s="27">
        <f t="shared" ca="1" si="14"/>
        <v>36.300461705000089</v>
      </c>
      <c r="AA50" s="27">
        <f t="shared" ca="1" si="14"/>
        <v>-48.592818017999889</v>
      </c>
      <c r="AB50" s="27">
        <f t="shared" ca="1" si="14"/>
        <v>50.950902239998868</v>
      </c>
      <c r="AC50" s="27">
        <f t="shared" ca="1" si="15"/>
        <v>-18.723286394500064</v>
      </c>
      <c r="AD50" s="27">
        <f t="shared" ca="1" si="15"/>
        <v>5.1901553720008451</v>
      </c>
      <c r="AE50" s="27">
        <f t="shared" ca="1" si="15"/>
        <v>-10.704109588000165</v>
      </c>
      <c r="AF50" s="27">
        <f t="shared" ca="1" si="15"/>
        <v>0.86543877299982341</v>
      </c>
      <c r="AG50" s="27">
        <f t="shared" ca="1" si="15"/>
        <v>60.3504173609997</v>
      </c>
    </row>
    <row r="51" spans="8:33" x14ac:dyDescent="0.25">
      <c r="H51" s="23" t="s">
        <v>12</v>
      </c>
      <c r="I51" s="27">
        <f t="shared" ca="1" si="13"/>
        <v>9.0978000000006887E-2</v>
      </c>
      <c r="J51" s="27">
        <f t="shared" ca="1" si="13"/>
        <v>-4.2960720000000094</v>
      </c>
      <c r="K51" s="27">
        <f t="shared" ca="1" si="13"/>
        <v>102.00088000000005</v>
      </c>
      <c r="L51" s="27">
        <f t="shared" ca="1" si="13"/>
        <v>-3.493129999999951</v>
      </c>
      <c r="M51" s="27">
        <f t="shared" ca="1" si="13"/>
        <v>37.139179999999897</v>
      </c>
      <c r="N51" s="27">
        <f t="shared" ca="1" si="13"/>
        <v>-33.916240000000244</v>
      </c>
      <c r="O51" s="27">
        <f t="shared" ca="1" si="13"/>
        <v>199.53981999999996</v>
      </c>
      <c r="P51" s="27">
        <f t="shared" ca="1" si="13"/>
        <v>-816.26369599999987</v>
      </c>
      <c r="Q51" s="27">
        <f t="shared" ca="1" si="13"/>
        <v>-280.99071699999996</v>
      </c>
      <c r="R51" s="27">
        <f t="shared" ca="1" si="13"/>
        <v>-302.47690299999999</v>
      </c>
      <c r="S51" s="27">
        <f t="shared" ca="1" si="14"/>
        <v>-143.05014823650001</v>
      </c>
      <c r="T51" s="27">
        <f t="shared" ca="1" si="14"/>
        <v>-101.635289</v>
      </c>
      <c r="U51" s="27">
        <f t="shared" ca="1" si="14"/>
        <v>-19.006770000000003</v>
      </c>
      <c r="V51" s="27">
        <f t="shared" ca="1" si="14"/>
        <v>5.535899999999998</v>
      </c>
      <c r="W51" s="27">
        <f t="shared" ca="1" si="14"/>
        <v>-52.136719999999997</v>
      </c>
      <c r="X51" s="27">
        <f t="shared" ca="1" si="14"/>
        <v>-5.3960700000000088</v>
      </c>
      <c r="Y51" s="27">
        <f t="shared" ca="1" si="14"/>
        <v>0</v>
      </c>
      <c r="Z51" s="27">
        <f t="shared" ca="1" si="14"/>
        <v>0</v>
      </c>
      <c r="AA51" s="27">
        <f t="shared" ca="1" si="14"/>
        <v>0</v>
      </c>
      <c r="AB51" s="27">
        <f t="shared" ca="1" si="14"/>
        <v>0</v>
      </c>
      <c r="AC51" s="27">
        <f t="shared" ca="1" si="15"/>
        <v>0</v>
      </c>
      <c r="AD51" s="27">
        <f t="shared" ca="1" si="15"/>
        <v>0</v>
      </c>
      <c r="AE51" s="27">
        <f t="shared" ca="1" si="15"/>
        <v>0</v>
      </c>
      <c r="AF51" s="27">
        <f t="shared" ca="1" si="15"/>
        <v>0</v>
      </c>
      <c r="AG51" s="27">
        <f t="shared" ca="1" si="15"/>
        <v>0</v>
      </c>
    </row>
    <row r="52" spans="8:33" x14ac:dyDescent="0.25">
      <c r="H52" s="23" t="s">
        <v>5</v>
      </c>
      <c r="I52" s="27">
        <f t="shared" ca="1" si="13"/>
        <v>1.3966285014499533</v>
      </c>
      <c r="J52" s="27">
        <f t="shared" ca="1" si="13"/>
        <v>-1.180460712880091</v>
      </c>
      <c r="K52" s="27">
        <f t="shared" ca="1" si="13"/>
        <v>-17.758327370750294</v>
      </c>
      <c r="L52" s="27">
        <f t="shared" ca="1" si="13"/>
        <v>-87.560289540900044</v>
      </c>
      <c r="M52" s="27">
        <f t="shared" ca="1" si="13"/>
        <v>-39.480087999029934</v>
      </c>
      <c r="N52" s="27">
        <f t="shared" ca="1" si="13"/>
        <v>-212.12324973615932</v>
      </c>
      <c r="O52" s="27">
        <f t="shared" ca="1" si="13"/>
        <v>-15.395620597379775</v>
      </c>
      <c r="P52" s="27">
        <f t="shared" ca="1" si="13"/>
        <v>-961.52532445313977</v>
      </c>
      <c r="Q52" s="27">
        <f t="shared" ca="1" si="13"/>
        <v>-512.15723655463989</v>
      </c>
      <c r="R52" s="27">
        <f t="shared" ca="1" si="13"/>
        <v>-260.38763623138999</v>
      </c>
      <c r="S52" s="27">
        <f t="shared" ca="1" si="14"/>
        <v>-138.01480366907998</v>
      </c>
      <c r="T52" s="27">
        <f t="shared" ca="1" si="14"/>
        <v>-240.22566140402</v>
      </c>
      <c r="U52" s="27">
        <f t="shared" ca="1" si="14"/>
        <v>22.58350119678002</v>
      </c>
      <c r="V52" s="27">
        <f t="shared" ca="1" si="14"/>
        <v>23.301690250450022</v>
      </c>
      <c r="W52" s="27">
        <f t="shared" ca="1" si="14"/>
        <v>-8.5753048096000271</v>
      </c>
      <c r="X52" s="27">
        <f t="shared" ca="1" si="14"/>
        <v>-22.046802820289983</v>
      </c>
      <c r="Y52" s="27">
        <f t="shared" ca="1" si="14"/>
        <v>104.24048425213996</v>
      </c>
      <c r="Z52" s="27">
        <f t="shared" ca="1" si="14"/>
        <v>492.31185293139981</v>
      </c>
      <c r="AA52" s="27">
        <f t="shared" ca="1" si="14"/>
        <v>-61.644736645619986</v>
      </c>
      <c r="AB52" s="27">
        <f t="shared" ca="1" si="14"/>
        <v>101.64210042547018</v>
      </c>
      <c r="AC52" s="27">
        <f t="shared" ca="1" si="15"/>
        <v>-515.67780655300066</v>
      </c>
      <c r="AD52" s="27">
        <f t="shared" ca="1" si="15"/>
        <v>-10.34383998605999</v>
      </c>
      <c r="AE52" s="27">
        <f t="shared" ca="1" si="15"/>
        <v>5.5299478423900155</v>
      </c>
      <c r="AF52" s="27">
        <f t="shared" ca="1" si="15"/>
        <v>-71.43043015900048</v>
      </c>
      <c r="AG52" s="27">
        <f t="shared" ca="1" si="15"/>
        <v>-11.732465074099991</v>
      </c>
    </row>
    <row r="53" spans="8:33" x14ac:dyDescent="0.25">
      <c r="H53" s="23" t="s">
        <v>3</v>
      </c>
      <c r="I53" s="27">
        <f t="shared" ca="1" si="13"/>
        <v>-41.464405000000625</v>
      </c>
      <c r="J53" s="27">
        <f t="shared" ca="1" si="13"/>
        <v>-43.831305999998222</v>
      </c>
      <c r="K53" s="27">
        <f t="shared" ca="1" si="13"/>
        <v>-11.059450999997352</v>
      </c>
      <c r="L53" s="27">
        <f t="shared" ca="1" si="13"/>
        <v>53.49518100000023</v>
      </c>
      <c r="M53" s="27">
        <f t="shared" ca="1" si="13"/>
        <v>-1.5185209999999643</v>
      </c>
      <c r="N53" s="27">
        <f t="shared" ca="1" si="13"/>
        <v>65.903095000001485</v>
      </c>
      <c r="O53" s="27">
        <f t="shared" ca="1" si="13"/>
        <v>186.11099299999478</v>
      </c>
      <c r="P53" s="27">
        <f t="shared" ca="1" si="13"/>
        <v>65.538000000000466</v>
      </c>
      <c r="Q53" s="27">
        <f t="shared" ca="1" si="13"/>
        <v>50.18465500000093</v>
      </c>
      <c r="R53" s="27">
        <f t="shared" ca="1" si="13"/>
        <v>119.64616899999965</v>
      </c>
      <c r="S53" s="27">
        <f t="shared" ca="1" si="14"/>
        <v>6.5074999998614658E-2</v>
      </c>
      <c r="T53" s="27">
        <f t="shared" ca="1" si="14"/>
        <v>120.0849249999992</v>
      </c>
      <c r="U53" s="27">
        <f t="shared" ca="1" si="14"/>
        <v>480.76478500000303</v>
      </c>
      <c r="V53" s="27">
        <f t="shared" ca="1" si="14"/>
        <v>-247.39705999999933</v>
      </c>
      <c r="W53" s="27">
        <f t="shared" ca="1" si="14"/>
        <v>88.652068999999756</v>
      </c>
      <c r="X53" s="27">
        <f t="shared" ca="1" si="14"/>
        <v>133.00902499999938</v>
      </c>
      <c r="Y53" s="27">
        <f t="shared" ca="1" si="14"/>
        <v>-326.86843099999896</v>
      </c>
      <c r="Z53" s="27">
        <f t="shared" ca="1" si="14"/>
        <v>300.61978100000124</v>
      </c>
      <c r="AA53" s="27">
        <f t="shared" ca="1" si="14"/>
        <v>-404.0509009999987</v>
      </c>
      <c r="AB53" s="27">
        <f t="shared" ca="1" si="14"/>
        <v>419.40922399999909</v>
      </c>
      <c r="AC53" s="27">
        <f t="shared" ca="1" si="15"/>
        <v>-100.14465200000268</v>
      </c>
      <c r="AD53" s="27">
        <f t="shared" ca="1" si="15"/>
        <v>115.70241000000169</v>
      </c>
      <c r="AE53" s="27">
        <f t="shared" ca="1" si="15"/>
        <v>212.69792199999938</v>
      </c>
      <c r="AF53" s="27">
        <f t="shared" ca="1" si="15"/>
        <v>68.844672999999602</v>
      </c>
      <c r="AG53" s="27">
        <f t="shared" ca="1" si="15"/>
        <v>-148.77086000000054</v>
      </c>
    </row>
    <row r="54" spans="8:33" x14ac:dyDescent="0.25">
      <c r="H54" s="23" t="s">
        <v>118</v>
      </c>
      <c r="I54" s="27">
        <f t="shared" ca="1" si="13"/>
        <v>0</v>
      </c>
      <c r="J54" s="27">
        <f t="shared" ca="1" si="13"/>
        <v>0</v>
      </c>
      <c r="K54" s="27">
        <f t="shared" ca="1" si="13"/>
        <v>0</v>
      </c>
      <c r="L54" s="27">
        <f t="shared" ca="1" si="13"/>
        <v>0</v>
      </c>
      <c r="M54" s="27">
        <f t="shared" ca="1" si="13"/>
        <v>0</v>
      </c>
      <c r="N54" s="27">
        <f t="shared" ca="1" si="13"/>
        <v>0</v>
      </c>
      <c r="O54" s="27">
        <f t="shared" ca="1" si="13"/>
        <v>0</v>
      </c>
      <c r="P54" s="27">
        <f t="shared" ca="1" si="13"/>
        <v>4.4418392000000022E-3</v>
      </c>
      <c r="Q54" s="27">
        <f t="shared" ca="1" si="13"/>
        <v>3.6007053000000067E-3</v>
      </c>
      <c r="R54" s="27">
        <f t="shared" ca="1" si="13"/>
        <v>3.6613701000000019E-3</v>
      </c>
      <c r="S54" s="27">
        <f t="shared" ca="1" si="14"/>
        <v>2.7257373999999938E-3</v>
      </c>
      <c r="T54" s="27">
        <f t="shared" ca="1" si="14"/>
        <v>7.2948181000000029E-3</v>
      </c>
      <c r="U54" s="27">
        <f t="shared" ca="1" si="14"/>
        <v>-43.634579514399995</v>
      </c>
      <c r="V54" s="27">
        <f t="shared" ca="1" si="14"/>
        <v>-259.68871809109999</v>
      </c>
      <c r="W54" s="27">
        <f t="shared" ca="1" si="14"/>
        <v>-213.39593908500012</v>
      </c>
      <c r="X54" s="27">
        <f t="shared" ca="1" si="14"/>
        <v>-1440.2537717090001</v>
      </c>
      <c r="Y54" s="27">
        <f t="shared" ca="1" si="14"/>
        <v>-1369.3384387020001</v>
      </c>
      <c r="Z54" s="27">
        <f t="shared" ca="1" si="14"/>
        <v>-2657.4871541310004</v>
      </c>
      <c r="AA54" s="27">
        <f t="shared" ca="1" si="14"/>
        <v>-3228.1980996359998</v>
      </c>
      <c r="AB54" s="27">
        <f t="shared" ca="1" si="14"/>
        <v>-3688.2384638479998</v>
      </c>
      <c r="AC54" s="27">
        <f t="shared" ca="1" si="15"/>
        <v>-265.3139655620007</v>
      </c>
      <c r="AD54" s="27">
        <f t="shared" ca="1" si="15"/>
        <v>-1198.3558862179989</v>
      </c>
      <c r="AE54" s="27">
        <f t="shared" ca="1" si="15"/>
        <v>-2019.8445771140005</v>
      </c>
      <c r="AF54" s="27">
        <f t="shared" ca="1" si="15"/>
        <v>-701.38017257500087</v>
      </c>
      <c r="AG54" s="27">
        <f t="shared" ca="1" si="15"/>
        <v>-988.17217040800097</v>
      </c>
    </row>
    <row r="55" spans="8:33" x14ac:dyDescent="0.25">
      <c r="H55" s="23" t="s">
        <v>10</v>
      </c>
      <c r="I55" s="27">
        <f t="shared" ca="1" si="13"/>
        <v>-190.51260088911658</v>
      </c>
      <c r="J55" s="27">
        <f t="shared" ca="1" si="13"/>
        <v>-93.074618549297156</v>
      </c>
      <c r="K55" s="27">
        <f t="shared" ca="1" si="13"/>
        <v>-60.634353499597637</v>
      </c>
      <c r="L55" s="27">
        <f t="shared" ca="1" si="13"/>
        <v>-784.77042931682081</v>
      </c>
      <c r="M55" s="27">
        <f t="shared" ca="1" si="13"/>
        <v>-699.68235469420324</v>
      </c>
      <c r="N55" s="27">
        <f t="shared" ca="1" si="13"/>
        <v>-117.25753043682198</v>
      </c>
      <c r="O55" s="27">
        <f t="shared" ca="1" si="13"/>
        <v>375.35403641618905</v>
      </c>
      <c r="P55" s="27">
        <f t="shared" ca="1" si="13"/>
        <v>3963.1061142430699</v>
      </c>
      <c r="Q55" s="27">
        <f t="shared" ca="1" si="13"/>
        <v>1920.8430478468072</v>
      </c>
      <c r="R55" s="27">
        <f t="shared" ca="1" si="13"/>
        <v>4469.3320469719765</v>
      </c>
      <c r="S55" s="27">
        <f t="shared" ca="1" si="14"/>
        <v>6114.4092440810055</v>
      </c>
      <c r="T55" s="27">
        <f t="shared" ca="1" si="14"/>
        <v>4873.7604409630876</v>
      </c>
      <c r="U55" s="27">
        <f t="shared" ca="1" si="14"/>
        <v>6267.8215090240701</v>
      </c>
      <c r="V55" s="27">
        <f t="shared" ca="1" si="14"/>
        <v>7491.020663978532</v>
      </c>
      <c r="W55" s="27">
        <f t="shared" ca="1" si="14"/>
        <v>5779.5943047993933</v>
      </c>
      <c r="X55" s="27">
        <f t="shared" ca="1" si="14"/>
        <v>6982.9891930975718</v>
      </c>
      <c r="Y55" s="27">
        <f t="shared" ca="1" si="14"/>
        <v>6691.7089334849734</v>
      </c>
      <c r="Z55" s="27">
        <f t="shared" ca="1" si="14"/>
        <v>5145.7294853766216</v>
      </c>
      <c r="AA55" s="27">
        <f t="shared" ca="1" si="14"/>
        <v>6640.6938117684913</v>
      </c>
      <c r="AB55" s="27">
        <f t="shared" ca="1" si="14"/>
        <v>4513.0779977005441</v>
      </c>
      <c r="AC55" s="27">
        <f t="shared" ca="1" si="15"/>
        <v>3211.0966355557321</v>
      </c>
      <c r="AD55" s="27">
        <f t="shared" ca="1" si="15"/>
        <v>4259.0882537228172</v>
      </c>
      <c r="AE55" s="27">
        <f t="shared" ca="1" si="15"/>
        <v>5389.5750696130563</v>
      </c>
      <c r="AF55" s="27">
        <f t="shared" ca="1" si="15"/>
        <v>5031.9028451244812</v>
      </c>
      <c r="AG55" s="27">
        <f t="shared" ca="1" si="15"/>
        <v>6974.642024534638</v>
      </c>
    </row>
    <row r="56" spans="8:33" x14ac:dyDescent="0.25">
      <c r="H56" s="23" t="s">
        <v>9</v>
      </c>
      <c r="I56" s="27">
        <f t="shared" ca="1" si="13"/>
        <v>27.460919253197062</v>
      </c>
      <c r="J56" s="27">
        <f t="shared" ca="1" si="13"/>
        <v>34.741177328407503</v>
      </c>
      <c r="K56" s="27">
        <f t="shared" ca="1" si="13"/>
        <v>99.553452726009709</v>
      </c>
      <c r="L56" s="27">
        <f t="shared" ca="1" si="13"/>
        <v>-85.88605221780017</v>
      </c>
      <c r="M56" s="27">
        <f t="shared" ca="1" si="13"/>
        <v>-251.22171214549599</v>
      </c>
      <c r="N56" s="27">
        <f t="shared" ca="1" si="13"/>
        <v>-656.86059524459415</v>
      </c>
      <c r="O56" s="27">
        <f t="shared" ca="1" si="13"/>
        <v>-2199.4192736409968</v>
      </c>
      <c r="P56" s="27">
        <f t="shared" ca="1" si="13"/>
        <v>-648.62932178399933</v>
      </c>
      <c r="Q56" s="27">
        <f t="shared" ca="1" si="13"/>
        <v>-926.46727376301715</v>
      </c>
      <c r="R56" s="27">
        <f t="shared" ca="1" si="13"/>
        <v>-3477.6783755700017</v>
      </c>
      <c r="S56" s="27">
        <f t="shared" ca="1" si="14"/>
        <v>-4834.2680019580002</v>
      </c>
      <c r="T56" s="27">
        <f t="shared" ca="1" si="14"/>
        <v>-4054.8301311579417</v>
      </c>
      <c r="U56" s="27">
        <f t="shared" ca="1" si="14"/>
        <v>-6950.1857338130067</v>
      </c>
      <c r="V56" s="27">
        <f t="shared" ca="1" si="14"/>
        <v>-6126.7563726310036</v>
      </c>
      <c r="W56" s="27">
        <f t="shared" ca="1" si="14"/>
        <v>-6161.8481275799859</v>
      </c>
      <c r="X56" s="27">
        <f t="shared" ca="1" si="14"/>
        <v>-5350.5227741090348</v>
      </c>
      <c r="Y56" s="27">
        <f t="shared" ca="1" si="14"/>
        <v>-5252.7415475460002</v>
      </c>
      <c r="Z56" s="27">
        <f t="shared" ca="1" si="14"/>
        <v>-2871.2868572399893</v>
      </c>
      <c r="AA56" s="27">
        <f t="shared" ca="1" si="14"/>
        <v>-2946.4345278640394</v>
      </c>
      <c r="AB56" s="27">
        <f t="shared" ca="1" si="14"/>
        <v>-1184.4092435700586</v>
      </c>
      <c r="AC56" s="27">
        <f t="shared" ca="1" si="15"/>
        <v>-2465.2517495000502</v>
      </c>
      <c r="AD56" s="27">
        <f t="shared" ca="1" si="15"/>
        <v>-3560.8884723999654</v>
      </c>
      <c r="AE56" s="27">
        <f t="shared" ca="1" si="15"/>
        <v>-3579.1059505000012</v>
      </c>
      <c r="AF56" s="27">
        <f t="shared" ca="1" si="15"/>
        <v>-4666.407302000036</v>
      </c>
      <c r="AG56" s="27">
        <f t="shared" ca="1" si="15"/>
        <v>-6187.7785529000103</v>
      </c>
    </row>
    <row r="57" spans="8:33" x14ac:dyDescent="0.25">
      <c r="H57" s="23" t="s">
        <v>102</v>
      </c>
      <c r="I57" s="27">
        <f t="shared" ca="1" si="13"/>
        <v>-0.85536454500004311</v>
      </c>
      <c r="J57" s="27">
        <f t="shared" ca="1" si="13"/>
        <v>9.8730882075001318</v>
      </c>
      <c r="K57" s="27">
        <f t="shared" ca="1" si="13"/>
        <v>-96.527720487000352</v>
      </c>
      <c r="L57" s="27">
        <f t="shared" ca="1" si="13"/>
        <v>60.506097974500335</v>
      </c>
      <c r="M57" s="27">
        <f t="shared" ca="1" si="13"/>
        <v>-15.585576213999047</v>
      </c>
      <c r="N57" s="27">
        <f t="shared" ca="1" si="13"/>
        <v>-55.162399999999252</v>
      </c>
      <c r="O57" s="27">
        <f t="shared" ca="1" si="13"/>
        <v>-719.67755208299786</v>
      </c>
      <c r="P57" s="27">
        <f t="shared" ca="1" si="13"/>
        <v>-176.18793130300037</v>
      </c>
      <c r="Q57" s="27">
        <f t="shared" ca="1" si="13"/>
        <v>-46.460414924000361</v>
      </c>
      <c r="R57" s="27">
        <f t="shared" ca="1" si="13"/>
        <v>-1167.3556070739978</v>
      </c>
      <c r="S57" s="27">
        <f t="shared" ca="1" si="14"/>
        <v>-1533.4317077739906</v>
      </c>
      <c r="T57" s="27">
        <f t="shared" ca="1" si="14"/>
        <v>-1166.3064254200071</v>
      </c>
      <c r="U57" s="27">
        <f t="shared" ca="1" si="14"/>
        <v>-3553.4495410410091</v>
      </c>
      <c r="V57" s="27">
        <f t="shared" ca="1" si="14"/>
        <v>-2327.8007839499987</v>
      </c>
      <c r="W57" s="27">
        <f t="shared" ca="1" si="14"/>
        <v>-2579.1787640300026</v>
      </c>
      <c r="X57" s="27">
        <f t="shared" ca="1" si="14"/>
        <v>-2389.9001877999981</v>
      </c>
      <c r="Y57" s="27">
        <f t="shared" ca="1" si="14"/>
        <v>-1942.9939970699998</v>
      </c>
      <c r="Z57" s="27">
        <f t="shared" ca="1" si="14"/>
        <v>-1266.3347930359814</v>
      </c>
      <c r="AA57" s="27">
        <f t="shared" ca="1" si="14"/>
        <v>-1405.1733611800155</v>
      </c>
      <c r="AB57" s="27">
        <f t="shared" ca="1" si="14"/>
        <v>-193.19399232999422</v>
      </c>
      <c r="AC57" s="27">
        <f t="shared" ca="1" si="15"/>
        <v>-1396.5789891699969</v>
      </c>
      <c r="AD57" s="27">
        <f t="shared" ca="1" si="15"/>
        <v>-1792.6298069600016</v>
      </c>
      <c r="AE57" s="27">
        <f t="shared" ca="1" si="15"/>
        <v>-1391.3842446199997</v>
      </c>
      <c r="AF57" s="27">
        <f t="shared" ca="1" si="15"/>
        <v>-1701.4373066600092</v>
      </c>
      <c r="AG57" s="27">
        <f t="shared" ca="1" si="15"/>
        <v>-3182.7980088899931</v>
      </c>
    </row>
    <row r="58" spans="8:33" x14ac:dyDescent="0.25">
      <c r="H58" s="23" t="s">
        <v>15</v>
      </c>
      <c r="I58" s="27">
        <f t="shared" ca="1" si="13"/>
        <v>-1.1604400000001078</v>
      </c>
      <c r="J58" s="27">
        <f t="shared" ca="1" si="13"/>
        <v>-0.67716999999993277</v>
      </c>
      <c r="K58" s="27">
        <f t="shared" ca="1" si="13"/>
        <v>182.8804913719996</v>
      </c>
      <c r="L58" s="27">
        <f t="shared" ca="1" si="13"/>
        <v>-283.84856341399973</v>
      </c>
      <c r="M58" s="27">
        <f t="shared" ca="1" si="13"/>
        <v>-299.64340414300023</v>
      </c>
      <c r="N58" s="27">
        <f t="shared" ca="1" si="13"/>
        <v>-282.29119801100023</v>
      </c>
      <c r="O58" s="27">
        <f t="shared" ca="1" si="13"/>
        <v>-70.333158583998738</v>
      </c>
      <c r="P58" s="27">
        <f t="shared" ca="1" si="13"/>
        <v>-325.52580784899692</v>
      </c>
      <c r="Q58" s="27">
        <f t="shared" ca="1" si="13"/>
        <v>-32.062158926999473</v>
      </c>
      <c r="R58" s="27">
        <f t="shared" ca="1" si="13"/>
        <v>-537.16448194700206</v>
      </c>
      <c r="S58" s="27">
        <f t="shared" ca="1" si="14"/>
        <v>-709.4198955469983</v>
      </c>
      <c r="T58" s="27">
        <f t="shared" ca="1" si="14"/>
        <v>-595.39258770099877</v>
      </c>
      <c r="U58" s="27">
        <f t="shared" ca="1" si="14"/>
        <v>-376.22922166200078</v>
      </c>
      <c r="V58" s="27">
        <f t="shared" ca="1" si="14"/>
        <v>154.14623966599902</v>
      </c>
      <c r="W58" s="27">
        <f t="shared" ca="1" si="14"/>
        <v>-359.94899333200192</v>
      </c>
      <c r="X58" s="27">
        <f t="shared" ca="1" si="14"/>
        <v>22.07927600000221</v>
      </c>
      <c r="Y58" s="27">
        <f t="shared" ca="1" si="14"/>
        <v>15.754798292999112</v>
      </c>
      <c r="Z58" s="27">
        <f t="shared" ca="1" si="14"/>
        <v>66.479469240999606</v>
      </c>
      <c r="AA58" s="27">
        <f t="shared" ca="1" si="14"/>
        <v>67.533558395998625</v>
      </c>
      <c r="AB58" s="27">
        <f t="shared" ca="1" si="14"/>
        <v>-94.998764254998605</v>
      </c>
      <c r="AC58" s="27">
        <f t="shared" ca="1" si="15"/>
        <v>-277.98824478100141</v>
      </c>
      <c r="AD58" s="27">
        <f t="shared" ca="1" si="15"/>
        <v>-335.04052239399789</v>
      </c>
      <c r="AE58" s="27">
        <f t="shared" ca="1" si="15"/>
        <v>-58.739156810001077</v>
      </c>
      <c r="AF58" s="27">
        <f t="shared" ca="1" si="15"/>
        <v>-294.28142538099928</v>
      </c>
      <c r="AG58" s="27">
        <f t="shared" ca="1" si="15"/>
        <v>-211.12476939199769</v>
      </c>
    </row>
    <row r="59" spans="8:33" x14ac:dyDescent="0.25">
      <c r="H59" s="23" t="s">
        <v>17</v>
      </c>
      <c r="I59" s="27">
        <f t="shared" ca="1" si="13"/>
        <v>0.2443883699999958</v>
      </c>
      <c r="J59" s="27">
        <f t="shared" ca="1" si="13"/>
        <v>0.30804552999998691</v>
      </c>
      <c r="K59" s="27">
        <f t="shared" ca="1" si="13"/>
        <v>0.9865437800000052</v>
      </c>
      <c r="L59" s="27">
        <f t="shared" ca="1" si="13"/>
        <v>3.0018623800000341</v>
      </c>
      <c r="M59" s="27">
        <f t="shared" ca="1" si="13"/>
        <v>2.7549862500000017</v>
      </c>
      <c r="N59" s="27">
        <f t="shared" ca="1" si="13"/>
        <v>-0.22679725999989842</v>
      </c>
      <c r="O59" s="27">
        <f t="shared" ca="1" si="13"/>
        <v>-0.23196685999994315</v>
      </c>
      <c r="P59" s="27">
        <f t="shared" ca="1" si="13"/>
        <v>-4.7607736000001069</v>
      </c>
      <c r="Q59" s="27">
        <f t="shared" ca="1" si="13"/>
        <v>-5.2325442000001203</v>
      </c>
      <c r="R59" s="27">
        <f t="shared" ca="1" si="13"/>
        <v>-8.1182364999999663</v>
      </c>
      <c r="S59" s="27">
        <f t="shared" ca="1" si="14"/>
        <v>2.7395057000001088</v>
      </c>
      <c r="T59" s="27">
        <f t="shared" ca="1" si="14"/>
        <v>-4.7358931999997367</v>
      </c>
      <c r="U59" s="27">
        <f t="shared" ca="1" si="14"/>
        <v>-8.9784230999998726</v>
      </c>
      <c r="V59" s="27">
        <f t="shared" ca="1" si="14"/>
        <v>-12.314953999999943</v>
      </c>
      <c r="W59" s="27">
        <f t="shared" ca="1" si="14"/>
        <v>-9.5763914999997723</v>
      </c>
      <c r="X59" s="27">
        <f t="shared" ca="1" si="14"/>
        <v>-2.0420159999994212</v>
      </c>
      <c r="Y59" s="27">
        <f t="shared" ca="1" si="14"/>
        <v>10.126954199999545</v>
      </c>
      <c r="Z59" s="27">
        <f t="shared" ca="1" si="14"/>
        <v>-0.11364819999971587</v>
      </c>
      <c r="AA59" s="27">
        <f t="shared" ca="1" si="14"/>
        <v>22.744928299999629</v>
      </c>
      <c r="AB59" s="27">
        <f t="shared" ca="1" si="14"/>
        <v>24.0982197000003</v>
      </c>
      <c r="AC59" s="27">
        <f t="shared" ca="1" si="15"/>
        <v>-38.699721199999658</v>
      </c>
      <c r="AD59" s="27">
        <f t="shared" ca="1" si="15"/>
        <v>10.662766000001284</v>
      </c>
      <c r="AE59" s="27">
        <f t="shared" ca="1" si="15"/>
        <v>2.1251141000002463</v>
      </c>
      <c r="AF59" s="27">
        <f t="shared" ca="1" si="15"/>
        <v>21.914513400000942</v>
      </c>
      <c r="AG59" s="27">
        <f t="shared" ca="1" si="15"/>
        <v>44.159620499999619</v>
      </c>
    </row>
    <row r="61" spans="8:33" x14ac:dyDescent="0.25">
      <c r="H61" s="23" t="s">
        <v>105</v>
      </c>
      <c r="I61" s="27">
        <f t="shared" ref="I61:R63" ca="1" si="16">-SUMIFS(OFFSET(INDIRECT("'"&amp;$E$1 &amp; "_Generation'!C:C"), 0, I$1), INDIRECT("'"&amp;$E$1 &amp; "_Generation'!B:B"),$H61, INDIRECT("'"&amp;$E$1 &amp; "_Generation'!A:A"),$B$45) + SUMIFS(OFFSET(INDIRECT("'"&amp;$C$1 &amp; "_Generation'!C:C"), 0, I$1), INDIRECT("'"&amp;$C$1 &amp; "_Generation'!B:B"),$H61, INDIRECT("'"&amp;$C$1 &amp; "_Generation'!A:A"),$B$45)</f>
        <v>-1.0156908335000594</v>
      </c>
      <c r="J61" s="27">
        <f t="shared" ca="1" si="16"/>
        <v>11.613816221999969</v>
      </c>
      <c r="K61" s="27">
        <f t="shared" ca="1" si="16"/>
        <v>-112.51495406200002</v>
      </c>
      <c r="L61" s="27">
        <f t="shared" ca="1" si="16"/>
        <v>77.553307851999307</v>
      </c>
      <c r="M61" s="27">
        <f t="shared" ca="1" si="16"/>
        <v>-14.449531753998599</v>
      </c>
      <c r="N61" s="27">
        <f t="shared" ca="1" si="16"/>
        <v>-62.190378972001781</v>
      </c>
      <c r="O61" s="27">
        <f t="shared" ca="1" si="16"/>
        <v>-865.39639047399942</v>
      </c>
      <c r="P61" s="27">
        <f t="shared" ca="1" si="16"/>
        <v>-205.792242223004</v>
      </c>
      <c r="Q61" s="27">
        <f t="shared" ca="1" si="16"/>
        <v>-50.675202764989081</v>
      </c>
      <c r="R61" s="27">
        <f t="shared" ca="1" si="16"/>
        <v>-1409.4828861829956</v>
      </c>
      <c r="S61" s="27">
        <f t="shared" ref="S61:AB63" ca="1" si="17">-SUMIFS(OFFSET(INDIRECT("'"&amp;$E$1 &amp; "_Generation'!C:C"), 0, S$1), INDIRECT("'"&amp;$E$1 &amp; "_Generation'!B:B"),$H61, INDIRECT("'"&amp;$E$1 &amp; "_Generation'!A:A"),$B$45) + SUMIFS(OFFSET(INDIRECT("'"&amp;$C$1 &amp; "_Generation'!C:C"), 0, S$1), INDIRECT("'"&amp;$C$1 &amp; "_Generation'!B:B"),$H61, INDIRECT("'"&amp;$C$1 &amp; "_Generation'!A:A"),$B$45)</f>
        <v>-1834.1517751909996</v>
      </c>
      <c r="T61" s="27">
        <f t="shared" ca="1" si="17"/>
        <v>-1408.2648765190024</v>
      </c>
      <c r="U61" s="27">
        <f t="shared" ca="1" si="17"/>
        <v>-4272.7164097800051</v>
      </c>
      <c r="V61" s="27">
        <f t="shared" ca="1" si="17"/>
        <v>-2807.5420677739967</v>
      </c>
      <c r="W61" s="27">
        <f t="shared" ca="1" si="17"/>
        <v>-3097.9466915599915</v>
      </c>
      <c r="X61" s="27">
        <f t="shared" ca="1" si="17"/>
        <v>-2877.9390478100104</v>
      </c>
      <c r="Y61" s="27">
        <f t="shared" ca="1" si="17"/>
        <v>-2332.1655712499924</v>
      </c>
      <c r="Z61" s="27">
        <f t="shared" ca="1" si="17"/>
        <v>-1534.3328683600048</v>
      </c>
      <c r="AA61" s="27">
        <f t="shared" ca="1" si="17"/>
        <v>-1698.808155110004</v>
      </c>
      <c r="AB61" s="27">
        <f t="shared" ca="1" si="17"/>
        <v>-204.93959848998929</v>
      </c>
      <c r="AC61" s="27">
        <f t="shared" ref="AC61:AG63" ca="1" si="18">-SUMIFS(OFFSET(INDIRECT("'"&amp;$E$1 &amp; "_Generation'!C:C"), 0, AC$1), INDIRECT("'"&amp;$E$1 &amp; "_Generation'!B:B"),$H61, INDIRECT("'"&amp;$E$1 &amp; "_Generation'!A:A"),$B$45) + SUMIFS(OFFSET(INDIRECT("'"&amp;$C$1 &amp; "_Generation'!C:C"), 0, AC$1), INDIRECT("'"&amp;$C$1 &amp; "_Generation'!B:B"),$H61, INDIRECT("'"&amp;$C$1 &amp; "_Generation'!A:A"),$B$45)</f>
        <v>-1682.5006951099931</v>
      </c>
      <c r="AD61" s="27">
        <f t="shared" ca="1" si="18"/>
        <v>-2155.504145030005</v>
      </c>
      <c r="AE61" s="27">
        <f t="shared" ca="1" si="18"/>
        <v>-1684.789568379987</v>
      </c>
      <c r="AF61" s="27">
        <f t="shared" ca="1" si="18"/>
        <v>-2044.8804344000091</v>
      </c>
      <c r="AG61" s="27">
        <f t="shared" ca="1" si="18"/>
        <v>-3830.3879496299924</v>
      </c>
    </row>
    <row r="62" spans="8:33" x14ac:dyDescent="0.25">
      <c r="H62" s="23" t="s">
        <v>14</v>
      </c>
      <c r="I62" s="27">
        <f t="shared" ca="1" si="16"/>
        <v>-4.7643040000002657</v>
      </c>
      <c r="J62" s="27">
        <f t="shared" ca="1" si="16"/>
        <v>-1.9862140000004729</v>
      </c>
      <c r="K62" s="27">
        <f t="shared" ca="1" si="16"/>
        <v>234.57710928899996</v>
      </c>
      <c r="L62" s="27">
        <f t="shared" ca="1" si="16"/>
        <v>-323.40914153299855</v>
      </c>
      <c r="M62" s="27">
        <f t="shared" ca="1" si="16"/>
        <v>-382.46214369299923</v>
      </c>
      <c r="N62" s="27">
        <f t="shared" ca="1" si="16"/>
        <v>-353.20474682899658</v>
      </c>
      <c r="O62" s="27">
        <f t="shared" ca="1" si="16"/>
        <v>-169.75007661200107</v>
      </c>
      <c r="P62" s="27">
        <f t="shared" ca="1" si="16"/>
        <v>-233.27316249100113</v>
      </c>
      <c r="Q62" s="27">
        <f t="shared" ca="1" si="16"/>
        <v>38.576673287998346</v>
      </c>
      <c r="R62" s="27">
        <f t="shared" ca="1" si="16"/>
        <v>-709.65812071100117</v>
      </c>
      <c r="S62" s="27">
        <f t="shared" ca="1" si="17"/>
        <v>-828.66785011899992</v>
      </c>
      <c r="T62" s="27">
        <f t="shared" ca="1" si="17"/>
        <v>-835.29527448099907</v>
      </c>
      <c r="U62" s="27">
        <f t="shared" ca="1" si="17"/>
        <v>-527.32923913700142</v>
      </c>
      <c r="V62" s="27">
        <f t="shared" ca="1" si="17"/>
        <v>384.57963275399379</v>
      </c>
      <c r="W62" s="27">
        <f t="shared" ca="1" si="17"/>
        <v>-464.15410303200042</v>
      </c>
      <c r="X62" s="27">
        <f t="shared" ca="1" si="17"/>
        <v>121.56118907699783</v>
      </c>
      <c r="Y62" s="27">
        <f t="shared" ca="1" si="17"/>
        <v>32.982719551997434</v>
      </c>
      <c r="Z62" s="27">
        <f t="shared" ca="1" si="17"/>
        <v>293.57381248900128</v>
      </c>
      <c r="AA62" s="27">
        <f t="shared" ca="1" si="17"/>
        <v>112.98634678400049</v>
      </c>
      <c r="AB62" s="27">
        <f t="shared" ca="1" si="17"/>
        <v>-116.49096097299844</v>
      </c>
      <c r="AC62" s="27">
        <f t="shared" ca="1" si="18"/>
        <v>-311.378217372996</v>
      </c>
      <c r="AD62" s="27">
        <f t="shared" ca="1" si="18"/>
        <v>-490.17907307300266</v>
      </c>
      <c r="AE62" s="27">
        <f t="shared" ca="1" si="18"/>
        <v>142.4212188370002</v>
      </c>
      <c r="AF62" s="27">
        <f t="shared" ca="1" si="18"/>
        <v>-456.96977440300179</v>
      </c>
      <c r="AG62" s="27">
        <f t="shared" ca="1" si="18"/>
        <v>-210.51994313100295</v>
      </c>
    </row>
    <row r="63" spans="8:33" x14ac:dyDescent="0.25">
      <c r="H63" s="23" t="s">
        <v>25</v>
      </c>
      <c r="I63" s="27">
        <f t="shared" ca="1" si="16"/>
        <v>0.28629822000000615</v>
      </c>
      <c r="J63" s="27">
        <f t="shared" ca="1" si="16"/>
        <v>0.36420533999995541</v>
      </c>
      <c r="K63" s="27">
        <f t="shared" ca="1" si="16"/>
        <v>1.1639962499999115</v>
      </c>
      <c r="L63" s="27">
        <f t="shared" ca="1" si="16"/>
        <v>3.5276514999999904</v>
      </c>
      <c r="M63" s="27">
        <f t="shared" ca="1" si="16"/>
        <v>3.2426918899999464</v>
      </c>
      <c r="N63" s="27">
        <f t="shared" ca="1" si="16"/>
        <v>-0.26834424999992734</v>
      </c>
      <c r="O63" s="27">
        <f t="shared" ca="1" si="16"/>
        <v>-0.31061760000000049</v>
      </c>
      <c r="P63" s="27">
        <f t="shared" ca="1" si="16"/>
        <v>-5.5953474000002643</v>
      </c>
      <c r="Q63" s="27">
        <f t="shared" ca="1" si="16"/>
        <v>-6.6355365000001711</v>
      </c>
      <c r="R63" s="27">
        <f t="shared" ca="1" si="16"/>
        <v>-8.881745699999783</v>
      </c>
      <c r="S63" s="27">
        <f t="shared" ca="1" si="17"/>
        <v>3.0766860000001088</v>
      </c>
      <c r="T63" s="27">
        <f t="shared" ca="1" si="17"/>
        <v>-5.8407757999993919</v>
      </c>
      <c r="U63" s="27">
        <f t="shared" ca="1" si="17"/>
        <v>-10.305276100000356</v>
      </c>
      <c r="V63" s="27">
        <f t="shared" ca="1" si="17"/>
        <v>-14.876095499999792</v>
      </c>
      <c r="W63" s="27">
        <f t="shared" ca="1" si="17"/>
        <v>-10.892993599999954</v>
      </c>
      <c r="X63" s="27">
        <f t="shared" ca="1" si="17"/>
        <v>-2.4642564000000675</v>
      </c>
      <c r="Y63" s="27">
        <f t="shared" ca="1" si="17"/>
        <v>11.99085070000001</v>
      </c>
      <c r="Z63" s="27">
        <f t="shared" ca="1" si="17"/>
        <v>-0.12996599999951286</v>
      </c>
      <c r="AA63" s="27">
        <f t="shared" ca="1" si="17"/>
        <v>26.198067700000138</v>
      </c>
      <c r="AB63" s="27">
        <f t="shared" ca="1" si="17"/>
        <v>29.065871499999957</v>
      </c>
      <c r="AC63" s="27">
        <f t="shared" ca="1" si="18"/>
        <v>-45.687861699999303</v>
      </c>
      <c r="AD63" s="27">
        <f t="shared" ca="1" si="18"/>
        <v>13.013989000000038</v>
      </c>
      <c r="AE63" s="27">
        <f t="shared" ca="1" si="18"/>
        <v>2.1911575000003722</v>
      </c>
      <c r="AF63" s="27">
        <f t="shared" ca="1" si="18"/>
        <v>25.29876399999921</v>
      </c>
      <c r="AG63" s="27">
        <f t="shared" ca="1" si="18"/>
        <v>52.275436500000978</v>
      </c>
    </row>
    <row r="65" spans="8:9" x14ac:dyDescent="0.25">
      <c r="H65" s="28" t="s">
        <v>113</v>
      </c>
      <c r="I65" s="28"/>
    </row>
  </sheetData>
  <dataConsolidate/>
  <dataValidations count="2">
    <dataValidation type="list" allowBlank="1" showInputMessage="1" showErrorMessage="1" sqref="B4 B23 B45" xr:uid="{00000000-0002-0000-0400-000000000000}">
      <formula1>"NEM,NSW1,QLD1,VIC1,SA1,TAS1"</formula1>
    </dataValidation>
    <dataValidation type="list" allowBlank="1" showInputMessage="1" showErrorMessage="1" sqref="C1" xr:uid="{00000000-0002-0000-0400-000001000000}">
      <formula1>"Option 1, Option 2"</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3">
    <tabColor rgb="FF188736"/>
  </sheetPr>
  <dimension ref="A1:AF157"/>
  <sheetViews>
    <sheetView zoomScale="85" zoomScaleNormal="85" workbookViewId="0"/>
  </sheetViews>
  <sheetFormatPr defaultColWidth="9.140625" defaultRowHeight="15" x14ac:dyDescent="0.25"/>
  <cols>
    <col min="1" max="1" width="16" style="6" customWidth="1"/>
    <col min="2" max="2" width="30.5703125" style="6" customWidth="1"/>
    <col min="3" max="29" width="9.42578125" style="6" customWidth="1"/>
    <col min="30" max="30" width="13.85546875" style="6" bestFit="1" customWidth="1"/>
    <col min="31" max="16384" width="9.140625" style="6"/>
  </cols>
  <sheetData>
    <row r="1" spans="1:32" s="10" customFormat="1" ht="23.25" customHeight="1" x14ac:dyDescent="0.25">
      <c r="A1" s="9" t="s">
        <v>124</v>
      </c>
      <c r="B1" s="8"/>
      <c r="C1" s="8"/>
      <c r="D1" s="8"/>
      <c r="E1" s="8"/>
      <c r="F1" s="8"/>
      <c r="G1" s="8"/>
      <c r="H1" s="8"/>
      <c r="I1" s="8"/>
      <c r="J1" s="8"/>
      <c r="K1" s="8"/>
      <c r="L1" s="8"/>
      <c r="M1" s="8"/>
      <c r="N1" s="8"/>
      <c r="O1" s="8"/>
      <c r="P1" s="8"/>
      <c r="Q1" s="8"/>
      <c r="R1" s="8"/>
      <c r="S1" s="8"/>
      <c r="T1" s="8"/>
      <c r="U1" s="8"/>
      <c r="V1" s="8"/>
      <c r="W1" s="8"/>
      <c r="X1" s="8"/>
      <c r="Y1" s="8"/>
      <c r="Z1" s="8"/>
      <c r="AA1" s="8"/>
    </row>
    <row r="2" spans="1:32" s="10" customFormat="1" x14ac:dyDescent="0.25"/>
    <row r="3" spans="1:32" s="10" customFormat="1" x14ac:dyDescent="0.25">
      <c r="AE3" s="6"/>
      <c r="AF3" s="6"/>
    </row>
    <row r="4" spans="1:32" x14ac:dyDescent="0.25">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D5" s="31"/>
    </row>
    <row r="6" spans="1:32" x14ac:dyDescent="0.25">
      <c r="A6" s="11" t="s">
        <v>18</v>
      </c>
      <c r="B6" s="11" t="s">
        <v>2</v>
      </c>
      <c r="C6" s="12">
        <v>69258.463579999996</v>
      </c>
      <c r="D6" s="12">
        <v>67577.180900000007</v>
      </c>
      <c r="E6" s="12">
        <v>51209.960176741006</v>
      </c>
      <c r="F6" s="12">
        <v>43666.950933335014</v>
      </c>
      <c r="G6" s="12">
        <v>25912.659801812999</v>
      </c>
      <c r="H6" s="12">
        <v>25744.053730107</v>
      </c>
      <c r="I6" s="12">
        <v>12438.725106906</v>
      </c>
      <c r="J6" s="12">
        <v>8711.2565728400004</v>
      </c>
      <c r="K6" s="12">
        <v>1187.2785499089998</v>
      </c>
      <c r="L6" s="12">
        <v>0.4190924895</v>
      </c>
      <c r="M6" s="12">
        <v>0.34160837700000002</v>
      </c>
      <c r="N6" s="12">
        <v>0.33149378199999996</v>
      </c>
      <c r="O6" s="12">
        <v>0.25910133099999999</v>
      </c>
      <c r="P6" s="12">
        <v>0.23351675900000005</v>
      </c>
      <c r="Q6" s="12">
        <v>0.22005640900000001</v>
      </c>
      <c r="R6" s="12">
        <v>0.18896894599999997</v>
      </c>
      <c r="S6" s="12">
        <v>0.17913121200000004</v>
      </c>
      <c r="T6" s="12">
        <v>0.21560436600000005</v>
      </c>
      <c r="U6" s="12">
        <v>0.22093784299999999</v>
      </c>
      <c r="V6" s="12">
        <v>0.19506788999999999</v>
      </c>
      <c r="W6" s="12">
        <v>0.18060425199999999</v>
      </c>
      <c r="X6" s="12">
        <v>0.15610038600000001</v>
      </c>
      <c r="Y6" s="12">
        <v>0.12502563700000002</v>
      </c>
      <c r="Z6" s="12">
        <v>0.118573602</v>
      </c>
      <c r="AA6" s="12">
        <v>0.11432286899999999</v>
      </c>
      <c r="AD6" s="31"/>
    </row>
    <row r="7" spans="1:32" x14ac:dyDescent="0.25">
      <c r="A7" s="11" t="s">
        <v>18</v>
      </c>
      <c r="B7" s="11" t="s">
        <v>11</v>
      </c>
      <c r="C7" s="12">
        <v>24090.334399999996</v>
      </c>
      <c r="D7" s="12">
        <v>22142.761699999999</v>
      </c>
      <c r="E7" s="12">
        <v>9294.9202087110007</v>
      </c>
      <c r="F7" s="12">
        <v>6158.7280239399988</v>
      </c>
      <c r="G7" s="12">
        <v>6368.0066227660018</v>
      </c>
      <c r="H7" s="12">
        <v>5728.1581128489997</v>
      </c>
      <c r="I7" s="12">
        <v>0.19196512499999999</v>
      </c>
      <c r="J7" s="12">
        <v>0.153454285</v>
      </c>
      <c r="K7" s="12">
        <v>8.1541831499999995E-2</v>
      </c>
      <c r="L7" s="12">
        <v>8.2763518999999994E-2</v>
      </c>
      <c r="M7" s="12">
        <v>8.2888440999999993E-2</v>
      </c>
      <c r="N7" s="12">
        <v>8.3937980999999995E-2</v>
      </c>
      <c r="O7" s="12">
        <v>7.7373180499999999E-2</v>
      </c>
      <c r="P7" s="12">
        <v>7.6528156999999986E-2</v>
      </c>
      <c r="Q7" s="12">
        <v>8.1961775000000001E-2</v>
      </c>
      <c r="R7" s="12">
        <v>7.9530213500000002E-2</v>
      </c>
      <c r="S7" s="12">
        <v>7.7086234999999989E-2</v>
      </c>
      <c r="T7" s="12">
        <v>8.9495960999999999E-2</v>
      </c>
      <c r="U7" s="12">
        <v>9.0049611499999987E-2</v>
      </c>
      <c r="V7" s="12">
        <v>8.7359851500000002E-2</v>
      </c>
      <c r="W7" s="12">
        <v>8.7786764000000003E-2</v>
      </c>
      <c r="X7" s="12">
        <v>7.5403886500000003E-2</v>
      </c>
      <c r="Y7" s="12">
        <v>2.2102037999999997E-2</v>
      </c>
      <c r="Z7" s="12">
        <v>3.2911092000000003E-2</v>
      </c>
      <c r="AA7" s="12">
        <v>0</v>
      </c>
    </row>
    <row r="8" spans="1:32" x14ac:dyDescent="0.25">
      <c r="A8" s="11" t="s">
        <v>18</v>
      </c>
      <c r="B8" s="11" t="s">
        <v>8</v>
      </c>
      <c r="C8" s="12">
        <v>2370.1359376999999</v>
      </c>
      <c r="D8" s="12">
        <v>2691.8002229221001</v>
      </c>
      <c r="E8" s="12">
        <v>5809.1868851389008</v>
      </c>
      <c r="F8" s="12">
        <v>5345.9067549849997</v>
      </c>
      <c r="G8" s="12">
        <v>4841.3209763323011</v>
      </c>
      <c r="H8" s="12">
        <v>5665.2412379380003</v>
      </c>
      <c r="I8" s="12">
        <v>7344.1573818821998</v>
      </c>
      <c r="J8" s="12">
        <v>7204.8772102139992</v>
      </c>
      <c r="K8" s="12">
        <v>8438.4825317628001</v>
      </c>
      <c r="L8" s="12">
        <v>6484.7432807054993</v>
      </c>
      <c r="M8" s="12">
        <v>8001.9760467419992</v>
      </c>
      <c r="N8" s="12">
        <v>8028.4528141629999</v>
      </c>
      <c r="O8" s="12">
        <v>3966.1252713750005</v>
      </c>
      <c r="P8" s="12">
        <v>3302.2032992560007</v>
      </c>
      <c r="Q8" s="12">
        <v>4756.8861384134989</v>
      </c>
      <c r="R8" s="12">
        <v>2587.9738790450006</v>
      </c>
      <c r="S8" s="12">
        <v>1713.3107887429999</v>
      </c>
      <c r="T8" s="12">
        <v>6817.904306116</v>
      </c>
      <c r="U8" s="12">
        <v>5974.3531072019996</v>
      </c>
      <c r="V8" s="12">
        <v>5852.7242277250007</v>
      </c>
      <c r="W8" s="12">
        <v>4389.4641249145006</v>
      </c>
      <c r="X8" s="12">
        <v>4274.4021253759993</v>
      </c>
      <c r="Y8" s="12">
        <v>1758.3437465</v>
      </c>
      <c r="Z8" s="12">
        <v>1211.9961235580001</v>
      </c>
      <c r="AA8" s="12">
        <v>1108.1736305100003</v>
      </c>
    </row>
    <row r="9" spans="1:32" x14ac:dyDescent="0.25">
      <c r="A9" s="11" t="s">
        <v>18</v>
      </c>
      <c r="B9" s="11" t="s">
        <v>12</v>
      </c>
      <c r="C9" s="12">
        <v>104.485572</v>
      </c>
      <c r="D9" s="12">
        <v>143.154043</v>
      </c>
      <c r="E9" s="12">
        <v>1248.54196</v>
      </c>
      <c r="F9" s="12">
        <v>686.00751000000002</v>
      </c>
      <c r="G9" s="12">
        <v>763.15637000000004</v>
      </c>
      <c r="H9" s="12">
        <v>1273.5123600000002</v>
      </c>
      <c r="I9" s="12">
        <v>891.4560899999999</v>
      </c>
      <c r="J9" s="12">
        <v>1494.1170399999999</v>
      </c>
      <c r="K9" s="12">
        <v>657.00558999999998</v>
      </c>
      <c r="L9" s="12">
        <v>522.22680600000001</v>
      </c>
      <c r="M9" s="12">
        <v>222.3066969333</v>
      </c>
      <c r="N9" s="12">
        <v>286.73754600000001</v>
      </c>
      <c r="O9" s="12">
        <v>139.42845</v>
      </c>
      <c r="P9" s="12">
        <v>87.770390000000006</v>
      </c>
      <c r="Q9" s="12">
        <v>271.95157</v>
      </c>
      <c r="R9" s="12">
        <v>140.49945</v>
      </c>
      <c r="S9" s="12">
        <v>0</v>
      </c>
      <c r="T9" s="12">
        <v>0</v>
      </c>
      <c r="U9" s="12">
        <v>0</v>
      </c>
      <c r="V9" s="12">
        <v>0</v>
      </c>
      <c r="W9" s="12">
        <v>0</v>
      </c>
      <c r="X9" s="12">
        <v>0</v>
      </c>
      <c r="Y9" s="12">
        <v>0</v>
      </c>
      <c r="Z9" s="12">
        <v>0</v>
      </c>
      <c r="AA9" s="12">
        <v>0</v>
      </c>
    </row>
    <row r="10" spans="1:32" x14ac:dyDescent="0.25">
      <c r="A10" s="11" t="s">
        <v>18</v>
      </c>
      <c r="B10" s="11" t="s">
        <v>5</v>
      </c>
      <c r="C10" s="12">
        <v>196.21175673049004</v>
      </c>
      <c r="D10" s="12">
        <v>234.21275462656007</v>
      </c>
      <c r="E10" s="12">
        <v>1198.0633128095501</v>
      </c>
      <c r="F10" s="12">
        <v>940.70787027429992</v>
      </c>
      <c r="G10" s="12">
        <v>836.93036502215</v>
      </c>
      <c r="H10" s="12">
        <v>1626.2729181664097</v>
      </c>
      <c r="I10" s="12">
        <v>1352.4263118674398</v>
      </c>
      <c r="J10" s="12">
        <v>2466.94659395084</v>
      </c>
      <c r="K10" s="12">
        <v>1300.4399709094598</v>
      </c>
      <c r="L10" s="12">
        <v>753.57006771204999</v>
      </c>
      <c r="M10" s="12">
        <v>224.48368515102999</v>
      </c>
      <c r="N10" s="12">
        <v>595.97145792731999</v>
      </c>
      <c r="O10" s="12">
        <v>178.51742554131999</v>
      </c>
      <c r="P10" s="12">
        <v>109.51143915885</v>
      </c>
      <c r="Q10" s="12">
        <v>247.4706905072</v>
      </c>
      <c r="R10" s="12">
        <v>113.37183453359</v>
      </c>
      <c r="S10" s="12">
        <v>236.98379842363002</v>
      </c>
      <c r="T10" s="12">
        <v>932.09082017859998</v>
      </c>
      <c r="U10" s="12">
        <v>285.21140832641998</v>
      </c>
      <c r="V10" s="12">
        <v>531.04741574083005</v>
      </c>
      <c r="W10" s="12">
        <v>2645.9924339537001</v>
      </c>
      <c r="X10" s="12">
        <v>135.57470605105999</v>
      </c>
      <c r="Y10" s="12">
        <v>76.734897009009998</v>
      </c>
      <c r="Z10" s="12">
        <v>2126.5967440172003</v>
      </c>
      <c r="AA10" s="12">
        <v>44.963774310799998</v>
      </c>
    </row>
    <row r="11" spans="1:32" x14ac:dyDescent="0.25">
      <c r="A11" s="11" t="s">
        <v>18</v>
      </c>
      <c r="B11" s="11" t="s">
        <v>3</v>
      </c>
      <c r="C11" s="12">
        <v>13284.655585</v>
      </c>
      <c r="D11" s="12">
        <v>15611.997998999999</v>
      </c>
      <c r="E11" s="12">
        <v>15305.187900999998</v>
      </c>
      <c r="F11" s="12">
        <v>15112.76901</v>
      </c>
      <c r="G11" s="12">
        <v>15975.698264999999</v>
      </c>
      <c r="H11" s="12">
        <v>19090.089264999999</v>
      </c>
      <c r="I11" s="12">
        <v>18451.854673000002</v>
      </c>
      <c r="J11" s="12">
        <v>16529.696975999999</v>
      </c>
      <c r="K11" s="12">
        <v>16810.578989999998</v>
      </c>
      <c r="L11" s="12">
        <v>15350.386130000001</v>
      </c>
      <c r="M11" s="12">
        <v>16983.412925000001</v>
      </c>
      <c r="N11" s="12">
        <v>17297.376690000001</v>
      </c>
      <c r="O11" s="12">
        <v>15399.298345999998</v>
      </c>
      <c r="P11" s="12">
        <v>14368.966139999999</v>
      </c>
      <c r="Q11" s="12">
        <v>18069.047792000001</v>
      </c>
      <c r="R11" s="12">
        <v>15690.720094999999</v>
      </c>
      <c r="S11" s="12">
        <v>15034.95046</v>
      </c>
      <c r="T11" s="12">
        <v>15716.231495</v>
      </c>
      <c r="U11" s="12">
        <v>14508.826829</v>
      </c>
      <c r="V11" s="12">
        <v>14153.204740000001</v>
      </c>
      <c r="W11" s="12">
        <v>17172.110875999999</v>
      </c>
      <c r="X11" s="12">
        <v>15411.964019999999</v>
      </c>
      <c r="Y11" s="12">
        <v>12672.868003</v>
      </c>
      <c r="Z11" s="12">
        <v>18610.351407000002</v>
      </c>
      <c r="AA11" s="12">
        <v>18026.36147</v>
      </c>
    </row>
    <row r="12" spans="1:32" x14ac:dyDescent="0.25">
      <c r="A12" s="11" t="s">
        <v>18</v>
      </c>
      <c r="B12" s="11" t="s">
        <v>118</v>
      </c>
      <c r="C12" s="12">
        <v>0</v>
      </c>
      <c r="D12" s="12">
        <v>0</v>
      </c>
      <c r="E12" s="12">
        <v>0</v>
      </c>
      <c r="F12" s="12">
        <v>0</v>
      </c>
      <c r="G12" s="12">
        <v>0</v>
      </c>
      <c r="H12" s="12">
        <v>0</v>
      </c>
      <c r="I12" s="12">
        <v>0</v>
      </c>
      <c r="J12" s="12">
        <v>1.8667234499999998E-2</v>
      </c>
      <c r="K12" s="12">
        <v>2.4013630199999997E-2</v>
      </c>
      <c r="L12" s="12">
        <v>2.15781008E-2</v>
      </c>
      <c r="M12" s="12">
        <v>2.8929620600000001E-2</v>
      </c>
      <c r="N12" s="12">
        <v>3.3634506599999996E-2</v>
      </c>
      <c r="O12" s="12">
        <v>43.685016438999995</v>
      </c>
      <c r="P12" s="12">
        <v>259.7497203616</v>
      </c>
      <c r="Q12" s="12">
        <v>694.87564537300011</v>
      </c>
      <c r="R12" s="12">
        <v>1918.9682729900001</v>
      </c>
      <c r="S12" s="12">
        <v>2303.8957171080001</v>
      </c>
      <c r="T12" s="12">
        <v>3514.7580474490001</v>
      </c>
      <c r="U12" s="12">
        <v>4058.8717017639997</v>
      </c>
      <c r="V12" s="12">
        <v>4563.9142743009998</v>
      </c>
      <c r="W12" s="12">
        <v>5151.6784402570001</v>
      </c>
      <c r="X12" s="12">
        <v>5376.0029461709992</v>
      </c>
      <c r="Y12" s="12">
        <v>6650.4999387240005</v>
      </c>
      <c r="Z12" s="12">
        <v>7727.5231720050006</v>
      </c>
      <c r="AA12" s="12">
        <v>8397.428235921001</v>
      </c>
    </row>
    <row r="13" spans="1:32" x14ac:dyDescent="0.25">
      <c r="A13" s="11" t="s">
        <v>18</v>
      </c>
      <c r="B13" s="11" t="s">
        <v>10</v>
      </c>
      <c r="C13" s="12">
        <v>60421.7316381606</v>
      </c>
      <c r="D13" s="12">
        <v>63037.161078912497</v>
      </c>
      <c r="E13" s="12">
        <v>85742.186693726893</v>
      </c>
      <c r="F13" s="12">
        <v>102917.69491251031</v>
      </c>
      <c r="G13" s="12">
        <v>136468.65369732631</v>
      </c>
      <c r="H13" s="12">
        <v>148488.08494077218</v>
      </c>
      <c r="I13" s="12">
        <v>172847.45835344712</v>
      </c>
      <c r="J13" s="12">
        <v>172849.19377861341</v>
      </c>
      <c r="K13" s="12">
        <v>192863.1754919879</v>
      </c>
      <c r="L13" s="12">
        <v>195520.0006575993</v>
      </c>
      <c r="M13" s="12">
        <v>209646.54319712659</v>
      </c>
      <c r="N13" s="12">
        <v>248814.01071818091</v>
      </c>
      <c r="O13" s="12">
        <v>272274.84071532742</v>
      </c>
      <c r="P13" s="12">
        <v>306160.53466716787</v>
      </c>
      <c r="Q13" s="12">
        <v>347056.4039884173</v>
      </c>
      <c r="R13" s="12">
        <v>363517.3941536186</v>
      </c>
      <c r="S13" s="12">
        <v>360140.21714251942</v>
      </c>
      <c r="T13" s="12">
        <v>388620.43735008175</v>
      </c>
      <c r="U13" s="12">
        <v>415645.83569408162</v>
      </c>
      <c r="V13" s="12">
        <v>448206.92735135637</v>
      </c>
      <c r="W13" s="12">
        <v>470289.37906980625</v>
      </c>
      <c r="X13" s="12">
        <v>495922.22746356414</v>
      </c>
      <c r="Y13" s="12">
        <v>543523.25691820192</v>
      </c>
      <c r="Z13" s="12">
        <v>642243.98899875046</v>
      </c>
      <c r="AA13" s="12">
        <v>685580.86495281325</v>
      </c>
    </row>
    <row r="14" spans="1:32" x14ac:dyDescent="0.25">
      <c r="A14" s="11" t="s">
        <v>18</v>
      </c>
      <c r="B14" s="11" t="s">
        <v>9</v>
      </c>
      <c r="C14" s="12">
        <v>18793.091960673901</v>
      </c>
      <c r="D14" s="12">
        <v>17975.934417130298</v>
      </c>
      <c r="E14" s="12">
        <v>25155.931993406499</v>
      </c>
      <c r="F14" s="12">
        <v>29787.031322549799</v>
      </c>
      <c r="G14" s="12">
        <v>35343.075248496003</v>
      </c>
      <c r="H14" s="12">
        <v>42162.901575975593</v>
      </c>
      <c r="I14" s="12">
        <v>51115.251011538996</v>
      </c>
      <c r="J14" s="12">
        <v>66915.465759675004</v>
      </c>
      <c r="K14" s="12">
        <v>78416.554005572005</v>
      </c>
      <c r="L14" s="12">
        <v>94507.055462767996</v>
      </c>
      <c r="M14" s="12">
        <v>124684.02072474</v>
      </c>
      <c r="N14" s="12">
        <v>162718.66868685797</v>
      </c>
      <c r="O14" s="12">
        <v>176601.30005906001</v>
      </c>
      <c r="P14" s="12">
        <v>191041.33383900503</v>
      </c>
      <c r="Q14" s="12">
        <v>182326.88986828001</v>
      </c>
      <c r="R14" s="12">
        <v>198350.27164276905</v>
      </c>
      <c r="S14" s="12">
        <v>210788.37666657599</v>
      </c>
      <c r="T14" s="12">
        <v>229428.82803028001</v>
      </c>
      <c r="U14" s="12">
        <v>287250.26937286404</v>
      </c>
      <c r="V14" s="12">
        <v>322892.44974467001</v>
      </c>
      <c r="W14" s="12">
        <v>367305.64559050003</v>
      </c>
      <c r="X14" s="12">
        <v>398251.33226439997</v>
      </c>
      <c r="Y14" s="12">
        <v>415850.133371</v>
      </c>
      <c r="Z14" s="12">
        <v>384968.97064300004</v>
      </c>
      <c r="AA14" s="12">
        <v>432161.46788149996</v>
      </c>
    </row>
    <row r="15" spans="1:32" x14ac:dyDescent="0.25">
      <c r="A15" s="11" t="s">
        <v>18</v>
      </c>
      <c r="B15" s="11" t="s">
        <v>102</v>
      </c>
      <c r="C15" s="12">
        <v>427.30982512550003</v>
      </c>
      <c r="D15" s="12">
        <v>516.65069523299996</v>
      </c>
      <c r="E15" s="12">
        <v>3236.5591610710003</v>
      </c>
      <c r="F15" s="12">
        <v>4986.146691366499</v>
      </c>
      <c r="G15" s="12">
        <v>6047.3835790559997</v>
      </c>
      <c r="H15" s="12">
        <v>8941.435480813001</v>
      </c>
      <c r="I15" s="12">
        <v>10600.665574567998</v>
      </c>
      <c r="J15" s="12">
        <v>16864.736503372998</v>
      </c>
      <c r="K15" s="12">
        <v>19429.738382293999</v>
      </c>
      <c r="L15" s="12">
        <v>29038.020101364</v>
      </c>
      <c r="M15" s="12">
        <v>35323.523704139996</v>
      </c>
      <c r="N15" s="12">
        <v>41499.447599810002</v>
      </c>
      <c r="O15" s="12">
        <v>48127.551502446004</v>
      </c>
      <c r="P15" s="12">
        <v>50201.744824339999</v>
      </c>
      <c r="Q15" s="12">
        <v>46745.201875710001</v>
      </c>
      <c r="R15" s="12">
        <v>49219.925179439997</v>
      </c>
      <c r="S15" s="12">
        <v>52199.938411020004</v>
      </c>
      <c r="T15" s="12">
        <v>53893.527711115988</v>
      </c>
      <c r="U15" s="12">
        <v>72029.02738022001</v>
      </c>
      <c r="V15" s="12">
        <v>79111.216963550003</v>
      </c>
      <c r="W15" s="12">
        <v>90801.610849599994</v>
      </c>
      <c r="X15" s="12">
        <v>101399.43988742001</v>
      </c>
      <c r="Y15" s="12">
        <v>100630.76703972</v>
      </c>
      <c r="Z15" s="12">
        <v>89402.29623408</v>
      </c>
      <c r="AA15" s="12">
        <v>99842.649667739999</v>
      </c>
      <c r="AE15" s="10"/>
      <c r="AF15" s="10"/>
    </row>
    <row r="16" spans="1:32" x14ac:dyDescent="0.25">
      <c r="A16" s="11" t="s">
        <v>18</v>
      </c>
      <c r="B16" s="11" t="s">
        <v>15</v>
      </c>
      <c r="C16" s="12">
        <v>876.37859000000003</v>
      </c>
      <c r="D16" s="12">
        <v>1105.66741</v>
      </c>
      <c r="E16" s="12">
        <v>2557.443844933</v>
      </c>
      <c r="F16" s="12">
        <v>4828.2230092400005</v>
      </c>
      <c r="G16" s="12">
        <v>8659.2785097380001</v>
      </c>
      <c r="H16" s="12">
        <v>8526.9294772850008</v>
      </c>
      <c r="I16" s="12">
        <v>10184.803242783999</v>
      </c>
      <c r="J16" s="12">
        <v>10761.967098337</v>
      </c>
      <c r="K16" s="12">
        <v>10549.124706609999</v>
      </c>
      <c r="L16" s="12">
        <v>11407.325394025002</v>
      </c>
      <c r="M16" s="12">
        <v>11634.336088344</v>
      </c>
      <c r="N16" s="12">
        <v>12289.280263371</v>
      </c>
      <c r="O16" s="12">
        <v>13620.255270617999</v>
      </c>
      <c r="P16" s="12">
        <v>12810.245629786001</v>
      </c>
      <c r="Q16" s="12">
        <v>13153.380949575003</v>
      </c>
      <c r="R16" s="12">
        <v>12723.614764836999</v>
      </c>
      <c r="S16" s="12">
        <v>12705.378120441999</v>
      </c>
      <c r="T16" s="12">
        <v>11993.697467091999</v>
      </c>
      <c r="U16" s="12">
        <v>13044.979284717001</v>
      </c>
      <c r="V16" s="12">
        <v>12156.214435319998</v>
      </c>
      <c r="W16" s="12">
        <v>12147.60892355</v>
      </c>
      <c r="X16" s="12">
        <v>13115.905755393</v>
      </c>
      <c r="Y16" s="12">
        <v>12027.808996746</v>
      </c>
      <c r="Z16" s="12">
        <v>12533.659237856999</v>
      </c>
      <c r="AA16" s="12">
        <v>12228.686957608999</v>
      </c>
      <c r="AE16" s="10"/>
      <c r="AF16" s="10"/>
    </row>
    <row r="17" spans="1:32" x14ac:dyDescent="0.25">
      <c r="A17" s="11" t="s">
        <v>18</v>
      </c>
      <c r="B17" s="11" t="s">
        <v>17</v>
      </c>
      <c r="C17" s="12">
        <v>101.35166606</v>
      </c>
      <c r="D17" s="12">
        <v>156.56979892999999</v>
      </c>
      <c r="E17" s="12">
        <v>231.21973737999997</v>
      </c>
      <c r="F17" s="12">
        <v>333.15055690999998</v>
      </c>
      <c r="G17" s="12">
        <v>466.64307235000001</v>
      </c>
      <c r="H17" s="12">
        <v>577.4051552599999</v>
      </c>
      <c r="I17" s="12">
        <v>753.69220036000002</v>
      </c>
      <c r="J17" s="12">
        <v>899.5072795000001</v>
      </c>
      <c r="K17" s="12">
        <v>1120.8889894000001</v>
      </c>
      <c r="L17" s="12">
        <v>1408.4824633999999</v>
      </c>
      <c r="M17" s="12">
        <v>1695.7136527</v>
      </c>
      <c r="N17" s="12">
        <v>1982.5502773000001</v>
      </c>
      <c r="O17" s="12">
        <v>2367.7180585999999</v>
      </c>
      <c r="P17" s="12">
        <v>2749.5800492999997</v>
      </c>
      <c r="Q17" s="12">
        <v>3028.0224902999998</v>
      </c>
      <c r="R17" s="12">
        <v>3364.1982284999995</v>
      </c>
      <c r="S17" s="12">
        <v>3794.6257353999999</v>
      </c>
      <c r="T17" s="12">
        <v>4032.3294973999996</v>
      </c>
      <c r="U17" s="12">
        <v>4579.0566270000008</v>
      </c>
      <c r="V17" s="12">
        <v>4859.2267849999998</v>
      </c>
      <c r="W17" s="12">
        <v>5135.9591362000001</v>
      </c>
      <c r="X17" s="12">
        <v>5578.0229259999996</v>
      </c>
      <c r="Y17" s="12">
        <v>5976.8838089999999</v>
      </c>
      <c r="Z17" s="12">
        <v>5982.7199795999995</v>
      </c>
      <c r="AA17" s="12">
        <v>6387.3086145000007</v>
      </c>
      <c r="AE17" s="10"/>
      <c r="AF17" s="10"/>
    </row>
    <row r="18" spans="1:32" x14ac:dyDescent="0.25">
      <c r="A18" s="37" t="s">
        <v>98</v>
      </c>
      <c r="B18" s="37"/>
      <c r="C18" s="29">
        <v>188519.11043026499</v>
      </c>
      <c r="D18" s="29">
        <v>189414.20311559149</v>
      </c>
      <c r="E18" s="29">
        <v>194963.97913153385</v>
      </c>
      <c r="F18" s="29">
        <v>204615.79633759442</v>
      </c>
      <c r="G18" s="29">
        <v>226509.50134675574</v>
      </c>
      <c r="H18" s="29">
        <v>249778.31414080819</v>
      </c>
      <c r="I18" s="29">
        <v>264441.52089376678</v>
      </c>
      <c r="J18" s="29">
        <v>276171.72605281277</v>
      </c>
      <c r="K18" s="29">
        <v>299673.62068560289</v>
      </c>
      <c r="L18" s="29">
        <v>313138.50583889417</v>
      </c>
      <c r="M18" s="29">
        <v>359763.19670213154</v>
      </c>
      <c r="N18" s="29">
        <v>437741.66697939881</v>
      </c>
      <c r="O18" s="29">
        <v>468603.53175825428</v>
      </c>
      <c r="P18" s="29">
        <v>515330.37953986536</v>
      </c>
      <c r="Q18" s="29">
        <v>553423.82771117496</v>
      </c>
      <c r="R18" s="29">
        <v>582319.46782711567</v>
      </c>
      <c r="S18" s="29">
        <v>590217.99079081707</v>
      </c>
      <c r="T18" s="29">
        <v>645030.55514943227</v>
      </c>
      <c r="U18" s="29">
        <v>727723.67910069251</v>
      </c>
      <c r="V18" s="29">
        <v>796200.55018153472</v>
      </c>
      <c r="W18" s="29">
        <v>866954.53892644751</v>
      </c>
      <c r="X18" s="29">
        <v>919371.73502983467</v>
      </c>
      <c r="Y18" s="29">
        <v>980531.98400210985</v>
      </c>
      <c r="Z18" s="29">
        <v>1056889.5785730246</v>
      </c>
      <c r="AA18" s="29">
        <v>1145319.3742679241</v>
      </c>
      <c r="AB18" s="10"/>
      <c r="AC18" s="10"/>
      <c r="AD18" s="10"/>
      <c r="AE18" s="10"/>
      <c r="AF18" s="10"/>
    </row>
    <row r="19" spans="1:32" x14ac:dyDescent="0.25">
      <c r="AB19" s="10"/>
      <c r="AC19" s="10"/>
      <c r="AD19" s="10"/>
      <c r="AE19" s="10"/>
      <c r="AF19" s="10"/>
    </row>
    <row r="20" spans="1:32"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B20" s="10"/>
      <c r="AC20" s="10"/>
      <c r="AD20" s="10"/>
      <c r="AE20" s="10"/>
      <c r="AF20" s="10"/>
    </row>
    <row r="21" spans="1:32" x14ac:dyDescent="0.25">
      <c r="A21" s="11" t="s">
        <v>26</v>
      </c>
      <c r="B21" s="11" t="s">
        <v>2</v>
      </c>
      <c r="C21" s="12">
        <v>35546.449399999998</v>
      </c>
      <c r="D21" s="12">
        <v>33868.186000000002</v>
      </c>
      <c r="E21" s="12">
        <v>28046.44987095</v>
      </c>
      <c r="F21" s="12">
        <v>22083.708595000004</v>
      </c>
      <c r="G21" s="12">
        <v>9526.8266021029995</v>
      </c>
      <c r="H21" s="12">
        <v>11100.824767130998</v>
      </c>
      <c r="I21" s="12">
        <v>5497.9334873999996</v>
      </c>
      <c r="J21" s="12">
        <v>3533.7389733900004</v>
      </c>
      <c r="K21" s="12">
        <v>1186.9186556299999</v>
      </c>
      <c r="L21" s="12">
        <v>0.104501199</v>
      </c>
      <c r="M21" s="12">
        <v>3.8567450000000003E-2</v>
      </c>
      <c r="N21" s="12">
        <v>3.8860138000000002E-2</v>
      </c>
      <c r="O21" s="12">
        <v>3.5961718000000004E-2</v>
      </c>
      <c r="P21" s="12">
        <v>3.1799892000000003E-2</v>
      </c>
      <c r="Q21" s="12">
        <v>3.6542322000000002E-2</v>
      </c>
      <c r="R21" s="12">
        <v>2.2678293000000002E-2</v>
      </c>
      <c r="S21" s="12">
        <v>2.0270547999999999E-2</v>
      </c>
      <c r="T21" s="12">
        <v>0</v>
      </c>
      <c r="U21" s="12">
        <v>0</v>
      </c>
      <c r="V21" s="12">
        <v>0</v>
      </c>
      <c r="W21" s="12">
        <v>0</v>
      </c>
      <c r="X21" s="12">
        <v>0</v>
      </c>
      <c r="Y21" s="12">
        <v>0</v>
      </c>
      <c r="Z21" s="12">
        <v>0</v>
      </c>
      <c r="AA21" s="12">
        <v>0</v>
      </c>
      <c r="AB21" s="10"/>
      <c r="AC21" s="10"/>
      <c r="AD21" s="10"/>
      <c r="AE21" s="10"/>
      <c r="AF21" s="10"/>
    </row>
    <row r="22" spans="1:32" s="10" customFormat="1"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x14ac:dyDescent="0.25">
      <c r="A23" s="11" t="s">
        <v>26</v>
      </c>
      <c r="B23" s="11" t="s">
        <v>8</v>
      </c>
      <c r="C23" s="12">
        <v>22.143774000000001</v>
      </c>
      <c r="D23" s="12">
        <v>51.314480315500006</v>
      </c>
      <c r="E23" s="12">
        <v>1052.8179350989999</v>
      </c>
      <c r="F23" s="12">
        <v>1006.812447071</v>
      </c>
      <c r="G23" s="12">
        <v>953.00922519300002</v>
      </c>
      <c r="H23" s="12">
        <v>1041.0039358240001</v>
      </c>
      <c r="I23" s="12">
        <v>1297.5620055690001</v>
      </c>
      <c r="J23" s="12">
        <v>1311.8619111139999</v>
      </c>
      <c r="K23" s="12">
        <v>1519.1292631479998</v>
      </c>
      <c r="L23" s="12">
        <v>1271.2254289585001</v>
      </c>
      <c r="M23" s="12">
        <v>1486.68869176</v>
      </c>
      <c r="N23" s="12">
        <v>1466.7767456639999</v>
      </c>
      <c r="O23" s="12">
        <v>922.483705235</v>
      </c>
      <c r="P23" s="12">
        <v>1142.131257082</v>
      </c>
      <c r="Q23" s="12">
        <v>1247.9595630009999</v>
      </c>
      <c r="R23" s="12">
        <v>1202.981088904</v>
      </c>
      <c r="S23" s="12">
        <v>709.32391352699995</v>
      </c>
      <c r="T23" s="12">
        <v>1847.7252858060001</v>
      </c>
      <c r="U23" s="12">
        <v>1679.5207903849998</v>
      </c>
      <c r="V23" s="12">
        <v>1645.7214243829999</v>
      </c>
      <c r="W23" s="12">
        <v>2.3599510000000001E-2</v>
      </c>
      <c r="X23" s="12">
        <v>2.2275822000000001E-2</v>
      </c>
      <c r="Y23" s="12">
        <v>2.2528235000000001E-2</v>
      </c>
      <c r="Z23" s="12">
        <v>4.2219659999999999E-2</v>
      </c>
      <c r="AA23" s="12">
        <v>4.0670928000000002E-2</v>
      </c>
    </row>
    <row r="24" spans="1:32" s="10" customFormat="1"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x14ac:dyDescent="0.25">
      <c r="A25" s="11" t="s">
        <v>26</v>
      </c>
      <c r="B25" s="11" t="s">
        <v>5</v>
      </c>
      <c r="C25" s="12">
        <v>2.1908956526999996</v>
      </c>
      <c r="D25" s="12">
        <v>6.1089612985999997</v>
      </c>
      <c r="E25" s="12">
        <v>92.926978441499998</v>
      </c>
      <c r="F25" s="12">
        <v>70.146956480100002</v>
      </c>
      <c r="G25" s="12">
        <v>17.7572551001</v>
      </c>
      <c r="H25" s="12">
        <v>29.5893780394</v>
      </c>
      <c r="I25" s="12">
        <v>80.66342240729999</v>
      </c>
      <c r="J25" s="12">
        <v>228.58075770830001</v>
      </c>
      <c r="K25" s="12">
        <v>198.73725617550002</v>
      </c>
      <c r="L25" s="12">
        <v>142.63862649259997</v>
      </c>
      <c r="M25" s="12">
        <v>18.557516817300002</v>
      </c>
      <c r="N25" s="12">
        <v>38.147210018099997</v>
      </c>
      <c r="O25" s="12">
        <v>1.3307464099999999E-2</v>
      </c>
      <c r="P25" s="12">
        <v>1.3895230200000001E-2</v>
      </c>
      <c r="Q25" s="12">
        <v>34.084923140999997</v>
      </c>
      <c r="R25" s="12">
        <v>1.53440598E-2</v>
      </c>
      <c r="S25" s="12">
        <v>38.564164149000007</v>
      </c>
      <c r="T25" s="12">
        <v>20.158800148099999</v>
      </c>
      <c r="U25" s="12">
        <v>8.9424123000999991</v>
      </c>
      <c r="V25" s="12">
        <v>19.646507764900001</v>
      </c>
      <c r="W25" s="12">
        <v>455.99089768800013</v>
      </c>
      <c r="X25" s="12">
        <v>18.864015236299998</v>
      </c>
      <c r="Y25" s="12">
        <v>2.0425779800000002E-2</v>
      </c>
      <c r="Z25" s="12">
        <v>477.09590925800001</v>
      </c>
      <c r="AA25" s="12">
        <v>3.8038352499999997E-2</v>
      </c>
    </row>
    <row r="26" spans="1:32" s="10" customFormat="1" x14ac:dyDescent="0.25">
      <c r="A26" s="11" t="s">
        <v>26</v>
      </c>
      <c r="B26" s="11" t="s">
        <v>3</v>
      </c>
      <c r="C26" s="12">
        <v>2469.2144200000002</v>
      </c>
      <c r="D26" s="12">
        <v>3053.0759699999999</v>
      </c>
      <c r="E26" s="12">
        <v>3288.2303750000001</v>
      </c>
      <c r="F26" s="12">
        <v>3080.5316700000003</v>
      </c>
      <c r="G26" s="12">
        <v>2815.7793499999998</v>
      </c>
      <c r="H26" s="12">
        <v>4013.5080200000002</v>
      </c>
      <c r="I26" s="12">
        <v>3446.8588</v>
      </c>
      <c r="J26" s="12">
        <v>3054.1898959999999</v>
      </c>
      <c r="K26" s="12">
        <v>3017.6623799999998</v>
      </c>
      <c r="L26" s="12">
        <v>2738.2254160000002</v>
      </c>
      <c r="M26" s="12">
        <v>3242.5884599999999</v>
      </c>
      <c r="N26" s="12">
        <v>3393.5317</v>
      </c>
      <c r="O26" s="12">
        <v>3192.173006</v>
      </c>
      <c r="P26" s="12">
        <v>2675.0692549999999</v>
      </c>
      <c r="Q26" s="12">
        <v>3876.9001459999999</v>
      </c>
      <c r="R26" s="12">
        <v>3277.8354599999998</v>
      </c>
      <c r="S26" s="12">
        <v>2870.2621399999998</v>
      </c>
      <c r="T26" s="12">
        <v>2830.7824899999996</v>
      </c>
      <c r="U26" s="12">
        <v>2709.456784</v>
      </c>
      <c r="V26" s="12">
        <v>3008.2498599999999</v>
      </c>
      <c r="W26" s="12">
        <v>3382.4574000000002</v>
      </c>
      <c r="X26" s="12">
        <v>3185.8024500000001</v>
      </c>
      <c r="Y26" s="12">
        <v>2548.1567599999998</v>
      </c>
      <c r="Z26" s="12">
        <v>3951.9301400000004</v>
      </c>
      <c r="AA26" s="12">
        <v>3942.2424200000005</v>
      </c>
    </row>
    <row r="27" spans="1:32" s="10" customFormat="1" x14ac:dyDescent="0.25">
      <c r="A27" s="11" t="s">
        <v>26</v>
      </c>
      <c r="B27" s="11" t="s">
        <v>118</v>
      </c>
      <c r="C27" s="12">
        <v>0</v>
      </c>
      <c r="D27" s="12">
        <v>0</v>
      </c>
      <c r="E27" s="12">
        <v>0</v>
      </c>
      <c r="F27" s="12">
        <v>0</v>
      </c>
      <c r="G27" s="12">
        <v>0</v>
      </c>
      <c r="H27" s="12">
        <v>0</v>
      </c>
      <c r="I27" s="12">
        <v>0</v>
      </c>
      <c r="J27" s="12">
        <v>7.2116369999999999E-3</v>
      </c>
      <c r="K27" s="12">
        <v>9.8880189999999996E-3</v>
      </c>
      <c r="L27" s="12">
        <v>8.1017829999999996E-3</v>
      </c>
      <c r="M27" s="12">
        <v>1.1095218E-2</v>
      </c>
      <c r="N27" s="12">
        <v>1.2070045E-2</v>
      </c>
      <c r="O27" s="12">
        <v>9.8080679999999996E-3</v>
      </c>
      <c r="P27" s="12">
        <v>1.2346596E-2</v>
      </c>
      <c r="Q27" s="12">
        <v>213.49744999999999</v>
      </c>
      <c r="R27" s="12">
        <v>221.10811000000001</v>
      </c>
      <c r="S27" s="12">
        <v>195.1268</v>
      </c>
      <c r="T27" s="12">
        <v>214.79109</v>
      </c>
      <c r="U27" s="12">
        <v>151.22997000000001</v>
      </c>
      <c r="V27" s="12">
        <v>179.4906</v>
      </c>
      <c r="W27" s="12">
        <v>265.45648</v>
      </c>
      <c r="X27" s="12">
        <v>112.60581000000001</v>
      </c>
      <c r="Y27" s="12">
        <v>197.21558999999999</v>
      </c>
      <c r="Z27" s="12">
        <v>282.41174000000001</v>
      </c>
      <c r="AA27" s="12">
        <v>218.60167999999999</v>
      </c>
    </row>
    <row r="28" spans="1:32" s="10" customFormat="1" x14ac:dyDescent="0.25">
      <c r="A28" s="11" t="s">
        <v>26</v>
      </c>
      <c r="B28" s="11" t="s">
        <v>10</v>
      </c>
      <c r="C28" s="12">
        <v>16469.3075335266</v>
      </c>
      <c r="D28" s="12">
        <v>17405.636433279204</v>
      </c>
      <c r="E28" s="12">
        <v>19588.677973081398</v>
      </c>
      <c r="F28" s="12">
        <v>23846.809985892702</v>
      </c>
      <c r="G28" s="12">
        <v>35966.017066748507</v>
      </c>
      <c r="H28" s="12">
        <v>36763.742085112695</v>
      </c>
      <c r="I28" s="12">
        <v>37288.204080810799</v>
      </c>
      <c r="J28" s="12">
        <v>37649.069896763795</v>
      </c>
      <c r="K28" s="12">
        <v>38685.920113075903</v>
      </c>
      <c r="L28" s="12">
        <v>45073.933633761808</v>
      </c>
      <c r="M28" s="12">
        <v>45258.263142914497</v>
      </c>
      <c r="N28" s="12">
        <v>46676.139431185504</v>
      </c>
      <c r="O28" s="12">
        <v>49462.2831581102</v>
      </c>
      <c r="P28" s="12">
        <v>50818.636455872009</v>
      </c>
      <c r="Q28" s="12">
        <v>53405.055367693894</v>
      </c>
      <c r="R28" s="12">
        <v>52780.199975961608</v>
      </c>
      <c r="S28" s="12">
        <v>53088.609551501198</v>
      </c>
      <c r="T28" s="12">
        <v>57162.86189726369</v>
      </c>
      <c r="U28" s="12">
        <v>63427.224350629993</v>
      </c>
      <c r="V28" s="12">
        <v>62456.752747499399</v>
      </c>
      <c r="W28" s="12">
        <v>63119.195290466705</v>
      </c>
      <c r="X28" s="12">
        <v>66008.491040507521</v>
      </c>
      <c r="Y28" s="12">
        <v>66741.063863337404</v>
      </c>
      <c r="Z28" s="12">
        <v>81383.825373221</v>
      </c>
      <c r="AA28" s="12">
        <v>79360.771585706287</v>
      </c>
    </row>
    <row r="29" spans="1:32" s="10" customFormat="1" x14ac:dyDescent="0.25">
      <c r="A29" s="11" t="s">
        <v>26</v>
      </c>
      <c r="B29" s="11" t="s">
        <v>9</v>
      </c>
      <c r="C29" s="12">
        <v>8339.6870354348011</v>
      </c>
      <c r="D29" s="12">
        <v>7951.8688854513994</v>
      </c>
      <c r="E29" s="12">
        <v>12548.766573331901</v>
      </c>
      <c r="F29" s="12">
        <v>14536.766167856797</v>
      </c>
      <c r="G29" s="12">
        <v>17980.987043862002</v>
      </c>
      <c r="H29" s="12">
        <v>18579.586774642998</v>
      </c>
      <c r="I29" s="12">
        <v>21593.091390150999</v>
      </c>
      <c r="J29" s="12">
        <v>27004.691668854004</v>
      </c>
      <c r="K29" s="12">
        <v>29959.782149369999</v>
      </c>
      <c r="L29" s="12">
        <v>31216.255417116998</v>
      </c>
      <c r="M29" s="12">
        <v>32367.444986459996</v>
      </c>
      <c r="N29" s="12">
        <v>32494.362615000002</v>
      </c>
      <c r="O29" s="12">
        <v>35184.701206000005</v>
      </c>
      <c r="P29" s="12">
        <v>37016.413745999998</v>
      </c>
      <c r="Q29" s="12">
        <v>40698.890169000006</v>
      </c>
      <c r="R29" s="12">
        <v>42177.173880000002</v>
      </c>
      <c r="S29" s="12">
        <v>45573.162615000001</v>
      </c>
      <c r="T29" s="12">
        <v>49666.948046000005</v>
      </c>
      <c r="U29" s="12">
        <v>50207.773977999997</v>
      </c>
      <c r="V29" s="12">
        <v>52409.655807999996</v>
      </c>
      <c r="W29" s="12">
        <v>54730.869829999996</v>
      </c>
      <c r="X29" s="12">
        <v>58224.069681999994</v>
      </c>
      <c r="Y29" s="12">
        <v>57546.038581000001</v>
      </c>
      <c r="Z29" s="12">
        <v>58827.588723999994</v>
      </c>
      <c r="AA29" s="12">
        <v>60257.235590999997</v>
      </c>
    </row>
    <row r="30" spans="1:32" s="10" customFormat="1" x14ac:dyDescent="0.25">
      <c r="A30" s="11" t="s">
        <v>26</v>
      </c>
      <c r="B30" s="11" t="s">
        <v>102</v>
      </c>
      <c r="C30" s="12">
        <v>25.755164493000002</v>
      </c>
      <c r="D30" s="12">
        <v>24.817952877</v>
      </c>
      <c r="E30" s="12">
        <v>2086.2910667440001</v>
      </c>
      <c r="F30" s="12">
        <v>2206.8480923379993</v>
      </c>
      <c r="G30" s="12">
        <v>2901.610685486</v>
      </c>
      <c r="H30" s="12">
        <v>3331.8851244450002</v>
      </c>
      <c r="I30" s="12">
        <v>3571.4812979459998</v>
      </c>
      <c r="J30" s="12">
        <v>7787.6074633009994</v>
      </c>
      <c r="K30" s="12">
        <v>7482.1337240600005</v>
      </c>
      <c r="L30" s="12">
        <v>9685.8892189859998</v>
      </c>
      <c r="M30" s="12">
        <v>9551.3486641500003</v>
      </c>
      <c r="N30" s="12">
        <v>9199.3163025699996</v>
      </c>
      <c r="O30" s="12">
        <v>11370.052880886</v>
      </c>
      <c r="P30" s="12">
        <v>11398.93328454</v>
      </c>
      <c r="Q30" s="12">
        <v>13545.90269581</v>
      </c>
      <c r="R30" s="12">
        <v>13614.03389705</v>
      </c>
      <c r="S30" s="12">
        <v>14702.333556790001</v>
      </c>
      <c r="T30" s="12">
        <v>13976.620209156001</v>
      </c>
      <c r="U30" s="12">
        <v>14537.94111634</v>
      </c>
      <c r="V30" s="12">
        <v>15039.163347150001</v>
      </c>
      <c r="W30" s="12">
        <v>14506.077443370001</v>
      </c>
      <c r="X30" s="12">
        <v>16969.623976319999</v>
      </c>
      <c r="Y30" s="12">
        <v>15916.394819270001</v>
      </c>
      <c r="Z30" s="12">
        <v>14802.940211810001</v>
      </c>
      <c r="AA30" s="12">
        <v>14677.549199900001</v>
      </c>
    </row>
    <row r="31" spans="1:32" s="10" customFormat="1" x14ac:dyDescent="0.25">
      <c r="A31" s="11" t="s">
        <v>26</v>
      </c>
      <c r="B31" s="11" t="s">
        <v>15</v>
      </c>
      <c r="C31" s="12">
        <v>245.15514000000002</v>
      </c>
      <c r="D31" s="12">
        <v>274.10500999999999</v>
      </c>
      <c r="E31" s="12">
        <v>1100.1509893529999</v>
      </c>
      <c r="F31" s="12">
        <v>1732.5471591750002</v>
      </c>
      <c r="G31" s="12">
        <v>5414.3928158110002</v>
      </c>
      <c r="H31" s="12">
        <v>5667.9115461599995</v>
      </c>
      <c r="I31" s="12">
        <v>6060.6568615799997</v>
      </c>
      <c r="J31" s="12">
        <v>6245.3044815000003</v>
      </c>
      <c r="K31" s="12">
        <v>5840.6486868040001</v>
      </c>
      <c r="L31" s="12">
        <v>6013.764670292001</v>
      </c>
      <c r="M31" s="12">
        <v>5927.8724628239997</v>
      </c>
      <c r="N31" s="12">
        <v>5814.6953724949999</v>
      </c>
      <c r="O31" s="12">
        <v>6363.4209435399989</v>
      </c>
      <c r="P31" s="12">
        <v>5999.6506191500011</v>
      </c>
      <c r="Q31" s="12">
        <v>6291.7392370850021</v>
      </c>
      <c r="R31" s="12">
        <v>5701.9285556249988</v>
      </c>
      <c r="S31" s="12">
        <v>5676.2691718699998</v>
      </c>
      <c r="T31" s="12">
        <v>5293.9636568099995</v>
      </c>
      <c r="U31" s="12">
        <v>5972.9235876300008</v>
      </c>
      <c r="V31" s="12">
        <v>5435.2311006459995</v>
      </c>
      <c r="W31" s="12">
        <v>5674.1028964399993</v>
      </c>
      <c r="X31" s="12">
        <v>6029.5803072799999</v>
      </c>
      <c r="Y31" s="12">
        <v>5525.9870667549994</v>
      </c>
      <c r="Z31" s="12">
        <v>6324.0920057199992</v>
      </c>
      <c r="AA31" s="12">
        <v>5835.6264397599998</v>
      </c>
    </row>
    <row r="32" spans="1:32" s="10" customFormat="1" x14ac:dyDescent="0.25">
      <c r="A32" s="32" t="s">
        <v>26</v>
      </c>
      <c r="B32" s="32" t="s">
        <v>17</v>
      </c>
      <c r="C32" s="12">
        <v>22.81155098</v>
      </c>
      <c r="D32" s="12">
        <v>41.409735870000006</v>
      </c>
      <c r="E32" s="12">
        <v>75.270320359999999</v>
      </c>
      <c r="F32" s="12">
        <v>114.11749879999999</v>
      </c>
      <c r="G32" s="12">
        <v>156.85563895000001</v>
      </c>
      <c r="H32" s="12">
        <v>199.8907131</v>
      </c>
      <c r="I32" s="12">
        <v>266.61734250000001</v>
      </c>
      <c r="J32" s="12">
        <v>321.61621790000004</v>
      </c>
      <c r="K32" s="12">
        <v>393.97637639999999</v>
      </c>
      <c r="L32" s="12">
        <v>484.11116550000003</v>
      </c>
      <c r="M32" s="12">
        <v>580.8087152999999</v>
      </c>
      <c r="N32" s="12">
        <v>678.84955500000001</v>
      </c>
      <c r="O32" s="12">
        <v>818.59331640000005</v>
      </c>
      <c r="P32" s="12">
        <v>936.7513113</v>
      </c>
      <c r="Q32" s="12">
        <v>1041.5405145999998</v>
      </c>
      <c r="R32" s="12">
        <v>1153.1508635999999</v>
      </c>
      <c r="S32" s="12">
        <v>1303.8026284</v>
      </c>
      <c r="T32" s="12">
        <v>1384.4318024000002</v>
      </c>
      <c r="U32" s="12">
        <v>1521.862529</v>
      </c>
      <c r="V32" s="12">
        <v>1595.133728</v>
      </c>
      <c r="W32" s="12">
        <v>1653.248529</v>
      </c>
      <c r="X32" s="12">
        <v>1820.7618509999998</v>
      </c>
      <c r="Y32" s="12">
        <v>1933.0521709999998</v>
      </c>
      <c r="Z32" s="12">
        <v>1949.0031149999998</v>
      </c>
      <c r="AA32" s="12">
        <v>2071.3936130000002</v>
      </c>
    </row>
    <row r="33" spans="1:27" s="10" customFormat="1" x14ac:dyDescent="0.25">
      <c r="A33" s="37" t="s">
        <v>98</v>
      </c>
      <c r="B33" s="37"/>
      <c r="C33" s="29">
        <v>62848.993058614091</v>
      </c>
      <c r="D33" s="29">
        <v>62336.190730344701</v>
      </c>
      <c r="E33" s="29">
        <v>64617.869705903795</v>
      </c>
      <c r="F33" s="29">
        <v>64624.775822300602</v>
      </c>
      <c r="G33" s="29">
        <v>67260.376543006612</v>
      </c>
      <c r="H33" s="29">
        <v>71528.254960750099</v>
      </c>
      <c r="I33" s="29">
        <v>69204.313186338099</v>
      </c>
      <c r="J33" s="29">
        <v>72782.140315467099</v>
      </c>
      <c r="K33" s="29">
        <v>74568.159705418409</v>
      </c>
      <c r="L33" s="29">
        <v>80442.3911253119</v>
      </c>
      <c r="M33" s="29">
        <v>82373.592460619795</v>
      </c>
      <c r="N33" s="29">
        <v>84069.008632050609</v>
      </c>
      <c r="O33" s="29">
        <v>88761.700152595295</v>
      </c>
      <c r="P33" s="29">
        <v>91652.308755672217</v>
      </c>
      <c r="Q33" s="29">
        <v>99476.424161157891</v>
      </c>
      <c r="R33" s="29">
        <v>99659.33653721842</v>
      </c>
      <c r="S33" s="29">
        <v>102475.06945472519</v>
      </c>
      <c r="T33" s="29">
        <v>111743.26760921779</v>
      </c>
      <c r="U33" s="29">
        <v>118184.1482853151</v>
      </c>
      <c r="V33" s="29">
        <v>119719.51694764729</v>
      </c>
      <c r="W33" s="29">
        <v>121953.99349766471</v>
      </c>
      <c r="X33" s="29">
        <v>127549.8552735658</v>
      </c>
      <c r="Y33" s="29">
        <v>127032.5177483522</v>
      </c>
      <c r="Z33" s="29">
        <v>144922.89410613899</v>
      </c>
      <c r="AA33" s="29">
        <v>143778.92998598679</v>
      </c>
    </row>
    <row r="34" spans="1:27" s="10" customFormat="1" x14ac:dyDescent="0.25"/>
    <row r="35" spans="1:27" s="10" customFormat="1"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x14ac:dyDescent="0.25">
      <c r="A36" s="11" t="s">
        <v>27</v>
      </c>
      <c r="B36" s="11" t="s">
        <v>2</v>
      </c>
      <c r="C36" s="12">
        <v>33712.014179999998</v>
      </c>
      <c r="D36" s="12">
        <v>33708.994899999998</v>
      </c>
      <c r="E36" s="12">
        <v>23163.510305791002</v>
      </c>
      <c r="F36" s="12">
        <v>21583.242338335007</v>
      </c>
      <c r="G36" s="12">
        <v>16385.833199709999</v>
      </c>
      <c r="H36" s="12">
        <v>14643.228962976002</v>
      </c>
      <c r="I36" s="12">
        <v>6940.7916195059997</v>
      </c>
      <c r="J36" s="12">
        <v>5177.5175994499996</v>
      </c>
      <c r="K36" s="12">
        <v>0.35989427900000004</v>
      </c>
      <c r="L36" s="12">
        <v>0.31459129050000001</v>
      </c>
      <c r="M36" s="12">
        <v>0.30304092700000002</v>
      </c>
      <c r="N36" s="12">
        <v>0.29263364399999997</v>
      </c>
      <c r="O36" s="12">
        <v>0.22313961300000001</v>
      </c>
      <c r="P36" s="12">
        <v>0.20171686700000005</v>
      </c>
      <c r="Q36" s="12">
        <v>0.18351408699999999</v>
      </c>
      <c r="R36" s="12">
        <v>0.16629065299999998</v>
      </c>
      <c r="S36" s="12">
        <v>0.15886066400000004</v>
      </c>
      <c r="T36" s="12">
        <v>0.21560436600000005</v>
      </c>
      <c r="U36" s="12">
        <v>0.22093784299999999</v>
      </c>
      <c r="V36" s="12">
        <v>0.19506788999999999</v>
      </c>
      <c r="W36" s="12">
        <v>0.18060425199999999</v>
      </c>
      <c r="X36" s="12">
        <v>0.15610038600000001</v>
      </c>
      <c r="Y36" s="12">
        <v>0.12502563700000002</v>
      </c>
      <c r="Z36" s="12">
        <v>0.118573602</v>
      </c>
      <c r="AA36" s="12">
        <v>0.11432286899999999</v>
      </c>
    </row>
    <row r="37" spans="1:27" s="10" customFormat="1"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x14ac:dyDescent="0.25">
      <c r="A38" s="11" t="s">
        <v>27</v>
      </c>
      <c r="B38" s="11" t="s">
        <v>8</v>
      </c>
      <c r="C38" s="12">
        <v>1073.3413837000001</v>
      </c>
      <c r="D38" s="12">
        <v>1483.5485308790001</v>
      </c>
      <c r="E38" s="12">
        <v>3191.6034584820004</v>
      </c>
      <c r="F38" s="12">
        <v>2899.4899873900004</v>
      </c>
      <c r="G38" s="12">
        <v>2636.807091955</v>
      </c>
      <c r="H38" s="12">
        <v>2940.3072899059998</v>
      </c>
      <c r="I38" s="12">
        <v>4486.8459432010004</v>
      </c>
      <c r="J38" s="12">
        <v>4159.8890972569998</v>
      </c>
      <c r="K38" s="12">
        <v>5327.1819976935003</v>
      </c>
      <c r="L38" s="12">
        <v>4389.8967385489996</v>
      </c>
      <c r="M38" s="12">
        <v>4949.6221066879998</v>
      </c>
      <c r="N38" s="12">
        <v>5011.0833600619999</v>
      </c>
      <c r="O38" s="12">
        <v>2919.8494473220003</v>
      </c>
      <c r="P38" s="12">
        <v>2080.8054968950005</v>
      </c>
      <c r="Q38" s="12">
        <v>3508.8917707244996</v>
      </c>
      <c r="R38" s="12">
        <v>1384.9585768280001</v>
      </c>
      <c r="S38" s="12">
        <v>1003.9501756559999</v>
      </c>
      <c r="T38" s="12">
        <v>4970.1310509100003</v>
      </c>
      <c r="U38" s="12">
        <v>4294.7733568479998</v>
      </c>
      <c r="V38" s="12">
        <v>4206.942820925</v>
      </c>
      <c r="W38" s="12">
        <v>4389.3657197230004</v>
      </c>
      <c r="X38" s="12">
        <v>4274.31165478</v>
      </c>
      <c r="Y38" s="12">
        <v>1758.2529024830001</v>
      </c>
      <c r="Z38" s="12">
        <v>1211.8572831029999</v>
      </c>
      <c r="AA38" s="12">
        <v>1108.03282973</v>
      </c>
    </row>
    <row r="39" spans="1:27" s="10" customFormat="1"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x14ac:dyDescent="0.25">
      <c r="A40" s="11" t="s">
        <v>27</v>
      </c>
      <c r="B40" s="11" t="s">
        <v>5</v>
      </c>
      <c r="C40" s="12">
        <v>8.5767499699999999E-2</v>
      </c>
      <c r="D40" s="12">
        <v>9.724842249999999E-3</v>
      </c>
      <c r="E40" s="12">
        <v>22.060143438900003</v>
      </c>
      <c r="F40" s="12">
        <v>74.40154801189999</v>
      </c>
      <c r="G40" s="12">
        <v>49.636954119999999</v>
      </c>
      <c r="H40" s="12">
        <v>29.91326601167</v>
      </c>
      <c r="I40" s="12">
        <v>200.81653555199998</v>
      </c>
      <c r="J40" s="12">
        <v>385.01994595099995</v>
      </c>
      <c r="K40" s="12">
        <v>393.45852450759998</v>
      </c>
      <c r="L40" s="12">
        <v>151.00208003440002</v>
      </c>
      <c r="M40" s="12">
        <v>21.891258764699998</v>
      </c>
      <c r="N40" s="12">
        <v>1.20906043E-2</v>
      </c>
      <c r="O40" s="12">
        <v>1.16938431E-2</v>
      </c>
      <c r="P40" s="12">
        <v>1.1844921099999999E-2</v>
      </c>
      <c r="Q40" s="12">
        <v>5.3788760480999995</v>
      </c>
      <c r="R40" s="12">
        <v>1.23964218E-2</v>
      </c>
      <c r="S40" s="12">
        <v>56.637258213499997</v>
      </c>
      <c r="T40" s="12">
        <v>63.031981084999998</v>
      </c>
      <c r="U40" s="12">
        <v>3.4978706492999998</v>
      </c>
      <c r="V40" s="12">
        <v>2.3994953200000002E-2</v>
      </c>
      <c r="W40" s="12">
        <v>2.59372878E-2</v>
      </c>
      <c r="X40" s="12">
        <v>2.34067357E-2</v>
      </c>
      <c r="Y40" s="12">
        <v>2.3827319800000003E-2</v>
      </c>
      <c r="Z40" s="12">
        <v>1337.836528092</v>
      </c>
      <c r="AA40" s="12">
        <v>3.8697891999999998E-2</v>
      </c>
    </row>
    <row r="41" spans="1:27" s="10" customFormat="1" x14ac:dyDescent="0.25">
      <c r="A41" s="11" t="s">
        <v>27</v>
      </c>
      <c r="B41" s="11" t="s">
        <v>3</v>
      </c>
      <c r="C41" s="12">
        <v>701.73937999999998</v>
      </c>
      <c r="D41" s="12">
        <v>710.62270000000001</v>
      </c>
      <c r="E41" s="12">
        <v>735.38022999999998</v>
      </c>
      <c r="F41" s="12">
        <v>701.42285000000004</v>
      </c>
      <c r="G41" s="12">
        <v>706.94722999999999</v>
      </c>
      <c r="H41" s="12">
        <v>713.93204000000003</v>
      </c>
      <c r="I41" s="12">
        <v>704.41706999999997</v>
      </c>
      <c r="J41" s="12">
        <v>695.20857999999998</v>
      </c>
      <c r="K41" s="12">
        <v>691.26742000000002</v>
      </c>
      <c r="L41" s="12">
        <v>702.57132000000001</v>
      </c>
      <c r="M41" s="12">
        <v>693.58794</v>
      </c>
      <c r="N41" s="12">
        <v>692.08516000000009</v>
      </c>
      <c r="O41" s="12">
        <v>700.68912999999998</v>
      </c>
      <c r="P41" s="12">
        <v>672.81240000000003</v>
      </c>
      <c r="Q41" s="12">
        <v>214.40332000000001</v>
      </c>
      <c r="R41" s="12">
        <v>222.93301</v>
      </c>
      <c r="S41" s="12">
        <v>206.87244999999999</v>
      </c>
      <c r="T41" s="12">
        <v>211.69365999999999</v>
      </c>
      <c r="U41" s="12">
        <v>214.37697</v>
      </c>
      <c r="V41" s="12">
        <v>0</v>
      </c>
      <c r="W41" s="12">
        <v>0</v>
      </c>
      <c r="X41" s="12">
        <v>0</v>
      </c>
      <c r="Y41" s="12">
        <v>0</v>
      </c>
      <c r="Z41" s="12">
        <v>0</v>
      </c>
      <c r="AA41" s="12">
        <v>0</v>
      </c>
    </row>
    <row r="42" spans="1:27" s="10" customFormat="1" x14ac:dyDescent="0.25">
      <c r="A42" s="11" t="s">
        <v>27</v>
      </c>
      <c r="B42" s="11" t="s">
        <v>118</v>
      </c>
      <c r="C42" s="12">
        <v>0</v>
      </c>
      <c r="D42" s="12">
        <v>0</v>
      </c>
      <c r="E42" s="12">
        <v>0</v>
      </c>
      <c r="F42" s="12">
        <v>0</v>
      </c>
      <c r="G42" s="12">
        <v>0</v>
      </c>
      <c r="H42" s="12">
        <v>0</v>
      </c>
      <c r="I42" s="12">
        <v>0</v>
      </c>
      <c r="J42" s="12">
        <v>4.0169289999999998E-3</v>
      </c>
      <c r="K42" s="12">
        <v>5.5756056999999998E-3</v>
      </c>
      <c r="L42" s="12">
        <v>4.928974E-3</v>
      </c>
      <c r="M42" s="12">
        <v>6.0420960000000003E-3</v>
      </c>
      <c r="N42" s="12">
        <v>5.6753806E-3</v>
      </c>
      <c r="O42" s="12">
        <v>6.1446390000000004E-3</v>
      </c>
      <c r="P42" s="12">
        <v>7.3085575999999996E-3</v>
      </c>
      <c r="Q42" s="12">
        <v>1.3207843E-2</v>
      </c>
      <c r="R42" s="12">
        <v>1.1678684E-2</v>
      </c>
      <c r="S42" s="12">
        <v>9.1109759999999998E-3</v>
      </c>
      <c r="T42" s="12">
        <v>1.0302413999999999E-2</v>
      </c>
      <c r="U42" s="12">
        <v>8.8440050000000003E-3</v>
      </c>
      <c r="V42" s="12">
        <v>1.0224952000000001E-2</v>
      </c>
      <c r="W42" s="12">
        <v>1.2557644999999999E-2</v>
      </c>
      <c r="X42" s="12">
        <v>1.1749447E-2</v>
      </c>
      <c r="Y42" s="12">
        <v>1.3197250000000001E-2</v>
      </c>
      <c r="Z42" s="12">
        <v>3.6497515000000001E-2</v>
      </c>
      <c r="AA42" s="12">
        <v>1.6951341000000002E-2</v>
      </c>
    </row>
    <row r="43" spans="1:27" s="10" customFormat="1" x14ac:dyDescent="0.25">
      <c r="A43" s="11" t="s">
        <v>27</v>
      </c>
      <c r="B43" s="11" t="s">
        <v>10</v>
      </c>
      <c r="C43" s="12">
        <v>14812.745889983998</v>
      </c>
      <c r="D43" s="12">
        <v>14290.8805042403</v>
      </c>
      <c r="E43" s="12">
        <v>23597.013049158504</v>
      </c>
      <c r="F43" s="12">
        <v>28408.202423259001</v>
      </c>
      <c r="G43" s="12">
        <v>36378.642349543006</v>
      </c>
      <c r="H43" s="12">
        <v>37936.302877835995</v>
      </c>
      <c r="I43" s="12">
        <v>49661.264189061003</v>
      </c>
      <c r="J43" s="12">
        <v>50273.254388422996</v>
      </c>
      <c r="K43" s="12">
        <v>54355.317415103003</v>
      </c>
      <c r="L43" s="12">
        <v>53943.849650698001</v>
      </c>
      <c r="M43" s="12">
        <v>58359.491987009002</v>
      </c>
      <c r="N43" s="12">
        <v>88291.454051043009</v>
      </c>
      <c r="O43" s="12">
        <v>98777.49516928599</v>
      </c>
      <c r="P43" s="12">
        <v>111845.565610459</v>
      </c>
      <c r="Q43" s="12">
        <v>126868.53135230602</v>
      </c>
      <c r="R43" s="12">
        <v>132446.34656502798</v>
      </c>
      <c r="S43" s="12">
        <v>134882.72764095597</v>
      </c>
      <c r="T43" s="12">
        <v>131957.38568464</v>
      </c>
      <c r="U43" s="12">
        <v>139904.23837893005</v>
      </c>
      <c r="V43" s="12">
        <v>165439.39513931802</v>
      </c>
      <c r="W43" s="12">
        <v>173294.54320050997</v>
      </c>
      <c r="X43" s="12">
        <v>188758.31649779601</v>
      </c>
      <c r="Y43" s="12">
        <v>231492.06213279601</v>
      </c>
      <c r="Z43" s="12">
        <v>286360.55070233997</v>
      </c>
      <c r="AA43" s="12">
        <v>292005.074876395</v>
      </c>
    </row>
    <row r="44" spans="1:27" s="10" customFormat="1" x14ac:dyDescent="0.25">
      <c r="A44" s="11" t="s">
        <v>27</v>
      </c>
      <c r="B44" s="11" t="s">
        <v>9</v>
      </c>
      <c r="C44" s="12">
        <v>7345.7243649448001</v>
      </c>
      <c r="D44" s="12">
        <v>7203.5054459661997</v>
      </c>
      <c r="E44" s="12">
        <v>8774.7501036659978</v>
      </c>
      <c r="F44" s="12">
        <v>8993.0826672440016</v>
      </c>
      <c r="G44" s="12">
        <v>9902.8761804549995</v>
      </c>
      <c r="H44" s="12">
        <v>13133.640513821998</v>
      </c>
      <c r="I44" s="12">
        <v>16879.153901629994</v>
      </c>
      <c r="J44" s="12">
        <v>19164.707525080001</v>
      </c>
      <c r="K44" s="12">
        <v>27442.764646276002</v>
      </c>
      <c r="L44" s="12">
        <v>35727.834468925997</v>
      </c>
      <c r="M44" s="12">
        <v>49925.169216799994</v>
      </c>
      <c r="N44" s="12">
        <v>73818.857238939992</v>
      </c>
      <c r="O44" s="12">
        <v>77038.271644000008</v>
      </c>
      <c r="P44" s="12">
        <v>79066.795355000009</v>
      </c>
      <c r="Q44" s="12">
        <v>70528.19137</v>
      </c>
      <c r="R44" s="12">
        <v>80362.821490000002</v>
      </c>
      <c r="S44" s="12">
        <v>82034.268713999991</v>
      </c>
      <c r="T44" s="12">
        <v>96722.197844000009</v>
      </c>
      <c r="U44" s="12">
        <v>108552.338011</v>
      </c>
      <c r="V44" s="12">
        <v>144067.553346</v>
      </c>
      <c r="W44" s="12">
        <v>155330.38308700002</v>
      </c>
      <c r="X44" s="12">
        <v>178873.97716099996</v>
      </c>
      <c r="Y44" s="12">
        <v>192614.10799599998</v>
      </c>
      <c r="Z44" s="12">
        <v>170485.981206</v>
      </c>
      <c r="AA44" s="12">
        <v>194368.18393299996</v>
      </c>
    </row>
    <row r="45" spans="1:27" s="10" customFormat="1" x14ac:dyDescent="0.25">
      <c r="A45" s="11" t="s">
        <v>27</v>
      </c>
      <c r="B45" s="11" t="s">
        <v>102</v>
      </c>
      <c r="C45" s="12">
        <v>56.301221241999997</v>
      </c>
      <c r="D45" s="12">
        <v>54.987780885000006</v>
      </c>
      <c r="E45" s="12">
        <v>491.35710995300002</v>
      </c>
      <c r="F45" s="12">
        <v>504.98409556999997</v>
      </c>
      <c r="G45" s="12">
        <v>513.17128401000002</v>
      </c>
      <c r="H45" s="12">
        <v>3137.526288</v>
      </c>
      <c r="I45" s="12">
        <v>3377.0057839999999</v>
      </c>
      <c r="J45" s="12">
        <v>4166.6769800000002</v>
      </c>
      <c r="K45" s="12">
        <v>6275.6135219999996</v>
      </c>
      <c r="L45" s="12">
        <v>10279.686206</v>
      </c>
      <c r="M45" s="12">
        <v>14732.723392</v>
      </c>
      <c r="N45" s="12">
        <v>18465.631856</v>
      </c>
      <c r="O45" s="12">
        <v>19685.736002000001</v>
      </c>
      <c r="P45" s="12">
        <v>19543.755745000002</v>
      </c>
      <c r="Q45" s="12">
        <v>16515.160726999999</v>
      </c>
      <c r="R45" s="12">
        <v>18361.896076000001</v>
      </c>
      <c r="S45" s="12">
        <v>18680.205040000001</v>
      </c>
      <c r="T45" s="12">
        <v>22829.84693</v>
      </c>
      <c r="U45" s="12">
        <v>25572.681832000002</v>
      </c>
      <c r="V45" s="12">
        <v>34754.165824000003</v>
      </c>
      <c r="W45" s="12">
        <v>38196.024316999996</v>
      </c>
      <c r="X45" s="12">
        <v>44480.997696999999</v>
      </c>
      <c r="Y45" s="12">
        <v>42769.827282949998</v>
      </c>
      <c r="Z45" s="12">
        <v>36086.969610460001</v>
      </c>
      <c r="AA45" s="12">
        <v>40876.504484199999</v>
      </c>
    </row>
    <row r="46" spans="1:27" s="10" customFormat="1" x14ac:dyDescent="0.25">
      <c r="A46" s="11" t="s">
        <v>27</v>
      </c>
      <c r="B46" s="11" t="s">
        <v>15</v>
      </c>
      <c r="C46" s="12">
        <v>631.22344999999996</v>
      </c>
      <c r="D46" s="12">
        <v>831.56240000000003</v>
      </c>
      <c r="E46" s="12">
        <v>1457.0257996600001</v>
      </c>
      <c r="F46" s="12">
        <v>2434.4222708699999</v>
      </c>
      <c r="G46" s="12">
        <v>2552.0477407999997</v>
      </c>
      <c r="H46" s="12">
        <v>2051.2641113400005</v>
      </c>
      <c r="I46" s="12">
        <v>2622.5775621999996</v>
      </c>
      <c r="J46" s="12">
        <v>2709.3809498000001</v>
      </c>
      <c r="K46" s="12">
        <v>2611.59838795</v>
      </c>
      <c r="L46" s="12">
        <v>2581.06532492</v>
      </c>
      <c r="M46" s="12">
        <v>2415.8667219700001</v>
      </c>
      <c r="N46" s="12">
        <v>2414.1332273599996</v>
      </c>
      <c r="O46" s="12">
        <v>2481.4028640000001</v>
      </c>
      <c r="P46" s="12">
        <v>2269.2891725300001</v>
      </c>
      <c r="Q46" s="12">
        <v>2014.9043301300001</v>
      </c>
      <c r="R46" s="12">
        <v>2162.45534864</v>
      </c>
      <c r="S46" s="12">
        <v>2294.4946229000002</v>
      </c>
      <c r="T46" s="12">
        <v>2149.4112514200006</v>
      </c>
      <c r="U46" s="12">
        <v>2216.9113456099999</v>
      </c>
      <c r="V46" s="12">
        <v>2114.3612017099995</v>
      </c>
      <c r="W46" s="12">
        <v>2068.4143528699997</v>
      </c>
      <c r="X46" s="12">
        <v>2100.6857594400003</v>
      </c>
      <c r="Y46" s="12">
        <v>1993.2711304999998</v>
      </c>
      <c r="Z46" s="12">
        <v>1869.1301822</v>
      </c>
      <c r="AA46" s="12">
        <v>1932.89708756</v>
      </c>
    </row>
    <row r="47" spans="1:27" s="10" customFormat="1" x14ac:dyDescent="0.25">
      <c r="A47" s="11" t="s">
        <v>27</v>
      </c>
      <c r="B47" s="11" t="s">
        <v>17</v>
      </c>
      <c r="C47" s="12">
        <v>12.460388999999999</v>
      </c>
      <c r="D47" s="12">
        <v>19.953693000000001</v>
      </c>
      <c r="E47" s="12">
        <v>32.420825999999998</v>
      </c>
      <c r="F47" s="12">
        <v>51.955288000000003</v>
      </c>
      <c r="G47" s="12">
        <v>79.549644000000001</v>
      </c>
      <c r="H47" s="12">
        <v>107.74439</v>
      </c>
      <c r="I47" s="12">
        <v>147.97471999999999</v>
      </c>
      <c r="J47" s="12">
        <v>185.75391999999999</v>
      </c>
      <c r="K47" s="12">
        <v>250.99547000000001</v>
      </c>
      <c r="L47" s="12">
        <v>332.68738000000002</v>
      </c>
      <c r="M47" s="12">
        <v>424.03415000000001</v>
      </c>
      <c r="N47" s="12">
        <v>508.73509999999999</v>
      </c>
      <c r="O47" s="12">
        <v>607.9547</v>
      </c>
      <c r="P47" s="12">
        <v>704.18273999999997</v>
      </c>
      <c r="Q47" s="12">
        <v>777.71069999999997</v>
      </c>
      <c r="R47" s="12">
        <v>897.07860000000005</v>
      </c>
      <c r="S47" s="12">
        <v>1014.3647</v>
      </c>
      <c r="T47" s="12">
        <v>1142.8042</v>
      </c>
      <c r="U47" s="12">
        <v>1294.8053</v>
      </c>
      <c r="V47" s="12">
        <v>1447.029</v>
      </c>
      <c r="W47" s="12">
        <v>1577.9917</v>
      </c>
      <c r="X47" s="12">
        <v>1684.6403</v>
      </c>
      <c r="Y47" s="12">
        <v>1776.5890999999999</v>
      </c>
      <c r="Z47" s="12">
        <v>1780.91</v>
      </c>
      <c r="AA47" s="12">
        <v>1953.3878</v>
      </c>
    </row>
    <row r="48" spans="1:27" s="10" customFormat="1" x14ac:dyDescent="0.25">
      <c r="A48" s="37" t="s">
        <v>98</v>
      </c>
      <c r="B48" s="37"/>
      <c r="C48" s="29">
        <v>57645.650966128494</v>
      </c>
      <c r="D48" s="29">
        <v>57397.561805927755</v>
      </c>
      <c r="E48" s="29">
        <v>59484.317290536404</v>
      </c>
      <c r="F48" s="29">
        <v>62659.84181423991</v>
      </c>
      <c r="G48" s="29">
        <v>66060.743005783006</v>
      </c>
      <c r="H48" s="29">
        <v>69397.324950551658</v>
      </c>
      <c r="I48" s="29">
        <v>78873.289258949997</v>
      </c>
      <c r="J48" s="29">
        <v>79855.60115309</v>
      </c>
      <c r="K48" s="29">
        <v>88210.355473464806</v>
      </c>
      <c r="L48" s="29">
        <v>94915.473778471904</v>
      </c>
      <c r="M48" s="29">
        <v>113950.07159228469</v>
      </c>
      <c r="N48" s="29">
        <v>167813.7902096739</v>
      </c>
      <c r="O48" s="29">
        <v>179436.5463687031</v>
      </c>
      <c r="P48" s="29">
        <v>193666.19973269972</v>
      </c>
      <c r="Q48" s="29">
        <v>201125.59341100862</v>
      </c>
      <c r="R48" s="29">
        <v>214417.25000761478</v>
      </c>
      <c r="S48" s="29">
        <v>218184.62421046547</v>
      </c>
      <c r="T48" s="29">
        <v>233924.66612741502</v>
      </c>
      <c r="U48" s="29">
        <v>252969.45436927537</v>
      </c>
      <c r="V48" s="29">
        <v>313714.12059403822</v>
      </c>
      <c r="W48" s="29">
        <v>333014.51110641781</v>
      </c>
      <c r="X48" s="29">
        <v>371906.79657014471</v>
      </c>
      <c r="Y48" s="29">
        <v>425864.5850814858</v>
      </c>
      <c r="Z48" s="29">
        <v>459396.38079065201</v>
      </c>
      <c r="AA48" s="29">
        <v>487481.46161122696</v>
      </c>
    </row>
    <row r="49" spans="1:27" s="10" customFormat="1" x14ac:dyDescent="0.25"/>
    <row r="50" spans="1:27" s="10" customFormat="1"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x14ac:dyDescent="0.25">
      <c r="A52" s="11" t="s">
        <v>28</v>
      </c>
      <c r="B52" s="11" t="s">
        <v>11</v>
      </c>
      <c r="C52" s="12">
        <v>24090.334399999996</v>
      </c>
      <c r="D52" s="12">
        <v>22142.761699999999</v>
      </c>
      <c r="E52" s="12">
        <v>9294.9202087110007</v>
      </c>
      <c r="F52" s="12">
        <v>6158.7280239399988</v>
      </c>
      <c r="G52" s="12">
        <v>6368.0066227660018</v>
      </c>
      <c r="H52" s="12">
        <v>5728.1581128489997</v>
      </c>
      <c r="I52" s="12">
        <v>0.19196512499999999</v>
      </c>
      <c r="J52" s="12">
        <v>0.153454285</v>
      </c>
      <c r="K52" s="12">
        <v>8.1541831499999995E-2</v>
      </c>
      <c r="L52" s="12">
        <v>8.2763518999999994E-2</v>
      </c>
      <c r="M52" s="12">
        <v>8.2888440999999993E-2</v>
      </c>
      <c r="N52" s="12">
        <v>8.3937980999999995E-2</v>
      </c>
      <c r="O52" s="12">
        <v>7.7373180499999999E-2</v>
      </c>
      <c r="P52" s="12">
        <v>7.6528156999999986E-2</v>
      </c>
      <c r="Q52" s="12">
        <v>8.1961775000000001E-2</v>
      </c>
      <c r="R52" s="12">
        <v>7.9530213500000002E-2</v>
      </c>
      <c r="S52" s="12">
        <v>7.7086234999999989E-2</v>
      </c>
      <c r="T52" s="12">
        <v>8.9495960999999999E-2</v>
      </c>
      <c r="U52" s="12">
        <v>9.0049611499999987E-2</v>
      </c>
      <c r="V52" s="12">
        <v>8.7359851500000002E-2</v>
      </c>
      <c r="W52" s="12">
        <v>8.7786764000000003E-2</v>
      </c>
      <c r="X52" s="12">
        <v>7.5403886500000003E-2</v>
      </c>
      <c r="Y52" s="12">
        <v>2.2102037999999997E-2</v>
      </c>
      <c r="Z52" s="12">
        <v>3.2911092000000003E-2</v>
      </c>
      <c r="AA52" s="12">
        <v>0</v>
      </c>
    </row>
    <row r="53" spans="1:27" s="10" customFormat="1" x14ac:dyDescent="0.25">
      <c r="A53" s="11" t="s">
        <v>28</v>
      </c>
      <c r="B53" s="11" t="s">
        <v>8</v>
      </c>
      <c r="C53" s="12">
        <v>0</v>
      </c>
      <c r="D53" s="12">
        <v>8.1095070000000002E-3</v>
      </c>
      <c r="E53" s="12">
        <v>1.6667729999999999E-2</v>
      </c>
      <c r="F53" s="12">
        <v>1.6397266000000001E-2</v>
      </c>
      <c r="G53" s="12">
        <v>1.6412111E-2</v>
      </c>
      <c r="H53" s="12">
        <v>1.7130017000000001E-2</v>
      </c>
      <c r="I53" s="12">
        <v>1.6906056999999999E-2</v>
      </c>
      <c r="J53" s="12">
        <v>1.7030758999999999E-2</v>
      </c>
      <c r="K53" s="12">
        <v>1.6419359000000001E-2</v>
      </c>
      <c r="L53" s="12">
        <v>1.6423479000000001E-2</v>
      </c>
      <c r="M53" s="12">
        <v>1.6342748000000001E-2</v>
      </c>
      <c r="N53" s="12">
        <v>1.6406983E-2</v>
      </c>
      <c r="O53" s="12">
        <v>1.5602211E-2</v>
      </c>
      <c r="P53" s="12">
        <v>1.5586034E-2</v>
      </c>
      <c r="Q53" s="12">
        <v>1.6405844999999999E-2</v>
      </c>
      <c r="R53" s="12">
        <v>1.5893614E-2</v>
      </c>
      <c r="S53" s="12">
        <v>1.7499790000000001E-2</v>
      </c>
      <c r="T53" s="12">
        <v>1.9412025999999999E-2</v>
      </c>
      <c r="U53" s="12">
        <v>2.8733516000000001E-2</v>
      </c>
      <c r="V53" s="12">
        <v>2.8444659000000001E-2</v>
      </c>
      <c r="W53" s="12">
        <v>3.8931422E-2</v>
      </c>
      <c r="X53" s="12">
        <v>3.4769482999999997E-2</v>
      </c>
      <c r="Y53" s="12">
        <v>3.4955487E-2</v>
      </c>
      <c r="Z53" s="12">
        <v>4.9586690000000003E-2</v>
      </c>
      <c r="AA53" s="12">
        <v>5.3101912000000001E-2</v>
      </c>
    </row>
    <row r="54" spans="1:27" s="10" customFormat="1" x14ac:dyDescent="0.25">
      <c r="A54" s="11" t="s">
        <v>28</v>
      </c>
      <c r="B54" s="11" t="s">
        <v>12</v>
      </c>
      <c r="C54" s="12">
        <v>14.713661999999999</v>
      </c>
      <c r="D54" s="12">
        <v>18.336352999999999</v>
      </c>
      <c r="E54" s="12">
        <v>837.29485999999997</v>
      </c>
      <c r="F54" s="12">
        <v>461.72473000000002</v>
      </c>
      <c r="G54" s="12">
        <v>605.05830000000003</v>
      </c>
      <c r="H54" s="12">
        <v>1076.3320000000001</v>
      </c>
      <c r="I54" s="12">
        <v>774.74019999999996</v>
      </c>
      <c r="J54" s="12">
        <v>1331.8507999999999</v>
      </c>
      <c r="K54" s="12">
        <v>583.17409999999995</v>
      </c>
      <c r="L54" s="12">
        <v>492.12646000000001</v>
      </c>
      <c r="M54" s="12">
        <v>222.30365</v>
      </c>
      <c r="N54" s="12">
        <v>258.02044999999998</v>
      </c>
      <c r="O54" s="12">
        <v>139.42845</v>
      </c>
      <c r="P54" s="12">
        <v>87.770390000000006</v>
      </c>
      <c r="Q54" s="12">
        <v>271.95157</v>
      </c>
      <c r="R54" s="12">
        <v>140.49945</v>
      </c>
      <c r="S54" s="12">
        <v>0</v>
      </c>
      <c r="T54" s="12">
        <v>0</v>
      </c>
      <c r="U54" s="12">
        <v>0</v>
      </c>
      <c r="V54" s="12">
        <v>0</v>
      </c>
      <c r="W54" s="12">
        <v>0</v>
      </c>
      <c r="X54" s="12">
        <v>0</v>
      </c>
      <c r="Y54" s="12">
        <v>0</v>
      </c>
      <c r="Z54" s="12">
        <v>0</v>
      </c>
      <c r="AA54" s="12">
        <v>0</v>
      </c>
    </row>
    <row r="55" spans="1:27" s="10" customFormat="1" x14ac:dyDescent="0.25">
      <c r="A55" s="11" t="s">
        <v>28</v>
      </c>
      <c r="B55" s="11" t="s">
        <v>5</v>
      </c>
      <c r="C55" s="12">
        <v>16.588633058300001</v>
      </c>
      <c r="D55" s="12">
        <v>14.126736828100002</v>
      </c>
      <c r="E55" s="12">
        <v>495.09803623400001</v>
      </c>
      <c r="F55" s="12">
        <v>368.57132292669996</v>
      </c>
      <c r="G55" s="12">
        <v>423.33374166899995</v>
      </c>
      <c r="H55" s="12">
        <v>875.32552496999983</v>
      </c>
      <c r="I55" s="12">
        <v>591.11904994460008</v>
      </c>
      <c r="J55" s="12">
        <v>1114.8457428560002</v>
      </c>
      <c r="K55" s="12">
        <v>349.65110754599999</v>
      </c>
      <c r="L55" s="12">
        <v>361.27666294300008</v>
      </c>
      <c r="M55" s="12">
        <v>129.43202289600001</v>
      </c>
      <c r="N55" s="12">
        <v>449.98728237799997</v>
      </c>
      <c r="O55" s="12">
        <v>164.1652398002</v>
      </c>
      <c r="P55" s="12">
        <v>94.414102701049984</v>
      </c>
      <c r="Q55" s="12">
        <v>160.67234462036001</v>
      </c>
      <c r="R55" s="12">
        <v>113.31937901815</v>
      </c>
      <c r="S55" s="12">
        <v>120.98718905760001</v>
      </c>
      <c r="T55" s="12">
        <v>140.73607379339998</v>
      </c>
      <c r="U55" s="12">
        <v>164.25994122340001</v>
      </c>
      <c r="V55" s="12">
        <v>4.3642516450000004</v>
      </c>
      <c r="W55" s="12">
        <v>529.74459071399997</v>
      </c>
      <c r="X55" s="12">
        <v>116.65890260639999</v>
      </c>
      <c r="Y55" s="12">
        <v>76.662049851700004</v>
      </c>
      <c r="Z55" s="12">
        <v>311.622992297</v>
      </c>
      <c r="AA55" s="12">
        <v>44.849295011999999</v>
      </c>
    </row>
    <row r="56" spans="1:27" s="10" customFormat="1" x14ac:dyDescent="0.25">
      <c r="A56" s="11" t="s">
        <v>28</v>
      </c>
      <c r="B56" s="11" t="s">
        <v>3</v>
      </c>
      <c r="C56" s="12">
        <v>2754.0040450000006</v>
      </c>
      <c r="D56" s="12">
        <v>3333.286149</v>
      </c>
      <c r="E56" s="12">
        <v>3447.1590160000001</v>
      </c>
      <c r="F56" s="12">
        <v>3265.9717299999998</v>
      </c>
      <c r="G56" s="12">
        <v>2733.4780049999999</v>
      </c>
      <c r="H56" s="12">
        <v>4103.078955</v>
      </c>
      <c r="I56" s="12">
        <v>3420.2843830000002</v>
      </c>
      <c r="J56" s="12">
        <v>2962.5360600000004</v>
      </c>
      <c r="K56" s="12">
        <v>2962.7218699999994</v>
      </c>
      <c r="L56" s="12">
        <v>2694.8473439999998</v>
      </c>
      <c r="M56" s="12">
        <v>3291.1179950000001</v>
      </c>
      <c r="N56" s="12">
        <v>3411.5174900000002</v>
      </c>
      <c r="O56" s="12">
        <v>3239.88906</v>
      </c>
      <c r="P56" s="12">
        <v>2712.9847649999997</v>
      </c>
      <c r="Q56" s="12">
        <v>4083.8018460000003</v>
      </c>
      <c r="R56" s="12">
        <v>3417.2017349999996</v>
      </c>
      <c r="S56" s="12">
        <v>2964.21713</v>
      </c>
      <c r="T56" s="12">
        <v>2961.1969650000005</v>
      </c>
      <c r="U56" s="12">
        <v>2699.2018650000005</v>
      </c>
      <c r="V56" s="12">
        <v>3293.4632800000004</v>
      </c>
      <c r="W56" s="12">
        <v>3425.9254759999999</v>
      </c>
      <c r="X56" s="12">
        <v>3244.43505</v>
      </c>
      <c r="Y56" s="12">
        <v>2721.9884050000001</v>
      </c>
      <c r="Z56" s="12">
        <v>4092.3181970000005</v>
      </c>
      <c r="AA56" s="12">
        <v>4107.9974599999996</v>
      </c>
    </row>
    <row r="57" spans="1:27" s="10" customFormat="1" x14ac:dyDescent="0.25">
      <c r="A57" s="11" t="s">
        <v>28</v>
      </c>
      <c r="B57" s="11" t="s">
        <v>118</v>
      </c>
      <c r="C57" s="12">
        <v>0</v>
      </c>
      <c r="D57" s="12">
        <v>0</v>
      </c>
      <c r="E57" s="12">
        <v>0</v>
      </c>
      <c r="F57" s="12">
        <v>0</v>
      </c>
      <c r="G57" s="12">
        <v>0</v>
      </c>
      <c r="H57" s="12">
        <v>0</v>
      </c>
      <c r="I57" s="12">
        <v>0</v>
      </c>
      <c r="J57" s="12">
        <v>0</v>
      </c>
      <c r="K57" s="12">
        <v>0</v>
      </c>
      <c r="L57" s="12">
        <v>0</v>
      </c>
      <c r="M57" s="12">
        <v>0</v>
      </c>
      <c r="N57" s="12">
        <v>0</v>
      </c>
      <c r="O57" s="12">
        <v>43.656531999999999</v>
      </c>
      <c r="P57" s="12">
        <v>259.71431999999999</v>
      </c>
      <c r="Q57" s="12">
        <v>481.31580000000002</v>
      </c>
      <c r="R57" s="12">
        <v>1697.8031000000001</v>
      </c>
      <c r="S57" s="12">
        <v>2108.7073</v>
      </c>
      <c r="T57" s="12">
        <v>3299.9119000000001</v>
      </c>
      <c r="U57" s="12">
        <v>3907.5880999999999</v>
      </c>
      <c r="V57" s="12">
        <v>4384.3594000000003</v>
      </c>
      <c r="W57" s="12">
        <v>4886.0889999999999</v>
      </c>
      <c r="X57" s="12">
        <v>5263.335</v>
      </c>
      <c r="Y57" s="12">
        <v>6453.2183000000005</v>
      </c>
      <c r="Z57" s="12">
        <v>7025.4966000000004</v>
      </c>
      <c r="AA57" s="12">
        <v>7758.3620000000001</v>
      </c>
    </row>
    <row r="58" spans="1:27" s="10" customFormat="1" x14ac:dyDescent="0.25">
      <c r="A58" s="11" t="s">
        <v>28</v>
      </c>
      <c r="B58" s="11" t="s">
        <v>10</v>
      </c>
      <c r="C58" s="12">
        <v>12832.940528135698</v>
      </c>
      <c r="D58" s="12">
        <v>15289.822416106599</v>
      </c>
      <c r="E58" s="12">
        <v>23158.255399625898</v>
      </c>
      <c r="F58" s="12">
        <v>25721.985047127</v>
      </c>
      <c r="G58" s="12">
        <v>29255.660599289196</v>
      </c>
      <c r="H58" s="12">
        <v>28488.692268774699</v>
      </c>
      <c r="I58" s="12">
        <v>32208.469660146602</v>
      </c>
      <c r="J58" s="12">
        <v>30430.310383138301</v>
      </c>
      <c r="K58" s="12">
        <v>33926.828120302096</v>
      </c>
      <c r="L58" s="12">
        <v>30427.739979171496</v>
      </c>
      <c r="M58" s="12">
        <v>33297.853241245502</v>
      </c>
      <c r="N58" s="12">
        <v>31803.633969180395</v>
      </c>
      <c r="O58" s="12">
        <v>32966.420210918601</v>
      </c>
      <c r="P58" s="12">
        <v>34241.740388179503</v>
      </c>
      <c r="Q58" s="12">
        <v>35589.612178613999</v>
      </c>
      <c r="R58" s="12">
        <v>43334.162836729403</v>
      </c>
      <c r="S58" s="12">
        <v>41824.679389725992</v>
      </c>
      <c r="T58" s="12">
        <v>48346.051071430004</v>
      </c>
      <c r="U58" s="12">
        <v>44905.654254161607</v>
      </c>
      <c r="V58" s="12">
        <v>52755.38047883549</v>
      </c>
      <c r="W58" s="12">
        <v>56346.187934300993</v>
      </c>
      <c r="X58" s="12">
        <v>57082.494067179003</v>
      </c>
      <c r="Y58" s="12">
        <v>57968.602362184</v>
      </c>
      <c r="Z58" s="12">
        <v>60386.986747040995</v>
      </c>
      <c r="AA58" s="12">
        <v>76203.84955338799</v>
      </c>
    </row>
    <row r="59" spans="1:27" s="10" customFormat="1" x14ac:dyDescent="0.25">
      <c r="A59" s="11" t="s">
        <v>28</v>
      </c>
      <c r="B59" s="11" t="s">
        <v>9</v>
      </c>
      <c r="C59" s="12">
        <v>1927.8692515979997</v>
      </c>
      <c r="D59" s="12">
        <v>1756.4405213304997</v>
      </c>
      <c r="E59" s="12">
        <v>2631.5045241960001</v>
      </c>
      <c r="F59" s="12">
        <v>4528.3129971080007</v>
      </c>
      <c r="G59" s="12">
        <v>4918.4183537379995</v>
      </c>
      <c r="H59" s="12">
        <v>4651.1739631030005</v>
      </c>
      <c r="I59" s="12">
        <v>6149.3795363870004</v>
      </c>
      <c r="J59" s="12">
        <v>7635.6660838079997</v>
      </c>
      <c r="K59" s="12">
        <v>7288.5939404280007</v>
      </c>
      <c r="L59" s="12">
        <v>9256.0200374329997</v>
      </c>
      <c r="M59" s="12">
        <v>10055.414040819998</v>
      </c>
      <c r="N59" s="12">
        <v>13777.189795120001</v>
      </c>
      <c r="O59" s="12">
        <v>17957.960000109997</v>
      </c>
      <c r="P59" s="12">
        <v>18542.370464085001</v>
      </c>
      <c r="Q59" s="12">
        <v>15715.80176733</v>
      </c>
      <c r="R59" s="12">
        <v>16140.806986203999</v>
      </c>
      <c r="S59" s="12">
        <v>18504.440371519999</v>
      </c>
      <c r="T59" s="12">
        <v>18000.448924429998</v>
      </c>
      <c r="U59" s="12">
        <v>21739.559279364003</v>
      </c>
      <c r="V59" s="12">
        <v>20837.80268827</v>
      </c>
      <c r="W59" s="12">
        <v>26022.499679</v>
      </c>
      <c r="X59" s="12">
        <v>27051.373604999997</v>
      </c>
      <c r="Y59" s="12">
        <v>28561.027041000001</v>
      </c>
      <c r="Z59" s="12">
        <v>23088.728905</v>
      </c>
      <c r="AA59" s="12">
        <v>26615.180984000002</v>
      </c>
    </row>
    <row r="60" spans="1:27" s="10" customFormat="1" x14ac:dyDescent="0.25">
      <c r="A60" s="11" t="s">
        <v>28</v>
      </c>
      <c r="B60" s="11" t="s">
        <v>102</v>
      </c>
      <c r="C60" s="12">
        <v>160.97458040500004</v>
      </c>
      <c r="D60" s="12">
        <v>251.60926339299999</v>
      </c>
      <c r="E60" s="12">
        <v>481.25497978799996</v>
      </c>
      <c r="F60" s="12">
        <v>2103.520497</v>
      </c>
      <c r="G60" s="12">
        <v>2455.243528</v>
      </c>
      <c r="H60" s="12">
        <v>2308.0093015000002</v>
      </c>
      <c r="I60" s="12">
        <v>3489.4261630000001</v>
      </c>
      <c r="J60" s="12">
        <v>3770.8289789999999</v>
      </c>
      <c r="K60" s="12">
        <v>3397.6698820000001</v>
      </c>
      <c r="L60" s="12">
        <v>4182.9222759999993</v>
      </c>
      <c r="M60" s="12">
        <v>4233.2760610000005</v>
      </c>
      <c r="N60" s="12">
        <v>5160.5310599999993</v>
      </c>
      <c r="O60" s="12">
        <v>7622.7547699999996</v>
      </c>
      <c r="P60" s="12">
        <v>7727.2040109999998</v>
      </c>
      <c r="Q60" s="12">
        <v>7042.9216340000003</v>
      </c>
      <c r="R60" s="12">
        <v>7009.7535779999998</v>
      </c>
      <c r="S60" s="12">
        <v>7794.7886580000004</v>
      </c>
      <c r="T60" s="12">
        <v>6644.4828149999994</v>
      </c>
      <c r="U60" s="12">
        <v>8169.3760750000001</v>
      </c>
      <c r="V60" s="12">
        <v>7451.7594119999994</v>
      </c>
      <c r="W60" s="12">
        <v>8855.3401990000002</v>
      </c>
      <c r="X60" s="12">
        <v>9378.1083679999992</v>
      </c>
      <c r="Y60" s="12">
        <v>9670.9750617399986</v>
      </c>
      <c r="Z60" s="12">
        <v>7899.0669243700004</v>
      </c>
      <c r="AA60" s="12">
        <v>8805.0407086399991</v>
      </c>
    </row>
    <row r="61" spans="1:27" s="10" customFormat="1" x14ac:dyDescent="0.25">
      <c r="A61" s="11" t="s">
        <v>28</v>
      </c>
      <c r="B61" s="11" t="s">
        <v>15</v>
      </c>
      <c r="C61" s="12">
        <v>0</v>
      </c>
      <c r="D61" s="12">
        <v>0</v>
      </c>
      <c r="E61" s="12">
        <v>0.18450118999999998</v>
      </c>
      <c r="F61" s="12">
        <v>661.15813577000006</v>
      </c>
      <c r="G61" s="12">
        <v>692.71788783000011</v>
      </c>
      <c r="H61" s="12">
        <v>676.44810819500003</v>
      </c>
      <c r="I61" s="12">
        <v>662.94421819399997</v>
      </c>
      <c r="J61" s="12">
        <v>693.91893375999996</v>
      </c>
      <c r="K61" s="12">
        <v>664.89709928999991</v>
      </c>
      <c r="L61" s="12">
        <v>694.64290734400004</v>
      </c>
      <c r="M61" s="12">
        <v>649.69309377999991</v>
      </c>
      <c r="N61" s="12">
        <v>642.12518352000006</v>
      </c>
      <c r="O61" s="12">
        <v>643.70740249999994</v>
      </c>
      <c r="P61" s="12">
        <v>636.70237725000004</v>
      </c>
      <c r="Q61" s="12">
        <v>601.62366694000002</v>
      </c>
      <c r="R61" s="12">
        <v>598.72298523999996</v>
      </c>
      <c r="S61" s="12">
        <v>638.06875480999997</v>
      </c>
      <c r="T61" s="12">
        <v>563.69373273999997</v>
      </c>
      <c r="U61" s="12">
        <v>615.60580638600004</v>
      </c>
      <c r="V61" s="12">
        <v>599.77921141000002</v>
      </c>
      <c r="W61" s="12">
        <v>596.39678916999992</v>
      </c>
      <c r="X61" s="12">
        <v>639.92699612999991</v>
      </c>
      <c r="Y61" s="12">
        <v>601.63801246000003</v>
      </c>
      <c r="Z61" s="12">
        <v>549.56463851000001</v>
      </c>
      <c r="AA61" s="12">
        <v>573.06150298</v>
      </c>
    </row>
    <row r="62" spans="1:27" s="10" customFormat="1" x14ac:dyDescent="0.25">
      <c r="A62" s="11" t="s">
        <v>28</v>
      </c>
      <c r="B62" s="11" t="s">
        <v>17</v>
      </c>
      <c r="C62" s="12">
        <v>12.740572279999999</v>
      </c>
      <c r="D62" s="12">
        <v>21.593761259999997</v>
      </c>
      <c r="E62" s="12">
        <v>36.777485519999999</v>
      </c>
      <c r="F62" s="12">
        <v>60.629368509999999</v>
      </c>
      <c r="G62" s="12">
        <v>96.629589999999993</v>
      </c>
      <c r="H62" s="12">
        <v>118.25557516000001</v>
      </c>
      <c r="I62" s="12">
        <v>160.33380385999999</v>
      </c>
      <c r="J62" s="12">
        <v>187.23800160000002</v>
      </c>
      <c r="K62" s="12">
        <v>239.61293999999998</v>
      </c>
      <c r="L62" s="12">
        <v>301.77827489999999</v>
      </c>
      <c r="M62" s="12">
        <v>365.1409524</v>
      </c>
      <c r="N62" s="12">
        <v>418.5545123</v>
      </c>
      <c r="O62" s="12">
        <v>514.36823719999995</v>
      </c>
      <c r="P62" s="12">
        <v>621.93129199999998</v>
      </c>
      <c r="Q62" s="12">
        <v>703.06968070000005</v>
      </c>
      <c r="R62" s="12">
        <v>770.69140189999996</v>
      </c>
      <c r="S62" s="12">
        <v>866.82674699999995</v>
      </c>
      <c r="T62" s="12">
        <v>884.9342509999999</v>
      </c>
      <c r="U62" s="12">
        <v>1043.7272479999999</v>
      </c>
      <c r="V62" s="12">
        <v>1095.121337</v>
      </c>
      <c r="W62" s="12">
        <v>1137.8444872</v>
      </c>
      <c r="X62" s="12">
        <v>1266.9935700000001</v>
      </c>
      <c r="Y62" s="12">
        <v>1389.6183380000002</v>
      </c>
      <c r="Z62" s="12">
        <v>1376.6954246</v>
      </c>
      <c r="AA62" s="12">
        <v>1448.0657715</v>
      </c>
    </row>
    <row r="63" spans="1:27" s="10" customFormat="1" x14ac:dyDescent="0.25">
      <c r="A63" s="37" t="s">
        <v>98</v>
      </c>
      <c r="B63" s="37"/>
      <c r="C63" s="29">
        <v>41636.450519791993</v>
      </c>
      <c r="D63" s="29">
        <v>42554.781985772199</v>
      </c>
      <c r="E63" s="29">
        <v>39864.248712496905</v>
      </c>
      <c r="F63" s="29">
        <v>40505.310248367699</v>
      </c>
      <c r="G63" s="29">
        <v>44303.972034573198</v>
      </c>
      <c r="H63" s="29">
        <v>44922.777954713696</v>
      </c>
      <c r="I63" s="29">
        <v>43144.201700660204</v>
      </c>
      <c r="J63" s="29">
        <v>43475.379554846302</v>
      </c>
      <c r="K63" s="29">
        <v>45111.067099466592</v>
      </c>
      <c r="L63" s="29">
        <v>43232.109670545498</v>
      </c>
      <c r="M63" s="29">
        <v>46996.2201811505</v>
      </c>
      <c r="N63" s="29">
        <v>49700.449331642398</v>
      </c>
      <c r="O63" s="29">
        <v>54511.612468220301</v>
      </c>
      <c r="P63" s="29">
        <v>55939.086544156555</v>
      </c>
      <c r="Q63" s="29">
        <v>56303.25387418436</v>
      </c>
      <c r="R63" s="29">
        <v>64843.888910779053</v>
      </c>
      <c r="S63" s="29">
        <v>65523.125966328589</v>
      </c>
      <c r="T63" s="29">
        <v>72748.453842640403</v>
      </c>
      <c r="U63" s="29">
        <v>73416.382222876506</v>
      </c>
      <c r="V63" s="29">
        <v>81275.485903260997</v>
      </c>
      <c r="W63" s="29">
        <v>91210.573398200999</v>
      </c>
      <c r="X63" s="29">
        <v>92758.406798154901</v>
      </c>
      <c r="Y63" s="29">
        <v>95781.555215560686</v>
      </c>
      <c r="Z63" s="29">
        <v>94905.235939120001</v>
      </c>
      <c r="AA63" s="29">
        <v>114730.292394312</v>
      </c>
    </row>
    <row r="64" spans="1:27" s="10" customFormat="1" x14ac:dyDescent="0.25"/>
    <row r="65" spans="1:27" s="10" customFormat="1"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x14ac:dyDescent="0.25">
      <c r="A68" s="11" t="s">
        <v>29</v>
      </c>
      <c r="B68" s="11" t="s">
        <v>8</v>
      </c>
      <c r="C68" s="12">
        <v>1274.6507799999999</v>
      </c>
      <c r="D68" s="12">
        <v>1156.925048545</v>
      </c>
      <c r="E68" s="12">
        <v>1564.7445963274999</v>
      </c>
      <c r="F68" s="12">
        <v>1439.58346493</v>
      </c>
      <c r="G68" s="12">
        <v>1251.4834192140002</v>
      </c>
      <c r="H68" s="12">
        <v>1683.907177178</v>
      </c>
      <c r="I68" s="12">
        <v>1559.7262078629999</v>
      </c>
      <c r="J68" s="12">
        <v>1733.102721151</v>
      </c>
      <c r="K68" s="12">
        <v>1592.148324972</v>
      </c>
      <c r="L68" s="12">
        <v>823.59808594200001</v>
      </c>
      <c r="M68" s="12">
        <v>1565.6418700650001</v>
      </c>
      <c r="N68" s="12">
        <v>1550.569092039</v>
      </c>
      <c r="O68" s="12">
        <v>123.769360443</v>
      </c>
      <c r="P68" s="12">
        <v>79.243707549999996</v>
      </c>
      <c r="Q68" s="12">
        <v>9.9742919999999992E-3</v>
      </c>
      <c r="R68" s="12">
        <v>9.867018E-3</v>
      </c>
      <c r="S68" s="12">
        <v>1.0342959000000001E-2</v>
      </c>
      <c r="T68" s="12">
        <v>1.5709649999999999E-2</v>
      </c>
      <c r="U68" s="12">
        <v>1.7129587000000002E-2</v>
      </c>
      <c r="V68" s="12">
        <v>1.8010398E-2</v>
      </c>
      <c r="W68" s="12">
        <v>2.1004210999999998E-2</v>
      </c>
      <c r="X68" s="12">
        <v>1.9274978000000002E-2</v>
      </c>
      <c r="Y68" s="12">
        <v>1.9188126999999999E-2</v>
      </c>
      <c r="Z68" s="12">
        <v>2.5193437999999999E-2</v>
      </c>
      <c r="AA68" s="12">
        <v>2.5127989999999999E-2</v>
      </c>
    </row>
    <row r="69" spans="1:27" s="10" customFormat="1" x14ac:dyDescent="0.25">
      <c r="A69" s="11" t="s">
        <v>29</v>
      </c>
      <c r="B69" s="11" t="s">
        <v>12</v>
      </c>
      <c r="C69" s="12">
        <v>89.771910000000005</v>
      </c>
      <c r="D69" s="12">
        <v>124.81769</v>
      </c>
      <c r="E69" s="12">
        <v>411.24709999999999</v>
      </c>
      <c r="F69" s="12">
        <v>224.28278</v>
      </c>
      <c r="G69" s="12">
        <v>158.09807000000001</v>
      </c>
      <c r="H69" s="12">
        <v>197.18036000000001</v>
      </c>
      <c r="I69" s="12">
        <v>116.71589</v>
      </c>
      <c r="J69" s="12">
        <v>162.26624000000001</v>
      </c>
      <c r="K69" s="12">
        <v>73.831490000000002</v>
      </c>
      <c r="L69" s="12">
        <v>30.100345999999998</v>
      </c>
      <c r="M69" s="12">
        <v>3.0469333E-3</v>
      </c>
      <c r="N69" s="12">
        <v>28.717096000000002</v>
      </c>
      <c r="O69" s="12">
        <v>0</v>
      </c>
      <c r="P69" s="12">
        <v>0</v>
      </c>
      <c r="Q69" s="12">
        <v>0</v>
      </c>
      <c r="R69" s="12">
        <v>0</v>
      </c>
      <c r="S69" s="12">
        <v>0</v>
      </c>
      <c r="T69" s="12">
        <v>0</v>
      </c>
      <c r="U69" s="12">
        <v>0</v>
      </c>
      <c r="V69" s="12">
        <v>0</v>
      </c>
      <c r="W69" s="12">
        <v>0</v>
      </c>
      <c r="X69" s="12">
        <v>0</v>
      </c>
      <c r="Y69" s="12">
        <v>0</v>
      </c>
      <c r="Z69" s="12">
        <v>0</v>
      </c>
      <c r="AA69" s="12">
        <v>0</v>
      </c>
    </row>
    <row r="70" spans="1:27" s="10" customFormat="1" x14ac:dyDescent="0.25">
      <c r="A70" s="11" t="s">
        <v>29</v>
      </c>
      <c r="B70" s="11" t="s">
        <v>5</v>
      </c>
      <c r="C70" s="12">
        <v>177.34270415130004</v>
      </c>
      <c r="D70" s="12">
        <v>213.96339250131007</v>
      </c>
      <c r="E70" s="12">
        <v>587.9740346402001</v>
      </c>
      <c r="F70" s="12">
        <v>426.46625797779996</v>
      </c>
      <c r="G70" s="12">
        <v>345.08402466455004</v>
      </c>
      <c r="H70" s="12">
        <v>690.63277574033998</v>
      </c>
      <c r="I70" s="12">
        <v>479.82124916493996</v>
      </c>
      <c r="J70" s="12">
        <v>738.49390476503982</v>
      </c>
      <c r="K70" s="12">
        <v>357.32352519835996</v>
      </c>
      <c r="L70" s="12">
        <v>88.975328526649989</v>
      </c>
      <c r="M70" s="12">
        <v>54.596115988129988</v>
      </c>
      <c r="N70" s="12">
        <v>107.81763500072</v>
      </c>
      <c r="O70" s="12">
        <v>14.32049702442</v>
      </c>
      <c r="P70" s="12">
        <v>15.064650310300003</v>
      </c>
      <c r="Q70" s="12">
        <v>47.326367623939994</v>
      </c>
      <c r="R70" s="12">
        <v>1.6789982839999999E-2</v>
      </c>
      <c r="S70" s="12">
        <v>20.786723058930004</v>
      </c>
      <c r="T70" s="12">
        <v>708.15461804810002</v>
      </c>
      <c r="U70" s="12">
        <v>108.50173901192001</v>
      </c>
      <c r="V70" s="12">
        <v>507.00292640783005</v>
      </c>
      <c r="W70" s="12">
        <v>1660.2165556238999</v>
      </c>
      <c r="X70" s="12">
        <v>1.9126770460000001E-2</v>
      </c>
      <c r="Y70" s="12">
        <v>1.9144004410000002E-2</v>
      </c>
      <c r="Z70" s="12">
        <v>2.46552344E-2</v>
      </c>
      <c r="AA70" s="12">
        <v>2.2281222099999998E-2</v>
      </c>
    </row>
    <row r="71" spans="1:27" s="10" customFormat="1"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x14ac:dyDescent="0.25">
      <c r="A72" s="11" t="s">
        <v>29</v>
      </c>
      <c r="B72" s="11" t="s">
        <v>118</v>
      </c>
      <c r="C72" s="12">
        <v>0</v>
      </c>
      <c r="D72" s="12">
        <v>0</v>
      </c>
      <c r="E72" s="12">
        <v>0</v>
      </c>
      <c r="F72" s="12">
        <v>0</v>
      </c>
      <c r="G72" s="12">
        <v>0</v>
      </c>
      <c r="H72" s="12">
        <v>0</v>
      </c>
      <c r="I72" s="12">
        <v>0</v>
      </c>
      <c r="J72" s="12">
        <v>4.9607753999999999E-3</v>
      </c>
      <c r="K72" s="12">
        <v>5.2846804999999997E-3</v>
      </c>
      <c r="L72" s="12">
        <v>4.9468595999999998E-3</v>
      </c>
      <c r="M72" s="12">
        <v>7.2939579999999997E-3</v>
      </c>
      <c r="N72" s="12">
        <v>8.8863899999999992E-3</v>
      </c>
      <c r="O72" s="12">
        <v>7.0639589999999999E-3</v>
      </c>
      <c r="P72" s="12">
        <v>8.5693769999999996E-3</v>
      </c>
      <c r="Q72" s="12">
        <v>1.6777130000000001E-2</v>
      </c>
      <c r="R72" s="12">
        <v>1.3767695999999999E-2</v>
      </c>
      <c r="S72" s="12">
        <v>1.7881082E-2</v>
      </c>
      <c r="T72" s="12">
        <v>1.4381092999999999E-2</v>
      </c>
      <c r="U72" s="12">
        <v>1.4864031E-2</v>
      </c>
      <c r="V72" s="12">
        <v>1.9759832000000001E-2</v>
      </c>
      <c r="W72" s="12">
        <v>5.6527562000000003E-2</v>
      </c>
      <c r="X72" s="12">
        <v>1.7895100000000001E-2</v>
      </c>
      <c r="Y72" s="12">
        <v>1.7129386E-2</v>
      </c>
      <c r="Z72" s="12">
        <v>3.915449E-2</v>
      </c>
      <c r="AA72" s="12">
        <v>3.2384580000000003E-2</v>
      </c>
    </row>
    <row r="73" spans="1:27" s="10" customFormat="1" x14ac:dyDescent="0.25">
      <c r="A73" s="11" t="s">
        <v>29</v>
      </c>
      <c r="B73" s="11" t="s">
        <v>10</v>
      </c>
      <c r="C73" s="12">
        <v>9234.4140457162011</v>
      </c>
      <c r="D73" s="12">
        <v>9221.6449799457987</v>
      </c>
      <c r="E73" s="12">
        <v>9301.4287300069991</v>
      </c>
      <c r="F73" s="12">
        <v>13975.592068838003</v>
      </c>
      <c r="G73" s="12">
        <v>14194.083975674001</v>
      </c>
      <c r="H73" s="12">
        <v>23264.813608470999</v>
      </c>
      <c r="I73" s="12">
        <v>25105.805577552001</v>
      </c>
      <c r="J73" s="12">
        <v>26166.892847778003</v>
      </c>
      <c r="K73" s="12">
        <v>28026.548520934004</v>
      </c>
      <c r="L73" s="12">
        <v>26564.203915649003</v>
      </c>
      <c r="M73" s="12">
        <v>32271.541698459998</v>
      </c>
      <c r="N73" s="12">
        <v>29327.976767421002</v>
      </c>
      <c r="O73" s="12">
        <v>37575.742524164001</v>
      </c>
      <c r="P73" s="12">
        <v>44277.425521260004</v>
      </c>
      <c r="Q73" s="12">
        <v>55947.417780274991</v>
      </c>
      <c r="R73" s="12">
        <v>61865.085277961996</v>
      </c>
      <c r="S73" s="12">
        <v>58482.383286459</v>
      </c>
      <c r="T73" s="12">
        <v>66771.190638547007</v>
      </c>
      <c r="U73" s="12">
        <v>80728.714696768002</v>
      </c>
      <c r="V73" s="12">
        <v>87290.167877176005</v>
      </c>
      <c r="W73" s="12">
        <v>87915.916910422005</v>
      </c>
      <c r="X73" s="12">
        <v>95517.560227763999</v>
      </c>
      <c r="Y73" s="12">
        <v>94345.480607124002</v>
      </c>
      <c r="Z73" s="12">
        <v>107989.44579947999</v>
      </c>
      <c r="AA73" s="12">
        <v>128199.71148571</v>
      </c>
    </row>
    <row r="74" spans="1:27" s="10" customFormat="1" x14ac:dyDescent="0.25">
      <c r="A74" s="11" t="s">
        <v>29</v>
      </c>
      <c r="B74" s="11" t="s">
        <v>9</v>
      </c>
      <c r="C74" s="12">
        <v>1179.8075720622999</v>
      </c>
      <c r="D74" s="12">
        <v>1064.1118430455001</v>
      </c>
      <c r="E74" s="12">
        <v>1200.8998698813</v>
      </c>
      <c r="F74" s="12">
        <v>1728.8429393620002</v>
      </c>
      <c r="G74" s="12">
        <v>2513.4376041559999</v>
      </c>
      <c r="H74" s="12">
        <v>5325.5289377405988</v>
      </c>
      <c r="I74" s="12">
        <v>5444.7528344710008</v>
      </c>
      <c r="J74" s="12">
        <v>10353.703891933001</v>
      </c>
      <c r="K74" s="12">
        <v>11194.685629498001</v>
      </c>
      <c r="L74" s="12">
        <v>15595.219549291998</v>
      </c>
      <c r="M74" s="12">
        <v>24224.00355066</v>
      </c>
      <c r="N74" s="12">
        <v>29786.823167798</v>
      </c>
      <c r="O74" s="12">
        <v>31963.634218949999</v>
      </c>
      <c r="P74" s="12">
        <v>41032.77057392001</v>
      </c>
      <c r="Q74" s="12">
        <v>39171.254081949999</v>
      </c>
      <c r="R74" s="12">
        <v>41860.547856565005</v>
      </c>
      <c r="S74" s="12">
        <v>44559.045286056004</v>
      </c>
      <c r="T74" s="12">
        <v>45447.396525849996</v>
      </c>
      <c r="U74" s="12">
        <v>85356.000294500016</v>
      </c>
      <c r="V74" s="12">
        <v>78487.604232400001</v>
      </c>
      <c r="W74" s="12">
        <v>102515.2995045</v>
      </c>
      <c r="X74" s="12">
        <v>103816.8526964</v>
      </c>
      <c r="Y74" s="12">
        <v>107872.18290299999</v>
      </c>
      <c r="Z74" s="12">
        <v>97107.325937999994</v>
      </c>
      <c r="AA74" s="12">
        <v>106541.32703349998</v>
      </c>
    </row>
    <row r="75" spans="1:27" s="10" customFormat="1" x14ac:dyDescent="0.25">
      <c r="A75" s="11" t="s">
        <v>29</v>
      </c>
      <c r="B75" s="11" t="s">
        <v>102</v>
      </c>
      <c r="C75" s="12">
        <v>184.2585089275</v>
      </c>
      <c r="D75" s="12">
        <v>185.212129154</v>
      </c>
      <c r="E75" s="12">
        <v>177.62830515100001</v>
      </c>
      <c r="F75" s="12">
        <v>170.76263777599999</v>
      </c>
      <c r="G75" s="12">
        <v>177.32023189999998</v>
      </c>
      <c r="H75" s="12">
        <v>163.97660276100001</v>
      </c>
      <c r="I75" s="12">
        <v>162.70932987999998</v>
      </c>
      <c r="J75" s="12">
        <v>1139.5657521200001</v>
      </c>
      <c r="K75" s="12">
        <v>2274.2269326099999</v>
      </c>
      <c r="L75" s="12">
        <v>4889.4155753100003</v>
      </c>
      <c r="M75" s="12">
        <v>6806.0459475799998</v>
      </c>
      <c r="N75" s="12">
        <v>8673.8203024600007</v>
      </c>
      <c r="O75" s="12">
        <v>9448.8468919700008</v>
      </c>
      <c r="P75" s="12">
        <v>11531.63367725</v>
      </c>
      <c r="Q75" s="12">
        <v>9640.1629097200002</v>
      </c>
      <c r="R75" s="12">
        <v>9942.1474067200015</v>
      </c>
      <c r="S75" s="12">
        <v>10719.231569770001</v>
      </c>
      <c r="T75" s="12">
        <v>10150.505392899999</v>
      </c>
      <c r="U75" s="12">
        <v>22760.730918550002</v>
      </c>
      <c r="V75" s="12">
        <v>19872.9170787</v>
      </c>
      <c r="W75" s="12">
        <v>27214.310003400002</v>
      </c>
      <c r="X75" s="12">
        <v>28393.252348000002</v>
      </c>
      <c r="Y75" s="12">
        <v>30036.49101256</v>
      </c>
      <c r="Z75" s="12">
        <v>25407.0181797</v>
      </c>
      <c r="AA75" s="12">
        <v>26422.800999840001</v>
      </c>
    </row>
    <row r="76" spans="1:27" s="10" customFormat="1" x14ac:dyDescent="0.25">
      <c r="A76" s="11" t="s">
        <v>29</v>
      </c>
      <c r="B76" s="11" t="s">
        <v>15</v>
      </c>
      <c r="C76" s="12">
        <v>0</v>
      </c>
      <c r="D76" s="12">
        <v>0</v>
      </c>
      <c r="E76" s="12">
        <v>3.3542493999999999E-2</v>
      </c>
      <c r="F76" s="12">
        <v>3.7288446000000003E-2</v>
      </c>
      <c r="G76" s="12">
        <v>4.6804670000000007E-2</v>
      </c>
      <c r="H76" s="12">
        <v>5.2884769999999998E-2</v>
      </c>
      <c r="I76" s="12">
        <v>5.6902554000000008E-2</v>
      </c>
      <c r="J76" s="12">
        <v>5.9372866999999996E-2</v>
      </c>
      <c r="K76" s="12">
        <v>5.8989080999999999E-2</v>
      </c>
      <c r="L76" s="12">
        <v>6.0732812999999997E-2</v>
      </c>
      <c r="M76" s="12">
        <v>5.7977832999999999E-2</v>
      </c>
      <c r="N76" s="12">
        <v>6.2058766000000001E-2</v>
      </c>
      <c r="O76" s="12">
        <v>6.3366593999999998E-2</v>
      </c>
      <c r="P76" s="12">
        <v>6.6795876000000004E-2</v>
      </c>
      <c r="Q76" s="12">
        <v>6.5567760000000003E-2</v>
      </c>
      <c r="R76" s="12">
        <v>6.5451012000000003E-2</v>
      </c>
      <c r="S76" s="12">
        <v>6.9701862000000003E-2</v>
      </c>
      <c r="T76" s="12">
        <v>7.0988641999999991E-2</v>
      </c>
      <c r="U76" s="12">
        <v>7.3218910999999998E-2</v>
      </c>
      <c r="V76" s="12">
        <v>7.4942084000000006E-2</v>
      </c>
      <c r="W76" s="12">
        <v>8.0750570000000008E-2</v>
      </c>
      <c r="X76" s="12">
        <v>8.6317392999999992E-2</v>
      </c>
      <c r="Y76" s="12">
        <v>8.8731461000000011E-2</v>
      </c>
      <c r="Z76" s="12">
        <v>8.4214647000000004E-2</v>
      </c>
      <c r="AA76" s="12">
        <v>8.4591549000000002E-2</v>
      </c>
    </row>
    <row r="77" spans="1:27" s="10" customFormat="1" x14ac:dyDescent="0.25">
      <c r="A77" s="11" t="s">
        <v>29</v>
      </c>
      <c r="B77" s="11" t="s">
        <v>17</v>
      </c>
      <c r="C77" s="12">
        <v>52.348610000000001</v>
      </c>
      <c r="D77" s="12">
        <v>71.995575000000002</v>
      </c>
      <c r="E77" s="12">
        <v>84.110429999999994</v>
      </c>
      <c r="F77" s="12">
        <v>102.588745</v>
      </c>
      <c r="G77" s="12">
        <v>126.98191</v>
      </c>
      <c r="H77" s="12">
        <v>140.09092999999999</v>
      </c>
      <c r="I77" s="12">
        <v>165.77994000000001</v>
      </c>
      <c r="J77" s="12">
        <v>187.21235999999999</v>
      </c>
      <c r="K77" s="12">
        <v>210.15468000000001</v>
      </c>
      <c r="L77" s="12">
        <v>261.26319999999998</v>
      </c>
      <c r="M77" s="12">
        <v>296.57166000000001</v>
      </c>
      <c r="N77" s="12">
        <v>336.40814</v>
      </c>
      <c r="O77" s="12">
        <v>383.47437000000002</v>
      </c>
      <c r="P77" s="12">
        <v>433.21780000000001</v>
      </c>
      <c r="Q77" s="12">
        <v>449.05392000000001</v>
      </c>
      <c r="R77" s="12">
        <v>479.66592000000003</v>
      </c>
      <c r="S77" s="12">
        <v>534.20416</v>
      </c>
      <c r="T77" s="12">
        <v>535.39409999999998</v>
      </c>
      <c r="U77" s="12">
        <v>623.97204999999997</v>
      </c>
      <c r="V77" s="12">
        <v>630.20569999999998</v>
      </c>
      <c r="W77" s="12">
        <v>665.59939999999995</v>
      </c>
      <c r="X77" s="12">
        <v>698.55129999999997</v>
      </c>
      <c r="Y77" s="12">
        <v>755.87990000000002</v>
      </c>
      <c r="Z77" s="12">
        <v>755.99260000000004</v>
      </c>
      <c r="AA77" s="12">
        <v>783.17255</v>
      </c>
    </row>
    <row r="78" spans="1:27" s="10" customFormat="1" x14ac:dyDescent="0.25">
      <c r="A78" s="37" t="s">
        <v>98</v>
      </c>
      <c r="B78" s="37"/>
      <c r="C78" s="29">
        <v>11955.987011929801</v>
      </c>
      <c r="D78" s="29">
        <v>11781.46295403761</v>
      </c>
      <c r="E78" s="29">
        <v>13066.294330855999</v>
      </c>
      <c r="F78" s="29">
        <v>17794.767511107802</v>
      </c>
      <c r="G78" s="29">
        <v>18462.187093708551</v>
      </c>
      <c r="H78" s="29">
        <v>31162.062859129939</v>
      </c>
      <c r="I78" s="29">
        <v>32706.821759050941</v>
      </c>
      <c r="J78" s="29">
        <v>39154.464566402443</v>
      </c>
      <c r="K78" s="29">
        <v>41244.542775282862</v>
      </c>
      <c r="L78" s="29">
        <v>43102.102172269253</v>
      </c>
      <c r="M78" s="29">
        <v>58115.793576064432</v>
      </c>
      <c r="N78" s="29">
        <v>60801.912644648721</v>
      </c>
      <c r="O78" s="29">
        <v>69677.473664540419</v>
      </c>
      <c r="P78" s="29">
        <v>85404.513022417319</v>
      </c>
      <c r="Q78" s="29">
        <v>95166.024981270923</v>
      </c>
      <c r="R78" s="29">
        <v>103725.67355922384</v>
      </c>
      <c r="S78" s="29">
        <v>103062.24351961493</v>
      </c>
      <c r="T78" s="29">
        <v>112926.7718731881</v>
      </c>
      <c r="U78" s="29">
        <v>166193.24872389794</v>
      </c>
      <c r="V78" s="29">
        <v>166284.81280621386</v>
      </c>
      <c r="W78" s="29">
        <v>192091.51050231891</v>
      </c>
      <c r="X78" s="29">
        <v>199334.46922101246</v>
      </c>
      <c r="Y78" s="29">
        <v>202217.71897164138</v>
      </c>
      <c r="Z78" s="29">
        <v>205096.86074064238</v>
      </c>
      <c r="AA78" s="29">
        <v>234741.11831300208</v>
      </c>
    </row>
    <row r="79" spans="1:27" s="10" customFormat="1" x14ac:dyDescent="0.25"/>
    <row r="80" spans="1:27" s="10" customFormat="1"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x14ac:dyDescent="0.25">
      <c r="A83" s="11" t="s">
        <v>30</v>
      </c>
      <c r="B83" s="11" t="s">
        <v>8</v>
      </c>
      <c r="C83" s="12">
        <v>0</v>
      </c>
      <c r="D83" s="12">
        <v>4.0536755999999998E-3</v>
      </c>
      <c r="E83" s="12">
        <v>4.2275003999999996E-3</v>
      </c>
      <c r="F83" s="12">
        <v>4.4583280000000001E-3</v>
      </c>
      <c r="G83" s="12">
        <v>4.8278593E-3</v>
      </c>
      <c r="H83" s="12">
        <v>5.7050130000000001E-3</v>
      </c>
      <c r="I83" s="12">
        <v>6.3191921999999996E-3</v>
      </c>
      <c r="J83" s="12">
        <v>6.4499329999999997E-3</v>
      </c>
      <c r="K83" s="12">
        <v>6.5265903000000002E-3</v>
      </c>
      <c r="L83" s="12">
        <v>6.6037769999999999E-3</v>
      </c>
      <c r="M83" s="12">
        <v>7.0354809999999997E-3</v>
      </c>
      <c r="N83" s="12">
        <v>7.2094150000000003E-3</v>
      </c>
      <c r="O83" s="12">
        <v>7.1561639999999996E-3</v>
      </c>
      <c r="P83" s="12">
        <v>7.2516949999999998E-3</v>
      </c>
      <c r="Q83" s="12">
        <v>8.4245510000000006E-3</v>
      </c>
      <c r="R83" s="12">
        <v>8.4526810000000001E-3</v>
      </c>
      <c r="S83" s="12">
        <v>8.8568109999999992E-3</v>
      </c>
      <c r="T83" s="12">
        <v>1.2847724E-2</v>
      </c>
      <c r="U83" s="12">
        <v>1.3096866E-2</v>
      </c>
      <c r="V83" s="12">
        <v>1.352736E-2</v>
      </c>
      <c r="W83" s="12">
        <v>1.48700485E-2</v>
      </c>
      <c r="X83" s="12">
        <v>1.4150312999999999E-2</v>
      </c>
      <c r="Y83" s="12">
        <v>1.4172168000000001E-2</v>
      </c>
      <c r="Z83" s="12">
        <v>2.1840667000000001E-2</v>
      </c>
      <c r="AA83" s="12">
        <v>2.1899950000000001E-2</v>
      </c>
    </row>
    <row r="84" spans="1:32" s="10" customFormat="1"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x14ac:dyDescent="0.25">
      <c r="A85" s="11" t="s">
        <v>30</v>
      </c>
      <c r="B85" s="11" t="s">
        <v>5</v>
      </c>
      <c r="C85" s="12">
        <v>3.7563684900000002E-3</v>
      </c>
      <c r="D85" s="12">
        <v>3.9391562999999997E-3</v>
      </c>
      <c r="E85" s="12">
        <v>4.1200549500000003E-3</v>
      </c>
      <c r="F85" s="12">
        <v>1.1217848777999999</v>
      </c>
      <c r="G85" s="12">
        <v>1.1183894685000002</v>
      </c>
      <c r="H85" s="12">
        <v>0.81197340500000004</v>
      </c>
      <c r="I85" s="12">
        <v>6.0547986000000003E-3</v>
      </c>
      <c r="J85" s="12">
        <v>6.2426704999999994E-3</v>
      </c>
      <c r="K85" s="12">
        <v>1.269557482</v>
      </c>
      <c r="L85" s="12">
        <v>9.6773697154000011</v>
      </c>
      <c r="M85" s="12">
        <v>6.7706849000000006E-3</v>
      </c>
      <c r="N85" s="12">
        <v>7.2399261999999999E-3</v>
      </c>
      <c r="O85" s="12">
        <v>6.6874094999999998E-3</v>
      </c>
      <c r="P85" s="12">
        <v>6.9459962000000004E-3</v>
      </c>
      <c r="Q85" s="12">
        <v>8.1790737999999988E-3</v>
      </c>
      <c r="R85" s="12">
        <v>7.9250509999999989E-3</v>
      </c>
      <c r="S85" s="12">
        <v>8.4639446000000004E-3</v>
      </c>
      <c r="T85" s="12">
        <v>9.3471040000000002E-3</v>
      </c>
      <c r="U85" s="12">
        <v>9.4451416999999996E-3</v>
      </c>
      <c r="V85" s="12">
        <v>9.7349698999999994E-3</v>
      </c>
      <c r="W85" s="12">
        <v>1.4452640000000001E-2</v>
      </c>
      <c r="X85" s="12">
        <v>9.2547021999999993E-3</v>
      </c>
      <c r="Y85" s="12">
        <v>9.4500533000000005E-3</v>
      </c>
      <c r="Z85" s="12">
        <v>1.6659135800000002E-2</v>
      </c>
      <c r="AA85" s="12">
        <v>1.5461832199999997E-2</v>
      </c>
    </row>
    <row r="86" spans="1:32" s="10" customFormat="1" x14ac:dyDescent="0.25">
      <c r="A86" s="11" t="s">
        <v>30</v>
      </c>
      <c r="B86" s="11" t="s">
        <v>3</v>
      </c>
      <c r="C86" s="12">
        <v>7359.6977399999996</v>
      </c>
      <c r="D86" s="12">
        <v>8515.0131799999999</v>
      </c>
      <c r="E86" s="12">
        <v>7834.418279999998</v>
      </c>
      <c r="F86" s="12">
        <v>8064.8427599999995</v>
      </c>
      <c r="G86" s="12">
        <v>9719.4936799999996</v>
      </c>
      <c r="H86" s="12">
        <v>10259.570249999999</v>
      </c>
      <c r="I86" s="12">
        <v>10880.29442</v>
      </c>
      <c r="J86" s="12">
        <v>9817.7624400000004</v>
      </c>
      <c r="K86" s="12">
        <v>10138.927319999999</v>
      </c>
      <c r="L86" s="12">
        <v>9214.7420500000007</v>
      </c>
      <c r="M86" s="12">
        <v>9756.1185299999997</v>
      </c>
      <c r="N86" s="12">
        <v>9800.2423400000007</v>
      </c>
      <c r="O86" s="12">
        <v>8266.5471499999985</v>
      </c>
      <c r="P86" s="12">
        <v>8308.0997199999983</v>
      </c>
      <c r="Q86" s="12">
        <v>9893.9424800000015</v>
      </c>
      <c r="R86" s="12">
        <v>8772.7498899999991</v>
      </c>
      <c r="S86" s="12">
        <v>8993.5987399999995</v>
      </c>
      <c r="T86" s="12">
        <v>9712.5583800000004</v>
      </c>
      <c r="U86" s="12">
        <v>8885.7912099999994</v>
      </c>
      <c r="V86" s="12">
        <v>7851.4916000000003</v>
      </c>
      <c r="W86" s="12">
        <v>10363.728000000001</v>
      </c>
      <c r="X86" s="12">
        <v>8981.7265199999983</v>
      </c>
      <c r="Y86" s="12">
        <v>7402.7228379999997</v>
      </c>
      <c r="Z86" s="12">
        <v>10566.103070000003</v>
      </c>
      <c r="AA86" s="12">
        <v>9976.1215900000007</v>
      </c>
    </row>
    <row r="87" spans="1:32" s="10" customFormat="1" x14ac:dyDescent="0.25">
      <c r="A87" s="11" t="s">
        <v>30</v>
      </c>
      <c r="B87" s="11" t="s">
        <v>118</v>
      </c>
      <c r="C87" s="12">
        <v>0</v>
      </c>
      <c r="D87" s="12">
        <v>0</v>
      </c>
      <c r="E87" s="12">
        <v>0</v>
      </c>
      <c r="F87" s="12">
        <v>0</v>
      </c>
      <c r="G87" s="12">
        <v>0</v>
      </c>
      <c r="H87" s="12">
        <v>0</v>
      </c>
      <c r="I87" s="12">
        <v>0</v>
      </c>
      <c r="J87" s="12">
        <v>2.4778931000000001E-3</v>
      </c>
      <c r="K87" s="12">
        <v>3.2653249999999999E-3</v>
      </c>
      <c r="L87" s="12">
        <v>3.6004841999999998E-3</v>
      </c>
      <c r="M87" s="12">
        <v>4.4983486000000003E-3</v>
      </c>
      <c r="N87" s="12">
        <v>7.0026910000000001E-3</v>
      </c>
      <c r="O87" s="12">
        <v>5.4677730000000004E-3</v>
      </c>
      <c r="P87" s="12">
        <v>7.1758309999999997E-3</v>
      </c>
      <c r="Q87" s="12">
        <v>3.2410399999999999E-2</v>
      </c>
      <c r="R87" s="12">
        <v>3.1616610000000003E-2</v>
      </c>
      <c r="S87" s="12">
        <v>3.4625049999999997E-2</v>
      </c>
      <c r="T87" s="12">
        <v>3.0373942000000001E-2</v>
      </c>
      <c r="U87" s="12">
        <v>2.9923728E-2</v>
      </c>
      <c r="V87" s="12">
        <v>3.4289516999999999E-2</v>
      </c>
      <c r="W87" s="12">
        <v>6.3875050000000003E-2</v>
      </c>
      <c r="X87" s="12">
        <v>3.2491623999999997E-2</v>
      </c>
      <c r="Y87" s="12">
        <v>3.5722087999999999E-2</v>
      </c>
      <c r="Z87" s="12">
        <v>419.53917999999999</v>
      </c>
      <c r="AA87" s="12">
        <v>420.41521999999998</v>
      </c>
    </row>
    <row r="88" spans="1:32" s="10" customFormat="1" x14ac:dyDescent="0.25">
      <c r="A88" s="11" t="s">
        <v>30</v>
      </c>
      <c r="B88" s="11" t="s">
        <v>10</v>
      </c>
      <c r="C88" s="12">
        <v>7072.3236407981003</v>
      </c>
      <c r="D88" s="12">
        <v>6829.1767453405992</v>
      </c>
      <c r="E88" s="12">
        <v>10096.811541854102</v>
      </c>
      <c r="F88" s="12">
        <v>10965.105387393598</v>
      </c>
      <c r="G88" s="12">
        <v>20674.249706071598</v>
      </c>
      <c r="H88" s="12">
        <v>22034.534100577799</v>
      </c>
      <c r="I88" s="12">
        <v>28583.714845876697</v>
      </c>
      <c r="J88" s="12">
        <v>28329.666262510298</v>
      </c>
      <c r="K88" s="12">
        <v>37868.561322572896</v>
      </c>
      <c r="L88" s="12">
        <v>39510.273478319003</v>
      </c>
      <c r="M88" s="12">
        <v>40459.393127497606</v>
      </c>
      <c r="N88" s="12">
        <v>52714.806499351005</v>
      </c>
      <c r="O88" s="12">
        <v>53492.899652848602</v>
      </c>
      <c r="P88" s="12">
        <v>64977.16669139739</v>
      </c>
      <c r="Q88" s="12">
        <v>75245.787309528401</v>
      </c>
      <c r="R88" s="12">
        <v>73091.599497937597</v>
      </c>
      <c r="S88" s="12">
        <v>71861.817273877299</v>
      </c>
      <c r="T88" s="12">
        <v>84382.948058201</v>
      </c>
      <c r="U88" s="12">
        <v>86680.004013591999</v>
      </c>
      <c r="V88" s="12">
        <v>80265.231108527485</v>
      </c>
      <c r="W88" s="12">
        <v>89613.535734106612</v>
      </c>
      <c r="X88" s="12">
        <v>88555.36563031761</v>
      </c>
      <c r="Y88" s="12">
        <v>92976.047952760593</v>
      </c>
      <c r="Z88" s="12">
        <v>106123.18037666849</v>
      </c>
      <c r="AA88" s="12">
        <v>109811.457451614</v>
      </c>
    </row>
    <row r="89" spans="1:32" s="10" customFormat="1" x14ac:dyDescent="0.25">
      <c r="A89" s="11" t="s">
        <v>30</v>
      </c>
      <c r="B89" s="11" t="s">
        <v>9</v>
      </c>
      <c r="C89" s="12">
        <v>3.736634E-3</v>
      </c>
      <c r="D89" s="12">
        <v>7.7213366999999995E-3</v>
      </c>
      <c r="E89" s="12">
        <v>1.0922331299999999E-2</v>
      </c>
      <c r="F89" s="12">
        <v>2.6550978999999999E-2</v>
      </c>
      <c r="G89" s="12">
        <v>27.356066285000001</v>
      </c>
      <c r="H89" s="12">
        <v>472.97138666699999</v>
      </c>
      <c r="I89" s="12">
        <v>1048.8733488999999</v>
      </c>
      <c r="J89" s="12">
        <v>2756.69659</v>
      </c>
      <c r="K89" s="12">
        <v>2530.7276400000001</v>
      </c>
      <c r="L89" s="12">
        <v>2711.7259899999999</v>
      </c>
      <c r="M89" s="12">
        <v>8111.9889300000004</v>
      </c>
      <c r="N89" s="12">
        <v>12841.435870000001</v>
      </c>
      <c r="O89" s="12">
        <v>14456.73299</v>
      </c>
      <c r="P89" s="12">
        <v>15382.983700000001</v>
      </c>
      <c r="Q89" s="12">
        <v>16212.752480000001</v>
      </c>
      <c r="R89" s="12">
        <v>17808.921430000002</v>
      </c>
      <c r="S89" s="12">
        <v>20117.45968</v>
      </c>
      <c r="T89" s="12">
        <v>19591.83669</v>
      </c>
      <c r="U89" s="12">
        <v>21394.597809999999</v>
      </c>
      <c r="V89" s="12">
        <v>27089.833670000004</v>
      </c>
      <c r="W89" s="12">
        <v>28706.593489999999</v>
      </c>
      <c r="X89" s="12">
        <v>30285.059119999998</v>
      </c>
      <c r="Y89" s="12">
        <v>29256.776850000002</v>
      </c>
      <c r="Z89" s="12">
        <v>35459.345869999997</v>
      </c>
      <c r="AA89" s="12">
        <v>44379.54034</v>
      </c>
    </row>
    <row r="90" spans="1:32" s="10" customFormat="1" x14ac:dyDescent="0.25">
      <c r="A90" s="11" t="s">
        <v>30</v>
      </c>
      <c r="B90" s="11" t="s">
        <v>102</v>
      </c>
      <c r="C90" s="12">
        <v>2.0350058000000001E-2</v>
      </c>
      <c r="D90" s="12">
        <v>2.3568923999999998E-2</v>
      </c>
      <c r="E90" s="12">
        <v>2.7699435000000001E-2</v>
      </c>
      <c r="F90" s="12">
        <v>3.1368682500000002E-2</v>
      </c>
      <c r="G90" s="12">
        <v>3.784966E-2</v>
      </c>
      <c r="H90" s="12">
        <v>3.8164107000000003E-2</v>
      </c>
      <c r="I90" s="12">
        <v>4.2999742000000001E-2</v>
      </c>
      <c r="J90" s="12">
        <v>5.7328952000000002E-2</v>
      </c>
      <c r="K90" s="12">
        <v>9.4321623999999993E-2</v>
      </c>
      <c r="L90" s="12">
        <v>0.106825068</v>
      </c>
      <c r="M90" s="12">
        <v>0.12963941000000001</v>
      </c>
      <c r="N90" s="12">
        <v>0.14807877999999999</v>
      </c>
      <c r="O90" s="12">
        <v>0.16095758999999998</v>
      </c>
      <c r="P90" s="12">
        <v>0.21810655000000001</v>
      </c>
      <c r="Q90" s="12">
        <v>1.05390918</v>
      </c>
      <c r="R90" s="12">
        <v>292.09422167000002</v>
      </c>
      <c r="S90" s="12">
        <v>303.37958645999998</v>
      </c>
      <c r="T90" s="12">
        <v>292.07236405999998</v>
      </c>
      <c r="U90" s="12">
        <v>988.29743832999998</v>
      </c>
      <c r="V90" s="12">
        <v>1993.2113016999999</v>
      </c>
      <c r="W90" s="12">
        <v>2029.8588868299998</v>
      </c>
      <c r="X90" s="12">
        <v>2177.4574981000001</v>
      </c>
      <c r="Y90" s="12">
        <v>2237.0788631999999</v>
      </c>
      <c r="Z90" s="12">
        <v>5206.3013077400001</v>
      </c>
      <c r="AA90" s="12">
        <v>9060.7542751599995</v>
      </c>
    </row>
    <row r="91" spans="1:32" s="10" customFormat="1" x14ac:dyDescent="0.25">
      <c r="A91" s="11" t="s">
        <v>30</v>
      </c>
      <c r="B91" s="11" t="s">
        <v>15</v>
      </c>
      <c r="C91" s="12">
        <v>0</v>
      </c>
      <c r="D91" s="12">
        <v>0</v>
      </c>
      <c r="E91" s="12">
        <v>4.9012236000000001E-2</v>
      </c>
      <c r="F91" s="12">
        <v>5.8154978999999996E-2</v>
      </c>
      <c r="G91" s="12">
        <v>7.3260627000000009E-2</v>
      </c>
      <c r="H91" s="12">
        <v>131.25282682</v>
      </c>
      <c r="I91" s="12">
        <v>838.56769825600009</v>
      </c>
      <c r="J91" s="12">
        <v>1113.3033604100001</v>
      </c>
      <c r="K91" s="12">
        <v>1431.9215434849998</v>
      </c>
      <c r="L91" s="12">
        <v>2117.7917586559997</v>
      </c>
      <c r="M91" s="12">
        <v>2640.8458319370002</v>
      </c>
      <c r="N91" s="12">
        <v>3418.2644212299997</v>
      </c>
      <c r="O91" s="12">
        <v>4131.6606939840003</v>
      </c>
      <c r="P91" s="12">
        <v>3904.5366649799998</v>
      </c>
      <c r="Q91" s="12">
        <v>4245.0481476599998</v>
      </c>
      <c r="R91" s="12">
        <v>4260.4424243200001</v>
      </c>
      <c r="S91" s="12">
        <v>4096.4758689999999</v>
      </c>
      <c r="T91" s="12">
        <v>3986.5578374799998</v>
      </c>
      <c r="U91" s="12">
        <v>4239.4653261799995</v>
      </c>
      <c r="V91" s="12">
        <v>4006.7679794699998</v>
      </c>
      <c r="W91" s="12">
        <v>3808.6141345000005</v>
      </c>
      <c r="X91" s="12">
        <v>4345.6263751500001</v>
      </c>
      <c r="Y91" s="12">
        <v>3906.8240555699999</v>
      </c>
      <c r="Z91" s="12">
        <v>3790.7881967799995</v>
      </c>
      <c r="AA91" s="12">
        <v>3887.0173357599997</v>
      </c>
    </row>
    <row r="92" spans="1:32" s="10" customFormat="1" x14ac:dyDescent="0.25">
      <c r="A92" s="11" t="s">
        <v>30</v>
      </c>
      <c r="B92" s="11" t="s">
        <v>17</v>
      </c>
      <c r="C92" s="12">
        <v>0.99054379999999997</v>
      </c>
      <c r="D92" s="12">
        <v>1.6170338</v>
      </c>
      <c r="E92" s="12">
        <v>2.6406755</v>
      </c>
      <c r="F92" s="12">
        <v>3.8596566000000001</v>
      </c>
      <c r="G92" s="12">
        <v>6.6262894000000001</v>
      </c>
      <c r="H92" s="12">
        <v>11.423546999999999</v>
      </c>
      <c r="I92" s="12">
        <v>12.986394000000001</v>
      </c>
      <c r="J92" s="12">
        <v>17.686779999999999</v>
      </c>
      <c r="K92" s="12">
        <v>26.149522999999999</v>
      </c>
      <c r="L92" s="12">
        <v>28.642443</v>
      </c>
      <c r="M92" s="12">
        <v>29.158175</v>
      </c>
      <c r="N92" s="12">
        <v>40.002969999999998</v>
      </c>
      <c r="O92" s="12">
        <v>43.327435000000001</v>
      </c>
      <c r="P92" s="12">
        <v>53.496906000000003</v>
      </c>
      <c r="Q92" s="12">
        <v>56.647675</v>
      </c>
      <c r="R92" s="12">
        <v>63.611443000000001</v>
      </c>
      <c r="S92" s="12">
        <v>75.427499999999995</v>
      </c>
      <c r="T92" s="12">
        <v>84.765144000000006</v>
      </c>
      <c r="U92" s="12">
        <v>94.689499999999995</v>
      </c>
      <c r="V92" s="12">
        <v>91.737020000000001</v>
      </c>
      <c r="W92" s="12">
        <v>101.27502</v>
      </c>
      <c r="X92" s="12">
        <v>107.07590500000001</v>
      </c>
      <c r="Y92" s="12">
        <v>121.7443</v>
      </c>
      <c r="Z92" s="12">
        <v>120.11884000000001</v>
      </c>
      <c r="AA92" s="12">
        <v>131.28888000000001</v>
      </c>
      <c r="AE92" s="6"/>
      <c r="AF92" s="6"/>
    </row>
    <row r="93" spans="1:32" s="10" customFormat="1" x14ac:dyDescent="0.25">
      <c r="A93" s="37" t="s">
        <v>98</v>
      </c>
      <c r="B93" s="37"/>
      <c r="C93" s="29">
        <v>14432.028873800591</v>
      </c>
      <c r="D93" s="29">
        <v>15344.205639509199</v>
      </c>
      <c r="E93" s="29">
        <v>17931.249091740752</v>
      </c>
      <c r="F93" s="29">
        <v>19031.100941578399</v>
      </c>
      <c r="G93" s="29">
        <v>30422.222669684397</v>
      </c>
      <c r="H93" s="29">
        <v>32767.893415662795</v>
      </c>
      <c r="I93" s="29">
        <v>40512.894988767497</v>
      </c>
      <c r="J93" s="29">
        <v>40904.140463006894</v>
      </c>
      <c r="K93" s="29">
        <v>50539.495631970189</v>
      </c>
      <c r="L93" s="29">
        <v>51446.429092295606</v>
      </c>
      <c r="M93" s="29">
        <v>58327.518892012107</v>
      </c>
      <c r="N93" s="29">
        <v>75356.506161383208</v>
      </c>
      <c r="O93" s="29">
        <v>76216.199104195097</v>
      </c>
      <c r="P93" s="29">
        <v>88668.271484919591</v>
      </c>
      <c r="Q93" s="29">
        <v>101352.53128355319</v>
      </c>
      <c r="R93" s="29">
        <v>99673.318812279598</v>
      </c>
      <c r="S93" s="29">
        <v>100972.92763968289</v>
      </c>
      <c r="T93" s="29">
        <v>113687.395696971</v>
      </c>
      <c r="U93" s="29">
        <v>116960.4454993277</v>
      </c>
      <c r="V93" s="29">
        <v>115206.6139303744</v>
      </c>
      <c r="W93" s="29">
        <v>128683.95042184512</v>
      </c>
      <c r="X93" s="29">
        <v>127822.2071669568</v>
      </c>
      <c r="Y93" s="29">
        <v>129635.6069850699</v>
      </c>
      <c r="Z93" s="29">
        <v>152568.2069964713</v>
      </c>
      <c r="AA93" s="29">
        <v>164587.57196339621</v>
      </c>
      <c r="AE93" s="6"/>
      <c r="AF93" s="6"/>
    </row>
    <row r="94" spans="1:32" s="10" customFormat="1" collapsed="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E94" s="6"/>
      <c r="AF94" s="6"/>
    </row>
    <row r="95" spans="1:32" s="10" customForma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1:32" s="10" customFormat="1" x14ac:dyDescent="0.25">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1:32" s="10" customFormat="1" x14ac:dyDescent="0.25">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B97" s="6"/>
      <c r="AC97" s="6"/>
      <c r="AD97" s="6"/>
      <c r="AE97" s="6"/>
      <c r="AF97" s="6"/>
    </row>
    <row r="98" spans="1:32" s="10" customFormat="1" x14ac:dyDescent="0.25">
      <c r="A98" s="11" t="s">
        <v>18</v>
      </c>
      <c r="B98" s="11" t="s">
        <v>105</v>
      </c>
      <c r="C98" s="12">
        <v>505.98734331050002</v>
      </c>
      <c r="D98" s="12">
        <v>613.56389980200004</v>
      </c>
      <c r="E98" s="12">
        <v>3853.6282928920004</v>
      </c>
      <c r="F98" s="12">
        <v>5957.1349316230007</v>
      </c>
      <c r="G98" s="12">
        <v>7256.1249087909991</v>
      </c>
      <c r="H98" s="12">
        <v>10709.026061332002</v>
      </c>
      <c r="I98" s="12">
        <v>12747.066720892999</v>
      </c>
      <c r="J98" s="12">
        <v>20252.303437014001</v>
      </c>
      <c r="K98" s="12">
        <v>23412.137541498996</v>
      </c>
      <c r="L98" s="12">
        <v>34933.316394542999</v>
      </c>
      <c r="M98" s="12">
        <v>42490.422358810996</v>
      </c>
      <c r="N98" s="12">
        <v>49981.303354479001</v>
      </c>
      <c r="O98" s="12">
        <v>57893.833991380001</v>
      </c>
      <c r="P98" s="12">
        <v>60451.282045043998</v>
      </c>
      <c r="Q98" s="12">
        <v>56399.152074519989</v>
      </c>
      <c r="R98" s="12">
        <v>59232.477485420008</v>
      </c>
      <c r="S98" s="12">
        <v>62738.587528690005</v>
      </c>
      <c r="T98" s="12">
        <v>65043.909928699999</v>
      </c>
      <c r="U98" s="12">
        <v>86610.178773370004</v>
      </c>
      <c r="V98" s="12">
        <v>95572.072612129981</v>
      </c>
      <c r="W98" s="12">
        <v>109049.60295802</v>
      </c>
      <c r="X98" s="12">
        <v>122151.72151409001</v>
      </c>
      <c r="Y98" s="12">
        <v>121521.88078866999</v>
      </c>
      <c r="Z98" s="12">
        <v>107583.45933658001</v>
      </c>
      <c r="AA98" s="12">
        <v>120104.57287452</v>
      </c>
      <c r="AB98" s="6"/>
      <c r="AC98" s="6"/>
      <c r="AD98" s="6"/>
      <c r="AE98" s="6"/>
      <c r="AF98" s="6"/>
    </row>
    <row r="99" spans="1:32" collapsed="1" x14ac:dyDescent="0.25">
      <c r="A99" s="11" t="s">
        <v>18</v>
      </c>
      <c r="B99" s="11" t="s">
        <v>14</v>
      </c>
      <c r="C99" s="12">
        <v>2324.2834000000003</v>
      </c>
      <c r="D99" s="12">
        <v>2782.8000840000004</v>
      </c>
      <c r="E99" s="12">
        <v>4723.5931204429999</v>
      </c>
      <c r="F99" s="12">
        <v>7950.6042166779998</v>
      </c>
      <c r="G99" s="12">
        <v>13101.408841733997</v>
      </c>
      <c r="H99" s="12">
        <v>12576.934880012999</v>
      </c>
      <c r="I99" s="12">
        <v>15300.546323516002</v>
      </c>
      <c r="J99" s="12">
        <v>15621.544461455002</v>
      </c>
      <c r="K99" s="12">
        <v>15786.154044106002</v>
      </c>
      <c r="L99" s="12">
        <v>16476.056385761</v>
      </c>
      <c r="M99" s="12">
        <v>16944.607813742001</v>
      </c>
      <c r="N99" s="12">
        <v>17641.622558176001</v>
      </c>
      <c r="O99" s="12">
        <v>19486.525044367001</v>
      </c>
      <c r="P99" s="12">
        <v>18755.693933471004</v>
      </c>
      <c r="Q99" s="12">
        <v>18368.709128629998</v>
      </c>
      <c r="R99" s="12">
        <v>18048.646032908</v>
      </c>
      <c r="S99" s="12">
        <v>18144.619054335999</v>
      </c>
      <c r="T99" s="12">
        <v>17439.957628838998</v>
      </c>
      <c r="U99" s="12">
        <v>18612.879792084001</v>
      </c>
      <c r="V99" s="12">
        <v>17770.784069244</v>
      </c>
      <c r="W99" s="12">
        <v>16894.663573637998</v>
      </c>
      <c r="X99" s="12">
        <v>18859.921463325001</v>
      </c>
      <c r="Y99" s="12">
        <v>17673.207838128001</v>
      </c>
      <c r="Z99" s="12">
        <v>17425.736767423001</v>
      </c>
      <c r="AA99" s="12">
        <v>17483.340283711004</v>
      </c>
    </row>
    <row r="100" spans="1:32" x14ac:dyDescent="0.25">
      <c r="A100" s="11" t="s">
        <v>18</v>
      </c>
      <c r="B100" s="11" t="s">
        <v>25</v>
      </c>
      <c r="C100" s="12">
        <v>119.06541145</v>
      </c>
      <c r="D100" s="12">
        <v>184.40789411000003</v>
      </c>
      <c r="E100" s="12">
        <v>271.97318821000005</v>
      </c>
      <c r="F100" s="12">
        <v>391.75831909999999</v>
      </c>
      <c r="G100" s="12">
        <v>549.81786904000001</v>
      </c>
      <c r="H100" s="12">
        <v>678.47412305</v>
      </c>
      <c r="I100" s="12">
        <v>887.79244800000004</v>
      </c>
      <c r="J100" s="12">
        <v>1057.1811899000002</v>
      </c>
      <c r="K100" s="12">
        <v>1321.4520065000004</v>
      </c>
      <c r="L100" s="12">
        <v>1655.8899491999998</v>
      </c>
      <c r="M100" s="12">
        <v>1995.7739637</v>
      </c>
      <c r="N100" s="12">
        <v>2332.2123299999998</v>
      </c>
      <c r="O100" s="12">
        <v>2783.2901866000007</v>
      </c>
      <c r="P100" s="12">
        <v>3235.3770714999996</v>
      </c>
      <c r="Q100" s="12">
        <v>3567.3236299</v>
      </c>
      <c r="R100" s="12">
        <v>3960.0566567000001</v>
      </c>
      <c r="S100" s="12">
        <v>4456.5668740000001</v>
      </c>
      <c r="T100" s="12">
        <v>4753.8146044999994</v>
      </c>
      <c r="U100" s="12">
        <v>5378.6645864000002</v>
      </c>
      <c r="V100" s="12">
        <v>5728.4215265000003</v>
      </c>
      <c r="W100" s="12">
        <v>6029.5690249999998</v>
      </c>
      <c r="X100" s="12">
        <v>6564.3434550000002</v>
      </c>
      <c r="Y100" s="12">
        <v>7045.8047424999995</v>
      </c>
      <c r="Z100" s="12">
        <v>7026.6084289999999</v>
      </c>
      <c r="AA100" s="12">
        <v>7509.8421654999993</v>
      </c>
    </row>
    <row r="101" spans="1:32" collapsed="1" x14ac:dyDescent="0.25"/>
    <row r="102" spans="1:32" x14ac:dyDescent="0.25">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x14ac:dyDescent="0.25">
      <c r="A103" s="11" t="s">
        <v>26</v>
      </c>
      <c r="B103" s="11" t="s">
        <v>105</v>
      </c>
      <c r="C103" s="12">
        <v>30.571435867500004</v>
      </c>
      <c r="D103" s="12">
        <v>29.633712061999997</v>
      </c>
      <c r="E103" s="12">
        <v>2494.9037936609998</v>
      </c>
      <c r="F103" s="12">
        <v>2639.9198088980002</v>
      </c>
      <c r="G103" s="12">
        <v>3484.605016683</v>
      </c>
      <c r="H103" s="12">
        <v>3988.8551507430006</v>
      </c>
      <c r="I103" s="12">
        <v>4289.891982959999</v>
      </c>
      <c r="J103" s="12">
        <v>9359.8084442100007</v>
      </c>
      <c r="K103" s="12">
        <v>9018.7737673800002</v>
      </c>
      <c r="L103" s="12">
        <v>11634.93491579</v>
      </c>
      <c r="M103" s="12">
        <v>11490.333837714999</v>
      </c>
      <c r="N103" s="12">
        <v>11075.779791174999</v>
      </c>
      <c r="O103" s="12">
        <v>13663.36819659</v>
      </c>
      <c r="P103" s="12">
        <v>13715.882055943999</v>
      </c>
      <c r="Q103" s="12">
        <v>16359.03656782</v>
      </c>
      <c r="R103" s="12">
        <v>16365.100216069999</v>
      </c>
      <c r="S103" s="12">
        <v>17659.767073290001</v>
      </c>
      <c r="T103" s="12">
        <v>16879.795683690001</v>
      </c>
      <c r="U103" s="12">
        <v>17464.685478669999</v>
      </c>
      <c r="V103" s="12">
        <v>18107.965213990003</v>
      </c>
      <c r="W103" s="12">
        <v>17429.576942199998</v>
      </c>
      <c r="X103" s="12">
        <v>20427.6225185</v>
      </c>
      <c r="Y103" s="12">
        <v>19239.280912530001</v>
      </c>
      <c r="Z103" s="12">
        <v>17772.050869980001</v>
      </c>
      <c r="AA103" s="12">
        <v>17683.575837549997</v>
      </c>
    </row>
    <row r="104" spans="1:32" x14ac:dyDescent="0.25">
      <c r="A104" s="11" t="s">
        <v>26</v>
      </c>
      <c r="B104" s="11" t="s">
        <v>14</v>
      </c>
      <c r="C104" s="12">
        <v>1418.5030000000002</v>
      </c>
      <c r="D104" s="12">
        <v>1601.0843140000002</v>
      </c>
      <c r="E104" s="12">
        <v>2746.1753579250003</v>
      </c>
      <c r="F104" s="12">
        <v>3826.6322054400002</v>
      </c>
      <c r="G104" s="12">
        <v>8748.3270936399986</v>
      </c>
      <c r="H104" s="12">
        <v>8793.6519738389998</v>
      </c>
      <c r="I104" s="12">
        <v>9796.8878323760018</v>
      </c>
      <c r="J104" s="12">
        <v>9632.2426386700008</v>
      </c>
      <c r="K104" s="12">
        <v>9510.9757436100026</v>
      </c>
      <c r="L104" s="12">
        <v>9305.7564438949994</v>
      </c>
      <c r="M104" s="12">
        <v>9410.5113740390007</v>
      </c>
      <c r="N104" s="12">
        <v>9068.6512581060015</v>
      </c>
      <c r="O104" s="12">
        <v>9909.980714450001</v>
      </c>
      <c r="P104" s="12">
        <v>9656.5941594000033</v>
      </c>
      <c r="Q104" s="12">
        <v>9359.1553462760003</v>
      </c>
      <c r="R104" s="12">
        <v>8760.8046998360005</v>
      </c>
      <c r="S104" s="12">
        <v>8882.2494703859993</v>
      </c>
      <c r="T104" s="12">
        <v>8512.4723680049992</v>
      </c>
      <c r="U104" s="12">
        <v>9261.8997855199996</v>
      </c>
      <c r="V104" s="12">
        <v>8846.1134098500006</v>
      </c>
      <c r="W104" s="12">
        <v>8411.9814310000002</v>
      </c>
      <c r="X104" s="12">
        <v>9503.2589862700006</v>
      </c>
      <c r="Y104" s="12">
        <v>8975.2935468960004</v>
      </c>
      <c r="Z104" s="12">
        <v>9302.7832081399993</v>
      </c>
      <c r="AA104" s="12">
        <v>9043.9883231440017</v>
      </c>
    </row>
    <row r="105" spans="1:32" x14ac:dyDescent="0.25">
      <c r="A105" s="11" t="s">
        <v>26</v>
      </c>
      <c r="B105" s="11" t="s">
        <v>25</v>
      </c>
      <c r="C105" s="12">
        <v>26.798216149999998</v>
      </c>
      <c r="D105" s="12">
        <v>48.853079470000004</v>
      </c>
      <c r="E105" s="12">
        <v>88.427805039999996</v>
      </c>
      <c r="F105" s="12">
        <v>134.2455381</v>
      </c>
      <c r="G105" s="12">
        <v>184.62179</v>
      </c>
      <c r="H105" s="12">
        <v>235.07978420000001</v>
      </c>
      <c r="I105" s="12">
        <v>313.667644</v>
      </c>
      <c r="J105" s="12">
        <v>378.40492860000001</v>
      </c>
      <c r="K105" s="12">
        <v>464.68771270000002</v>
      </c>
      <c r="L105" s="12">
        <v>568.32773139999995</v>
      </c>
      <c r="M105" s="12">
        <v>684.20789659999991</v>
      </c>
      <c r="N105" s="12">
        <v>799.14862029999995</v>
      </c>
      <c r="O105" s="12">
        <v>961.64125300000001</v>
      </c>
      <c r="P105" s="12">
        <v>1102.0599904000001</v>
      </c>
      <c r="Q105" s="12">
        <v>1228.1970414000002</v>
      </c>
      <c r="R105" s="12">
        <v>1356.5377380000002</v>
      </c>
      <c r="S105" s="12">
        <v>1531.140394</v>
      </c>
      <c r="T105" s="12">
        <v>1633.3910129999999</v>
      </c>
      <c r="U105" s="12">
        <v>1787.214101</v>
      </c>
      <c r="V105" s="12">
        <v>1878.553318</v>
      </c>
      <c r="W105" s="12">
        <v>1941.6377699999998</v>
      </c>
      <c r="X105" s="12">
        <v>2142.073245</v>
      </c>
      <c r="Y105" s="12">
        <v>2280.1044139999999</v>
      </c>
      <c r="Z105" s="12">
        <v>2287.018736</v>
      </c>
      <c r="AA105" s="12">
        <v>2436.9335789999996</v>
      </c>
    </row>
    <row r="107" spans="1:32" x14ac:dyDescent="0.25">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x14ac:dyDescent="0.25">
      <c r="A108" s="11" t="s">
        <v>27</v>
      </c>
      <c r="B108" s="11" t="s">
        <v>105</v>
      </c>
      <c r="C108" s="12">
        <v>66.846623786999999</v>
      </c>
      <c r="D108" s="12">
        <v>65.540103463999998</v>
      </c>
      <c r="E108" s="12">
        <v>579.64862483000002</v>
      </c>
      <c r="F108" s="12">
        <v>593.9305919599999</v>
      </c>
      <c r="G108" s="12">
        <v>604.76063734000002</v>
      </c>
      <c r="H108" s="12">
        <v>3766.4420870000004</v>
      </c>
      <c r="I108" s="12">
        <v>4055.199556</v>
      </c>
      <c r="J108" s="12">
        <v>5006.5019549999997</v>
      </c>
      <c r="K108" s="12">
        <v>7570.6627899999994</v>
      </c>
      <c r="L108" s="12">
        <v>12350.828060000002</v>
      </c>
      <c r="M108" s="12">
        <v>17739.95897</v>
      </c>
      <c r="N108" s="12">
        <v>22245.4097</v>
      </c>
      <c r="O108" s="12">
        <v>23687.81365</v>
      </c>
      <c r="P108" s="12">
        <v>23533.428962999998</v>
      </c>
      <c r="Q108" s="12">
        <v>19962.761047</v>
      </c>
      <c r="R108" s="12">
        <v>22032.936512</v>
      </c>
      <c r="S108" s="12">
        <v>22492.540316000002</v>
      </c>
      <c r="T108" s="12">
        <v>27497.33193</v>
      </c>
      <c r="U108" s="12">
        <v>30792.25793</v>
      </c>
      <c r="V108" s="12">
        <v>41995.823843999999</v>
      </c>
      <c r="W108" s="12">
        <v>45869.195645</v>
      </c>
      <c r="X108" s="12">
        <v>53580.414990000005</v>
      </c>
      <c r="Y108" s="12">
        <v>51577.629737539995</v>
      </c>
      <c r="Z108" s="12">
        <v>43612.9599762</v>
      </c>
      <c r="AA108" s="12">
        <v>49062.039108930003</v>
      </c>
    </row>
    <row r="109" spans="1:32" x14ac:dyDescent="0.25">
      <c r="A109" s="11" t="s">
        <v>27</v>
      </c>
      <c r="B109" s="11" t="s">
        <v>14</v>
      </c>
      <c r="C109" s="12">
        <v>905.78039999999999</v>
      </c>
      <c r="D109" s="12">
        <v>1181.71577</v>
      </c>
      <c r="E109" s="12">
        <v>1977.06514038</v>
      </c>
      <c r="F109" s="12">
        <v>3253.9026419600004</v>
      </c>
      <c r="G109" s="12">
        <v>3431.9456545200001</v>
      </c>
      <c r="H109" s="12">
        <v>2729.9562642699998</v>
      </c>
      <c r="I109" s="12">
        <v>3513.7521186600002</v>
      </c>
      <c r="J109" s="12">
        <v>3625.4572273799999</v>
      </c>
      <c r="K109" s="12">
        <v>3515.7611806499999</v>
      </c>
      <c r="L109" s="12">
        <v>3434.7045229300002</v>
      </c>
      <c r="M109" s="12">
        <v>3217.3929336699998</v>
      </c>
      <c r="N109" s="12">
        <v>3246.4425245500001</v>
      </c>
      <c r="O109" s="12">
        <v>3299.1928193200001</v>
      </c>
      <c r="P109" s="12">
        <v>3045.0537798300002</v>
      </c>
      <c r="Q109" s="12">
        <v>2710.9110259000004</v>
      </c>
      <c r="R109" s="12">
        <v>2862.6394463399997</v>
      </c>
      <c r="S109" s="12">
        <v>3064.0907883</v>
      </c>
      <c r="T109" s="12">
        <v>2879.9932835999998</v>
      </c>
      <c r="U109" s="12">
        <v>2959.1924113</v>
      </c>
      <c r="V109" s="12">
        <v>2848.1650661399999</v>
      </c>
      <c r="W109" s="12">
        <v>2748.0901865000001</v>
      </c>
      <c r="X109" s="12">
        <v>2813.8533524700001</v>
      </c>
      <c r="Y109" s="12">
        <v>2686.7551788799997</v>
      </c>
      <c r="Z109" s="12">
        <v>2490.7077082400001</v>
      </c>
      <c r="AA109" s="12">
        <v>2570.7156839999998</v>
      </c>
    </row>
    <row r="110" spans="1:32" x14ac:dyDescent="0.25">
      <c r="A110" s="11" t="s">
        <v>27</v>
      </c>
      <c r="B110" s="11" t="s">
        <v>25</v>
      </c>
      <c r="C110" s="12">
        <v>14.637639</v>
      </c>
      <c r="D110" s="12">
        <v>23.507069999999999</v>
      </c>
      <c r="E110" s="12">
        <v>38.185470000000002</v>
      </c>
      <c r="F110" s="12">
        <v>61.048400000000001</v>
      </c>
      <c r="G110" s="12">
        <v>93.643039999999999</v>
      </c>
      <c r="H110" s="12">
        <v>126.70287</v>
      </c>
      <c r="I110" s="12">
        <v>174.08788999999999</v>
      </c>
      <c r="J110" s="12">
        <v>218.53400999999999</v>
      </c>
      <c r="K110" s="12">
        <v>296.09985</v>
      </c>
      <c r="L110" s="12">
        <v>390.58582000000001</v>
      </c>
      <c r="M110" s="12">
        <v>499.31058000000002</v>
      </c>
      <c r="N110" s="12">
        <v>598.82010000000002</v>
      </c>
      <c r="O110" s="12">
        <v>714.48584000000005</v>
      </c>
      <c r="P110" s="12">
        <v>828.45012999999994</v>
      </c>
      <c r="Q110" s="12">
        <v>917.61599999999999</v>
      </c>
      <c r="R110" s="12">
        <v>1053.0308</v>
      </c>
      <c r="S110" s="12">
        <v>1193.0637999999999</v>
      </c>
      <c r="T110" s="12">
        <v>1344.4760000000001</v>
      </c>
      <c r="U110" s="12">
        <v>1523.3</v>
      </c>
      <c r="V110" s="12">
        <v>1705.6422</v>
      </c>
      <c r="W110" s="12">
        <v>1853.2056</v>
      </c>
      <c r="X110" s="12">
        <v>1983.0994000000001</v>
      </c>
      <c r="Y110" s="12">
        <v>2091.6837999999998</v>
      </c>
      <c r="Z110" s="12">
        <v>2097.0792999999999</v>
      </c>
      <c r="AA110" s="12">
        <v>2293.4634000000001</v>
      </c>
    </row>
    <row r="112" spans="1:32" x14ac:dyDescent="0.25">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x14ac:dyDescent="0.25">
      <c r="A113" s="11" t="s">
        <v>28</v>
      </c>
      <c r="B113" s="11" t="s">
        <v>105</v>
      </c>
      <c r="C113" s="12">
        <v>191.17630367199999</v>
      </c>
      <c r="D113" s="12">
        <v>299.15330035500006</v>
      </c>
      <c r="E113" s="12">
        <v>569.14337855000008</v>
      </c>
      <c r="F113" s="12">
        <v>2521.2710959999999</v>
      </c>
      <c r="G113" s="12">
        <v>2956.3989499999998</v>
      </c>
      <c r="H113" s="12">
        <v>2760.2737729999999</v>
      </c>
      <c r="I113" s="12">
        <v>4208.9180990000004</v>
      </c>
      <c r="J113" s="12">
        <v>4517.0485735000002</v>
      </c>
      <c r="K113" s="12">
        <v>4085.9564839999998</v>
      </c>
      <c r="L113" s="12">
        <v>5041.2001930000006</v>
      </c>
      <c r="M113" s="12">
        <v>5082.5155890000005</v>
      </c>
      <c r="N113" s="12">
        <v>6212.87129</v>
      </c>
      <c r="O113" s="12">
        <v>9161.6711690000011</v>
      </c>
      <c r="P113" s="12">
        <v>9311.581302999999</v>
      </c>
      <c r="Q113" s="12">
        <v>8463.4657929999994</v>
      </c>
      <c r="R113" s="12">
        <v>8466.7740610000001</v>
      </c>
      <c r="S113" s="12">
        <v>9351.0441160000009</v>
      </c>
      <c r="T113" s="12">
        <v>8036.2684710000003</v>
      </c>
      <c r="U113" s="12">
        <v>9795.0746709999985</v>
      </c>
      <c r="V113" s="12">
        <v>9014.9935839999998</v>
      </c>
      <c r="W113" s="12">
        <v>10617.552645</v>
      </c>
      <c r="X113" s="12">
        <v>11293.718580999999</v>
      </c>
      <c r="Y113" s="12">
        <v>11707.69185445</v>
      </c>
      <c r="Z113" s="12">
        <v>9460.7234720300003</v>
      </c>
      <c r="AA113" s="12">
        <v>10608.32200394</v>
      </c>
    </row>
    <row r="114" spans="1:27" x14ac:dyDescent="0.25">
      <c r="A114" s="11" t="s">
        <v>28</v>
      </c>
      <c r="B114" s="11" t="s">
        <v>14</v>
      </c>
      <c r="C114" s="12">
        <v>0</v>
      </c>
      <c r="D114" s="12">
        <v>0</v>
      </c>
      <c r="E114" s="12">
        <v>0.24364211000000002</v>
      </c>
      <c r="F114" s="12">
        <v>869.94406230000004</v>
      </c>
      <c r="G114" s="12">
        <v>920.97698814</v>
      </c>
      <c r="H114" s="12">
        <v>880.55714935000003</v>
      </c>
      <c r="I114" s="12">
        <v>881.80083647000004</v>
      </c>
      <c r="J114" s="12">
        <v>903.54549730000008</v>
      </c>
      <c r="K114" s="12">
        <v>874.86556982999991</v>
      </c>
      <c r="L114" s="12">
        <v>914.87162432000002</v>
      </c>
      <c r="M114" s="12">
        <v>858.97600217000002</v>
      </c>
      <c r="N114" s="12">
        <v>841.99644983999997</v>
      </c>
      <c r="O114" s="12">
        <v>844.90312793999999</v>
      </c>
      <c r="P114" s="12">
        <v>847.06182749000004</v>
      </c>
      <c r="Q114" s="12">
        <v>782.31462063999993</v>
      </c>
      <c r="R114" s="12">
        <v>792.94175918000008</v>
      </c>
      <c r="S114" s="12">
        <v>834.41571437000005</v>
      </c>
      <c r="T114" s="12">
        <v>749.02557911999997</v>
      </c>
      <c r="U114" s="12">
        <v>802.68465172000003</v>
      </c>
      <c r="V114" s="12">
        <v>798.68896625000002</v>
      </c>
      <c r="W114" s="12">
        <v>775.22661974999994</v>
      </c>
      <c r="X114" s="12">
        <v>842.0092328400001</v>
      </c>
      <c r="Y114" s="12">
        <v>801.1350229300001</v>
      </c>
      <c r="Z114" s="12">
        <v>713.60531164999998</v>
      </c>
      <c r="AA114" s="12">
        <v>754.02832120999994</v>
      </c>
    </row>
    <row r="115" spans="1:27" x14ac:dyDescent="0.25">
      <c r="A115" s="11" t="s">
        <v>28</v>
      </c>
      <c r="B115" s="11" t="s">
        <v>25</v>
      </c>
      <c r="C115" s="12">
        <v>14.968840199999999</v>
      </c>
      <c r="D115" s="12">
        <v>25.465826839999998</v>
      </c>
      <c r="E115" s="12">
        <v>43.301949570000005</v>
      </c>
      <c r="F115" s="12">
        <v>71.232908999999992</v>
      </c>
      <c r="G115" s="12">
        <v>113.94798264000001</v>
      </c>
      <c r="H115" s="12">
        <v>138.85808885</v>
      </c>
      <c r="I115" s="12">
        <v>189.11711600000001</v>
      </c>
      <c r="J115" s="12">
        <v>219.7908923</v>
      </c>
      <c r="K115" s="12">
        <v>282.58065580000005</v>
      </c>
      <c r="L115" s="12">
        <v>355.03097480000002</v>
      </c>
      <c r="M115" s="12">
        <v>429.88459709999995</v>
      </c>
      <c r="N115" s="12">
        <v>491.4295047</v>
      </c>
      <c r="O115" s="12">
        <v>605.13883959999998</v>
      </c>
      <c r="P115" s="12">
        <v>732.07235409999998</v>
      </c>
      <c r="Q115" s="12">
        <v>826.75217850000001</v>
      </c>
      <c r="R115" s="12">
        <v>909.40388370000005</v>
      </c>
      <c r="S115" s="12">
        <v>1017.08799</v>
      </c>
      <c r="T115" s="12">
        <v>1044.4395915</v>
      </c>
      <c r="U115" s="12">
        <v>1224.5737954000001</v>
      </c>
      <c r="V115" s="12">
        <v>1292.4019985</v>
      </c>
      <c r="W115" s="12">
        <v>1334.616745</v>
      </c>
      <c r="X115" s="12">
        <v>1490.5806600000001</v>
      </c>
      <c r="Y115" s="12">
        <v>1639.8340485000001</v>
      </c>
      <c r="Z115" s="12">
        <v>1614.6528329999999</v>
      </c>
      <c r="AA115" s="12">
        <v>1703.6066965</v>
      </c>
    </row>
    <row r="117" spans="1:27" x14ac:dyDescent="0.25">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x14ac:dyDescent="0.25">
      <c r="A118" s="11" t="s">
        <v>29</v>
      </c>
      <c r="B118" s="11" t="s">
        <v>105</v>
      </c>
      <c r="C118" s="12">
        <v>217.368804391</v>
      </c>
      <c r="D118" s="12">
        <v>219.20879162400001</v>
      </c>
      <c r="E118" s="12">
        <v>209.89959779</v>
      </c>
      <c r="F118" s="12">
        <v>201.97619266199999</v>
      </c>
      <c r="G118" s="12">
        <v>210.315281777</v>
      </c>
      <c r="H118" s="12">
        <v>193.40978199999998</v>
      </c>
      <c r="I118" s="12">
        <v>193.005940275</v>
      </c>
      <c r="J118" s="12">
        <v>1368.8763861500001</v>
      </c>
      <c r="K118" s="12">
        <v>2736.6322743599999</v>
      </c>
      <c r="L118" s="12">
        <v>5906.2259265499997</v>
      </c>
      <c r="M118" s="12">
        <v>8177.4599113600007</v>
      </c>
      <c r="N118" s="12">
        <v>10447.06631283</v>
      </c>
      <c r="O118" s="12">
        <v>11380.78958617</v>
      </c>
      <c r="P118" s="12">
        <v>13890.129620310001</v>
      </c>
      <c r="Q118" s="12">
        <v>11612.62841003</v>
      </c>
      <c r="R118" s="12">
        <v>12014.0753105</v>
      </c>
      <c r="S118" s="12">
        <v>12871.412974500001</v>
      </c>
      <c r="T118" s="12">
        <v>12277.71646815</v>
      </c>
      <c r="U118" s="12">
        <v>27367.779564199998</v>
      </c>
      <c r="V118" s="12">
        <v>24040.480727299997</v>
      </c>
      <c r="W118" s="12">
        <v>32687.09908552</v>
      </c>
      <c r="X118" s="12">
        <v>34239.078915649996</v>
      </c>
      <c r="Y118" s="12">
        <v>36289.4840797</v>
      </c>
      <c r="Z118" s="12">
        <v>30477.632810070001</v>
      </c>
      <c r="AA118" s="12">
        <v>31834.087489099998</v>
      </c>
    </row>
    <row r="119" spans="1:27" x14ac:dyDescent="0.25">
      <c r="A119" s="11" t="s">
        <v>29</v>
      </c>
      <c r="B119" s="11" t="s">
        <v>14</v>
      </c>
      <c r="C119" s="12">
        <v>0</v>
      </c>
      <c r="D119" s="12">
        <v>0</v>
      </c>
      <c r="E119" s="12">
        <v>4.4183336000000004E-2</v>
      </c>
      <c r="F119" s="12">
        <v>4.9015839999999998E-2</v>
      </c>
      <c r="G119" s="12">
        <v>6.1867690000000003E-2</v>
      </c>
      <c r="H119" s="12">
        <v>6.9303435999999996E-2</v>
      </c>
      <c r="I119" s="12">
        <v>7.5229407999999998E-2</v>
      </c>
      <c r="J119" s="12">
        <v>7.7837549000000006E-2</v>
      </c>
      <c r="K119" s="12">
        <v>7.7584549000000003E-2</v>
      </c>
      <c r="L119" s="12">
        <v>8.0031976000000005E-2</v>
      </c>
      <c r="M119" s="12">
        <v>7.6331626999999999E-2</v>
      </c>
      <c r="N119" s="12">
        <v>8.14801E-2</v>
      </c>
      <c r="O119" s="12">
        <v>8.3441412999999992E-2</v>
      </c>
      <c r="P119" s="12">
        <v>8.8015980999999993E-2</v>
      </c>
      <c r="Q119" s="12">
        <v>8.6185813999999999E-2</v>
      </c>
      <c r="R119" s="12">
        <v>8.6259271999999998E-2</v>
      </c>
      <c r="S119" s="12">
        <v>9.1508079999999992E-2</v>
      </c>
      <c r="T119" s="12">
        <v>9.3747994000000001E-2</v>
      </c>
      <c r="U119" s="12">
        <v>9.6094343999999998E-2</v>
      </c>
      <c r="V119" s="12">
        <v>9.8915503999999987E-2</v>
      </c>
      <c r="W119" s="12">
        <v>0.105781388</v>
      </c>
      <c r="X119" s="12">
        <v>0.11383254499999999</v>
      </c>
      <c r="Y119" s="12">
        <v>0.11700519199999999</v>
      </c>
      <c r="Z119" s="12">
        <v>0.110289373</v>
      </c>
      <c r="AA119" s="12">
        <v>0.111447887</v>
      </c>
    </row>
    <row r="120" spans="1:27" x14ac:dyDescent="0.25">
      <c r="A120" s="11" t="s">
        <v>29</v>
      </c>
      <c r="B120" s="11" t="s">
        <v>25</v>
      </c>
      <c r="C120" s="12">
        <v>61.496032999999997</v>
      </c>
      <c r="D120" s="12">
        <v>84.677216000000001</v>
      </c>
      <c r="E120" s="12">
        <v>98.953339999999997</v>
      </c>
      <c r="F120" s="12">
        <v>120.69262999999999</v>
      </c>
      <c r="G120" s="12">
        <v>149.78220999999999</v>
      </c>
      <c r="H120" s="12">
        <v>164.42113000000001</v>
      </c>
      <c r="I120" s="12">
        <v>195.59147999999999</v>
      </c>
      <c r="J120" s="12">
        <v>219.69359</v>
      </c>
      <c r="K120" s="12">
        <v>247.24078</v>
      </c>
      <c r="L120" s="12">
        <v>308.22958</v>
      </c>
      <c r="M120" s="12">
        <v>348.04678000000001</v>
      </c>
      <c r="N120" s="12">
        <v>395.77422999999999</v>
      </c>
      <c r="O120" s="12">
        <v>451.14645000000002</v>
      </c>
      <c r="P120" s="12">
        <v>509.66784999999999</v>
      </c>
      <c r="Q120" s="12">
        <v>528.30330000000004</v>
      </c>
      <c r="R120" s="12">
        <v>566.00476000000003</v>
      </c>
      <c r="S120" s="12">
        <v>626.77892999999995</v>
      </c>
      <c r="T120" s="12">
        <v>631.78430000000003</v>
      </c>
      <c r="U120" s="12">
        <v>732.17610000000002</v>
      </c>
      <c r="V120" s="12">
        <v>743.54254000000003</v>
      </c>
      <c r="W120" s="12">
        <v>780.93380000000002</v>
      </c>
      <c r="X120" s="12">
        <v>823.00329999999997</v>
      </c>
      <c r="Y120" s="12">
        <v>890.51793999999995</v>
      </c>
      <c r="Z120" s="12">
        <v>886.97722999999996</v>
      </c>
      <c r="AA120" s="12">
        <v>921.38099999999997</v>
      </c>
    </row>
    <row r="122" spans="1:27" x14ac:dyDescent="0.25">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x14ac:dyDescent="0.25">
      <c r="A123" s="11" t="s">
        <v>30</v>
      </c>
      <c r="B123" s="11" t="s">
        <v>105</v>
      </c>
      <c r="C123" s="12">
        <v>2.4175593000000002E-2</v>
      </c>
      <c r="D123" s="12">
        <v>2.7992296999999999E-2</v>
      </c>
      <c r="E123" s="12">
        <v>3.2898060999999999E-2</v>
      </c>
      <c r="F123" s="12">
        <v>3.7242102999999999E-2</v>
      </c>
      <c r="G123" s="12">
        <v>4.5022990999999998E-2</v>
      </c>
      <c r="H123" s="12">
        <v>4.5268588999999998E-2</v>
      </c>
      <c r="I123" s="12">
        <v>5.1142658000000001E-2</v>
      </c>
      <c r="J123" s="12">
        <v>6.8078154000000002E-2</v>
      </c>
      <c r="K123" s="12">
        <v>0.11222575900000001</v>
      </c>
      <c r="L123" s="12">
        <v>0.127299203</v>
      </c>
      <c r="M123" s="12">
        <v>0.15405073600000002</v>
      </c>
      <c r="N123" s="12">
        <v>0.176260474</v>
      </c>
      <c r="O123" s="12">
        <v>0.19138961999999998</v>
      </c>
      <c r="P123" s="12">
        <v>0.26010279000000003</v>
      </c>
      <c r="Q123" s="12">
        <v>1.26025667</v>
      </c>
      <c r="R123" s="12">
        <v>353.59138584999999</v>
      </c>
      <c r="S123" s="12">
        <v>363.8230489</v>
      </c>
      <c r="T123" s="12">
        <v>352.79737585999999</v>
      </c>
      <c r="U123" s="12">
        <v>1190.3811294999998</v>
      </c>
      <c r="V123" s="12">
        <v>2412.80924284</v>
      </c>
      <c r="W123" s="12">
        <v>2446.1786403000001</v>
      </c>
      <c r="X123" s="12">
        <v>2610.8865089400001</v>
      </c>
      <c r="Y123" s="12">
        <v>2707.7942044500001</v>
      </c>
      <c r="Z123" s="12">
        <v>6260.0922082999996</v>
      </c>
      <c r="AA123" s="12">
        <v>10916.548434999999</v>
      </c>
    </row>
    <row r="124" spans="1:27" x14ac:dyDescent="0.25">
      <c r="A124" s="11" t="s">
        <v>30</v>
      </c>
      <c r="B124" s="11" t="s">
        <v>14</v>
      </c>
      <c r="C124" s="12">
        <v>0</v>
      </c>
      <c r="D124" s="12">
        <v>0</v>
      </c>
      <c r="E124" s="12">
        <v>6.4796692000000003E-2</v>
      </c>
      <c r="F124" s="12">
        <v>7.6291137999999994E-2</v>
      </c>
      <c r="G124" s="12">
        <v>9.7237744000000001E-2</v>
      </c>
      <c r="H124" s="12">
        <v>172.700189118</v>
      </c>
      <c r="I124" s="12">
        <v>1108.0303066020001</v>
      </c>
      <c r="J124" s="12">
        <v>1460.2212605559998</v>
      </c>
      <c r="K124" s="12">
        <v>1884.4739654670002</v>
      </c>
      <c r="L124" s="12">
        <v>2820.6437626400002</v>
      </c>
      <c r="M124" s="12">
        <v>3457.6511722360001</v>
      </c>
      <c r="N124" s="12">
        <v>4484.4508455799996</v>
      </c>
      <c r="O124" s="12">
        <v>5432.364941244</v>
      </c>
      <c r="P124" s="12">
        <v>5206.8961507699996</v>
      </c>
      <c r="Q124" s="12">
        <v>5516.2419499999996</v>
      </c>
      <c r="R124" s="12">
        <v>5632.1738682799996</v>
      </c>
      <c r="S124" s="12">
        <v>5363.7715731999997</v>
      </c>
      <c r="T124" s="12">
        <v>5298.3726501199999</v>
      </c>
      <c r="U124" s="12">
        <v>5589.0068492</v>
      </c>
      <c r="V124" s="12">
        <v>5277.7177115000004</v>
      </c>
      <c r="W124" s="12">
        <v>4959.2595549999996</v>
      </c>
      <c r="X124" s="12">
        <v>5700.6860592000003</v>
      </c>
      <c r="Y124" s="12">
        <v>5209.9070842299998</v>
      </c>
      <c r="Z124" s="12">
        <v>4918.5302500199996</v>
      </c>
      <c r="AA124" s="12">
        <v>5114.4965074699994</v>
      </c>
    </row>
    <row r="125" spans="1:27" x14ac:dyDescent="0.25">
      <c r="A125" s="11" t="s">
        <v>30</v>
      </c>
      <c r="B125" s="11" t="s">
        <v>25</v>
      </c>
      <c r="C125" s="12">
        <v>1.1646831</v>
      </c>
      <c r="D125" s="12">
        <v>1.9047018</v>
      </c>
      <c r="E125" s="12">
        <v>3.1046236</v>
      </c>
      <c r="F125" s="12">
        <v>4.5388419999999998</v>
      </c>
      <c r="G125" s="12">
        <v>7.8228464000000004</v>
      </c>
      <c r="H125" s="12">
        <v>13.41225</v>
      </c>
      <c r="I125" s="12">
        <v>15.328317999999999</v>
      </c>
      <c r="J125" s="12">
        <v>20.757769</v>
      </c>
      <c r="K125" s="12">
        <v>30.843008000000001</v>
      </c>
      <c r="L125" s="12">
        <v>33.715843</v>
      </c>
      <c r="M125" s="12">
        <v>34.324109999999997</v>
      </c>
      <c r="N125" s="12">
        <v>47.039875000000002</v>
      </c>
      <c r="O125" s="12">
        <v>50.877803999999998</v>
      </c>
      <c r="P125" s="12">
        <v>63.126747000000002</v>
      </c>
      <c r="Q125" s="12">
        <v>66.455110000000005</v>
      </c>
      <c r="R125" s="12">
        <v>75.079475000000002</v>
      </c>
      <c r="S125" s="12">
        <v>88.495760000000004</v>
      </c>
      <c r="T125" s="12">
        <v>99.723699999999994</v>
      </c>
      <c r="U125" s="12">
        <v>111.40058999999999</v>
      </c>
      <c r="V125" s="12">
        <v>108.28147</v>
      </c>
      <c r="W125" s="12">
        <v>119.17511</v>
      </c>
      <c r="X125" s="12">
        <v>125.58685</v>
      </c>
      <c r="Y125" s="12">
        <v>143.66453999999999</v>
      </c>
      <c r="Z125" s="12">
        <v>140.88032999999999</v>
      </c>
      <c r="AA125" s="12">
        <v>154.45749000000001</v>
      </c>
    </row>
    <row r="128" spans="1:27" x14ac:dyDescent="0.25">
      <c r="A128" s="28" t="s">
        <v>100</v>
      </c>
    </row>
    <row r="129" spans="1:27" x14ac:dyDescent="0.25">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x14ac:dyDescent="0.25">
      <c r="A130" s="11" t="s">
        <v>18</v>
      </c>
      <c r="B130" s="11" t="s">
        <v>53</v>
      </c>
      <c r="C130" s="12">
        <v>28799.581654580041</v>
      </c>
      <c r="D130" s="12">
        <v>32116.566738303038</v>
      </c>
      <c r="E130" s="12">
        <v>35314.162636605921</v>
      </c>
      <c r="F130" s="12">
        <v>42204.844896742456</v>
      </c>
      <c r="G130" s="12">
        <v>46649.244193940904</v>
      </c>
      <c r="H130" s="12">
        <v>45581.342295786199</v>
      </c>
      <c r="I130" s="12">
        <v>51738.475006132008</v>
      </c>
      <c r="J130" s="12">
        <v>57785.447491860643</v>
      </c>
      <c r="K130" s="12">
        <v>62725.514409924239</v>
      </c>
      <c r="L130" s="12">
        <v>66426.573496413606</v>
      </c>
      <c r="M130" s="12">
        <v>68136.577039323252</v>
      </c>
      <c r="N130" s="12">
        <v>69455.315398857652</v>
      </c>
      <c r="O130" s="12">
        <v>77921.789061492032</v>
      </c>
      <c r="P130" s="12">
        <v>81295.984183124499</v>
      </c>
      <c r="Q130" s="12">
        <v>75616.571643176198</v>
      </c>
      <c r="R130" s="12">
        <v>82371.964922335057</v>
      </c>
      <c r="S130" s="12">
        <v>89097.359757695333</v>
      </c>
      <c r="T130" s="12">
        <v>93968.30928689499</v>
      </c>
      <c r="U130" s="12">
        <v>97170.133942587301</v>
      </c>
      <c r="V130" s="12">
        <v>97695.794642937282</v>
      </c>
      <c r="W130" s="12">
        <v>97584.68318903484</v>
      </c>
      <c r="X130" s="12">
        <v>107466.53385647577</v>
      </c>
      <c r="Y130" s="12">
        <v>110617.43129422409</v>
      </c>
      <c r="Z130" s="12">
        <v>101961.08538418186</v>
      </c>
      <c r="AA130" s="12">
        <v>110157.64688730802</v>
      </c>
    </row>
    <row r="131" spans="1:27" collapsed="1" x14ac:dyDescent="0.25">
      <c r="A131" s="11" t="s">
        <v>18</v>
      </c>
      <c r="B131" s="11" t="s">
        <v>77</v>
      </c>
      <c r="C131" s="12">
        <v>695.47950570988485</v>
      </c>
      <c r="D131" s="12">
        <v>1078.3100386857082</v>
      </c>
      <c r="E131" s="12">
        <v>1407.5157852487544</v>
      </c>
      <c r="F131" s="12">
        <v>1668.4796034111953</v>
      </c>
      <c r="G131" s="12">
        <v>1891.1321068588477</v>
      </c>
      <c r="H131" s="12">
        <v>2035.3668890277131</v>
      </c>
      <c r="I131" s="12">
        <v>2318.3699375824908</v>
      </c>
      <c r="J131" s="12">
        <v>2682.8974708124374</v>
      </c>
      <c r="K131" s="12">
        <v>3007.6704108138074</v>
      </c>
      <c r="L131" s="12">
        <v>3349.5883541169701</v>
      </c>
      <c r="M131" s="12">
        <v>3854.3371915492908</v>
      </c>
      <c r="N131" s="12">
        <v>4362.6111489069299</v>
      </c>
      <c r="O131" s="12">
        <v>4815.8375428165173</v>
      </c>
      <c r="P131" s="12">
        <v>5174.2175192094955</v>
      </c>
      <c r="Q131" s="12">
        <v>5472.1673845028699</v>
      </c>
      <c r="R131" s="12">
        <v>5686.3755043830643</v>
      </c>
      <c r="S131" s="12">
        <v>5767.9947715630378</v>
      </c>
      <c r="T131" s="12">
        <v>5751.488018755429</v>
      </c>
      <c r="U131" s="12">
        <v>5684.5392051556028</v>
      </c>
      <c r="V131" s="12">
        <v>5627.0458750929711</v>
      </c>
      <c r="W131" s="12">
        <v>5657.8926820355518</v>
      </c>
      <c r="X131" s="12">
        <v>5678.531402848238</v>
      </c>
      <c r="Y131" s="12">
        <v>5681.5410981673467</v>
      </c>
      <c r="Z131" s="12">
        <v>5668.968549653996</v>
      </c>
      <c r="AA131" s="12">
        <v>5652.0939934496691</v>
      </c>
    </row>
    <row r="132" spans="1:27" collapsed="1" x14ac:dyDescent="0.25">
      <c r="A132" s="11" t="s">
        <v>18</v>
      </c>
      <c r="B132" s="11" t="s">
        <v>78</v>
      </c>
      <c r="C132" s="12">
        <v>818.55442644202515</v>
      </c>
      <c r="D132" s="12">
        <v>1269.0038799837214</v>
      </c>
      <c r="E132" s="12">
        <v>1656.6188108310082</v>
      </c>
      <c r="F132" s="12">
        <v>1963.7017690634411</v>
      </c>
      <c r="G132" s="12">
        <v>2226.3497638900258</v>
      </c>
      <c r="H132" s="12">
        <v>2395.6582608850285</v>
      </c>
      <c r="I132" s="12">
        <v>2729.6635485125166</v>
      </c>
      <c r="J132" s="12">
        <v>3158.3232962875327</v>
      </c>
      <c r="K132" s="12">
        <v>3540.0508155728053</v>
      </c>
      <c r="L132" s="12">
        <v>3942.9331879372494</v>
      </c>
      <c r="M132" s="12">
        <v>4536.0568538027446</v>
      </c>
      <c r="N132" s="12">
        <v>5135.5260266892783</v>
      </c>
      <c r="O132" s="12">
        <v>5666.6468609600752</v>
      </c>
      <c r="P132" s="12">
        <v>6089.0879580885567</v>
      </c>
      <c r="Q132" s="12">
        <v>6440.0448676655124</v>
      </c>
      <c r="R132" s="12">
        <v>6692.6190524663807</v>
      </c>
      <c r="S132" s="12">
        <v>6788.821124342664</v>
      </c>
      <c r="T132" s="12">
        <v>6767.7333839256535</v>
      </c>
      <c r="U132" s="12">
        <v>6692.1029913053426</v>
      </c>
      <c r="V132" s="12">
        <v>6622.8115186825871</v>
      </c>
      <c r="W132" s="12">
        <v>6659.9011823977626</v>
      </c>
      <c r="X132" s="12">
        <v>6683.790206809872</v>
      </c>
      <c r="Y132" s="12">
        <v>6688.1883858722285</v>
      </c>
      <c r="Z132" s="12">
        <v>6674.2227214915983</v>
      </c>
      <c r="AA132" s="12">
        <v>6651.1966452847391</v>
      </c>
    </row>
    <row r="134" spans="1:27" x14ac:dyDescent="0.25">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x14ac:dyDescent="0.25">
      <c r="A135" s="11" t="s">
        <v>26</v>
      </c>
      <c r="B135" s="11" t="s">
        <v>53</v>
      </c>
      <c r="C135" s="27">
        <v>9407.3660738003891</v>
      </c>
      <c r="D135" s="27">
        <v>10720.592745043252</v>
      </c>
      <c r="E135" s="27">
        <v>11742.165831503591</v>
      </c>
      <c r="F135" s="27">
        <v>14397.80613409698</v>
      </c>
      <c r="G135" s="27">
        <v>15632.0744559697</v>
      </c>
      <c r="H135" s="27">
        <v>15190.816560003701</v>
      </c>
      <c r="I135" s="27">
        <v>16923.737649291219</v>
      </c>
      <c r="J135" s="27">
        <v>19303.007131726721</v>
      </c>
      <c r="K135" s="27">
        <v>21478.691769755362</v>
      </c>
      <c r="L135" s="27">
        <v>22202.22050975027</v>
      </c>
      <c r="M135" s="27">
        <v>23139.098955670954</v>
      </c>
      <c r="N135" s="27">
        <v>23515.40579942867</v>
      </c>
      <c r="O135" s="27">
        <v>27142.037960078618</v>
      </c>
      <c r="P135" s="27">
        <v>27978.921039158999</v>
      </c>
      <c r="Q135" s="27">
        <v>25986.664037335893</v>
      </c>
      <c r="R135" s="27">
        <v>27808.479812266996</v>
      </c>
      <c r="S135" s="27">
        <v>30679.3489002918</v>
      </c>
      <c r="T135" s="27">
        <v>33048.967532542694</v>
      </c>
      <c r="U135" s="27">
        <v>33321.199393111194</v>
      </c>
      <c r="V135" s="27">
        <v>33908.128015022798</v>
      </c>
      <c r="W135" s="27">
        <v>33701.145137156294</v>
      </c>
      <c r="X135" s="27">
        <v>38073.762060588204</v>
      </c>
      <c r="Y135" s="27">
        <v>38675.843278596898</v>
      </c>
      <c r="Z135" s="27">
        <v>35512.044699422302</v>
      </c>
      <c r="AA135" s="27">
        <v>37604.784254430793</v>
      </c>
    </row>
    <row r="136" spans="1:27" x14ac:dyDescent="0.25">
      <c r="A136" s="11" t="s">
        <v>26</v>
      </c>
      <c r="B136" s="11" t="s">
        <v>77</v>
      </c>
      <c r="C136" s="12">
        <v>252.91152013516401</v>
      </c>
      <c r="D136" s="12">
        <v>378.03701382875403</v>
      </c>
      <c r="E136" s="12">
        <v>474.14851216983698</v>
      </c>
      <c r="F136" s="12">
        <v>547.33104741811701</v>
      </c>
      <c r="G136" s="12">
        <v>609.241747665405</v>
      </c>
      <c r="H136" s="12">
        <v>653.13848749542205</v>
      </c>
      <c r="I136" s="12">
        <v>740.77865667724598</v>
      </c>
      <c r="J136" s="12">
        <v>859.11339194488505</v>
      </c>
      <c r="K136" s="12">
        <v>977.767700401306</v>
      </c>
      <c r="L136" s="12">
        <v>1103.13766263246</v>
      </c>
      <c r="M136" s="12">
        <v>1286.9308055701199</v>
      </c>
      <c r="N136" s="12">
        <v>1462.6095040955499</v>
      </c>
      <c r="O136" s="12">
        <v>1617.7381679611201</v>
      </c>
      <c r="P136" s="12">
        <v>1741.4017822532601</v>
      </c>
      <c r="Q136" s="12">
        <v>1838.9315026607501</v>
      </c>
      <c r="R136" s="12">
        <v>1907.33732112598</v>
      </c>
      <c r="S136" s="12">
        <v>1935.73104249572</v>
      </c>
      <c r="T136" s="12">
        <v>1922.4916844844799</v>
      </c>
      <c r="U136" s="12">
        <v>1901.09352448511</v>
      </c>
      <c r="V136" s="12">
        <v>1886.0903379516601</v>
      </c>
      <c r="W136" s="12">
        <v>1903.65684973621</v>
      </c>
      <c r="X136" s="12">
        <v>1915.6796952247601</v>
      </c>
      <c r="Y136" s="12">
        <v>1915.4790256481101</v>
      </c>
      <c r="Z136" s="12">
        <v>1909.4832365846601</v>
      </c>
      <c r="AA136" s="12">
        <v>1898.9575785827601</v>
      </c>
    </row>
    <row r="137" spans="1:27" x14ac:dyDescent="0.25">
      <c r="A137" s="11" t="s">
        <v>26</v>
      </c>
      <c r="B137" s="11" t="s">
        <v>78</v>
      </c>
      <c r="C137" s="12">
        <v>297.70232521080902</v>
      </c>
      <c r="D137" s="12">
        <v>444.779419281005</v>
      </c>
      <c r="E137" s="12">
        <v>558.07491128444599</v>
      </c>
      <c r="F137" s="12">
        <v>644.29925701522802</v>
      </c>
      <c r="G137" s="12">
        <v>717.32149270784805</v>
      </c>
      <c r="H137" s="12">
        <v>768.75532677245099</v>
      </c>
      <c r="I137" s="12">
        <v>872.24802784252097</v>
      </c>
      <c r="J137" s="12">
        <v>1011.28438747215</v>
      </c>
      <c r="K137" s="12">
        <v>1150.39511930656</v>
      </c>
      <c r="L137" s="12">
        <v>1298.22377008438</v>
      </c>
      <c r="M137" s="12">
        <v>1514.86478892531</v>
      </c>
      <c r="N137" s="12">
        <v>1722.1033013343799</v>
      </c>
      <c r="O137" s="12">
        <v>1903.2334063682499</v>
      </c>
      <c r="P137" s="12">
        <v>2049.2668299140901</v>
      </c>
      <c r="Q137" s="12">
        <v>2164.32332779121</v>
      </c>
      <c r="R137" s="12">
        <v>2245.6488997859901</v>
      </c>
      <c r="S137" s="12">
        <v>2278.2933015236799</v>
      </c>
      <c r="T137" s="12">
        <v>2261.7711146402298</v>
      </c>
      <c r="U137" s="12">
        <v>2238.39874868774</v>
      </c>
      <c r="V137" s="12">
        <v>2219.5941548309302</v>
      </c>
      <c r="W137" s="12">
        <v>2241.1434377517699</v>
      </c>
      <c r="X137" s="12">
        <v>2254.4028171319901</v>
      </c>
      <c r="Y137" s="12">
        <v>2255.0101157417298</v>
      </c>
      <c r="Z137" s="12">
        <v>2248.4295071489801</v>
      </c>
      <c r="AA137" s="12">
        <v>2234.1150463938702</v>
      </c>
    </row>
    <row r="139" spans="1:27" x14ac:dyDescent="0.25">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x14ac:dyDescent="0.25">
      <c r="A140" s="11" t="s">
        <v>27</v>
      </c>
      <c r="B140" s="11" t="s">
        <v>53</v>
      </c>
      <c r="C140" s="27">
        <v>8911.3693030449649</v>
      </c>
      <c r="D140" s="27">
        <v>9688.1653584848409</v>
      </c>
      <c r="E140" s="27">
        <v>11015.967761672338</v>
      </c>
      <c r="F140" s="27">
        <v>12990.92500133979</v>
      </c>
      <c r="G140" s="27">
        <v>14302.24797533219</v>
      </c>
      <c r="H140" s="27">
        <v>13096.239107536401</v>
      </c>
      <c r="I140" s="27">
        <v>15378.703977257121</v>
      </c>
      <c r="J140" s="27">
        <v>17066.69677451122</v>
      </c>
      <c r="K140" s="27">
        <v>19087.607251307421</v>
      </c>
      <c r="L140" s="27">
        <v>19930.912223697531</v>
      </c>
      <c r="M140" s="27">
        <v>20187.408402892641</v>
      </c>
      <c r="N140" s="27">
        <v>21394.839182534321</v>
      </c>
      <c r="O140" s="27">
        <v>23734.533993996494</v>
      </c>
      <c r="P140" s="27">
        <v>24661.54633780706</v>
      </c>
      <c r="Q140" s="27">
        <v>21472.833368330976</v>
      </c>
      <c r="R140" s="27">
        <v>24100.829984448639</v>
      </c>
      <c r="S140" s="27">
        <v>25820.36916954779</v>
      </c>
      <c r="T140" s="27">
        <v>27964.307641871143</v>
      </c>
      <c r="U140" s="27">
        <v>28444.048751705508</v>
      </c>
      <c r="V140" s="27">
        <v>28166.480317203859</v>
      </c>
      <c r="W140" s="27">
        <v>29214.905226503943</v>
      </c>
      <c r="X140" s="27">
        <v>31712.306750475029</v>
      </c>
      <c r="Y140" s="27">
        <v>32565.06500470595</v>
      </c>
      <c r="Z140" s="27">
        <v>28085.443160861567</v>
      </c>
      <c r="AA140" s="27">
        <v>31364.532528642671</v>
      </c>
    </row>
    <row r="141" spans="1:27" x14ac:dyDescent="0.25">
      <c r="A141" s="11" t="s">
        <v>27</v>
      </c>
      <c r="B141" s="11" t="s">
        <v>77</v>
      </c>
      <c r="C141" s="12">
        <v>181.26653678750901</v>
      </c>
      <c r="D141" s="12">
        <v>289.01409338378897</v>
      </c>
      <c r="E141" s="12">
        <v>391.49169492435402</v>
      </c>
      <c r="F141" s="12">
        <v>468.87808786010697</v>
      </c>
      <c r="G141" s="12">
        <v>532.31682786941496</v>
      </c>
      <c r="H141" s="12">
        <v>581.39757732653595</v>
      </c>
      <c r="I141" s="12">
        <v>669.207420184135</v>
      </c>
      <c r="J141" s="12">
        <v>779.56897033500604</v>
      </c>
      <c r="K141" s="12">
        <v>883.62556645202596</v>
      </c>
      <c r="L141" s="12">
        <v>989.03471390247296</v>
      </c>
      <c r="M141" s="12">
        <v>1143.3294526600801</v>
      </c>
      <c r="N141" s="12">
        <v>1298.03578080749</v>
      </c>
      <c r="O141" s="12">
        <v>1437.1843157444</v>
      </c>
      <c r="P141" s="12">
        <v>1537.80889386177</v>
      </c>
      <c r="Q141" s="12">
        <v>1608.69205789184</v>
      </c>
      <c r="R141" s="12">
        <v>1660.61281957244</v>
      </c>
      <c r="S141" s="12">
        <v>1673.0457697868301</v>
      </c>
      <c r="T141" s="12">
        <v>1661.0318427124</v>
      </c>
      <c r="U141" s="12">
        <v>1631.3651289710999</v>
      </c>
      <c r="V141" s="12">
        <v>1613.8863076744001</v>
      </c>
      <c r="W141" s="12">
        <v>1625.1103688440301</v>
      </c>
      <c r="X141" s="12">
        <v>1627.3441300535201</v>
      </c>
      <c r="Y141" s="12">
        <v>1630.9717718105301</v>
      </c>
      <c r="Z141" s="12">
        <v>1624.29079243469</v>
      </c>
      <c r="AA141" s="12">
        <v>1612.1223786258599</v>
      </c>
    </row>
    <row r="142" spans="1:27" x14ac:dyDescent="0.25">
      <c r="A142" s="11" t="s">
        <v>27</v>
      </c>
      <c r="B142" s="11" t="s">
        <v>78</v>
      </c>
      <c r="C142" s="12">
        <v>213.254300721645</v>
      </c>
      <c r="D142" s="12">
        <v>340.24619409823401</v>
      </c>
      <c r="E142" s="12">
        <v>460.699342536926</v>
      </c>
      <c r="F142" s="12">
        <v>551.75407037734897</v>
      </c>
      <c r="G142" s="12">
        <v>626.73568219756999</v>
      </c>
      <c r="H142" s="12">
        <v>684.32575485229495</v>
      </c>
      <c r="I142" s="12">
        <v>787.92367193031305</v>
      </c>
      <c r="J142" s="12">
        <v>917.81953811645496</v>
      </c>
      <c r="K142" s="12">
        <v>1040.1829809494</v>
      </c>
      <c r="L142" s="12">
        <v>1164.53361318206</v>
      </c>
      <c r="M142" s="12">
        <v>1345.7306640701199</v>
      </c>
      <c r="N142" s="12">
        <v>1528.2038631410501</v>
      </c>
      <c r="O142" s="12">
        <v>1691.19873105239</v>
      </c>
      <c r="P142" s="12">
        <v>1809.34243383884</v>
      </c>
      <c r="Q142" s="12">
        <v>1893.2554864730801</v>
      </c>
      <c r="R142" s="12">
        <v>1953.71274179077</v>
      </c>
      <c r="S142" s="12">
        <v>1969.70269288635</v>
      </c>
      <c r="T142" s="12">
        <v>1954.72565892791</v>
      </c>
      <c r="U142" s="12">
        <v>1921.05776390457</v>
      </c>
      <c r="V142" s="12">
        <v>1899.3158125781999</v>
      </c>
      <c r="W142" s="12">
        <v>1912.8430979919401</v>
      </c>
      <c r="X142" s="12">
        <v>1915.64367333984</v>
      </c>
      <c r="Y142" s="12">
        <v>1919.7835591850201</v>
      </c>
      <c r="Z142" s="12">
        <v>1911.6785469741801</v>
      </c>
      <c r="AA142" s="12">
        <v>1896.81224387359</v>
      </c>
    </row>
    <row r="144" spans="1:27" x14ac:dyDescent="0.25">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x14ac:dyDescent="0.25">
      <c r="A145" s="11" t="s">
        <v>28</v>
      </c>
      <c r="B145" s="11" t="s">
        <v>53</v>
      </c>
      <c r="C145" s="27">
        <v>6115.7460928984192</v>
      </c>
      <c r="D145" s="27">
        <v>6915.3774531199906</v>
      </c>
      <c r="E145" s="27">
        <v>7519.8075603105099</v>
      </c>
      <c r="F145" s="27">
        <v>9087.5933425193416</v>
      </c>
      <c r="G145" s="27">
        <v>10330.890007551901</v>
      </c>
      <c r="H145" s="27">
        <v>10744.443745735989</v>
      </c>
      <c r="I145" s="27">
        <v>12151.505901906839</v>
      </c>
      <c r="J145" s="27">
        <v>13557.66867195084</v>
      </c>
      <c r="K145" s="27">
        <v>13868.46038250534</v>
      </c>
      <c r="L145" s="27">
        <v>15331.540425773441</v>
      </c>
      <c r="M145" s="27">
        <v>15685.746094986449</v>
      </c>
      <c r="N145" s="27">
        <v>15471.021360059642</v>
      </c>
      <c r="O145" s="27">
        <v>17170.857245223269</v>
      </c>
      <c r="P145" s="27">
        <v>18098.477865921108</v>
      </c>
      <c r="Q145" s="27">
        <v>17747.860166848099</v>
      </c>
      <c r="R145" s="27">
        <v>19246.2524516093</v>
      </c>
      <c r="S145" s="27">
        <v>20816.459300207414</v>
      </c>
      <c r="T145" s="27">
        <v>20841.976474957326</v>
      </c>
      <c r="U145" s="27">
        <v>22630.55713851488</v>
      </c>
      <c r="V145" s="27">
        <v>22895.4755019527</v>
      </c>
      <c r="W145" s="27">
        <v>22266.44189875351</v>
      </c>
      <c r="X145" s="27">
        <v>24412.179912432301</v>
      </c>
      <c r="Y145" s="27">
        <v>25422.800954160099</v>
      </c>
      <c r="Z145" s="27">
        <v>24766.689866439399</v>
      </c>
      <c r="AA145" s="27">
        <v>26673.720790219802</v>
      </c>
    </row>
    <row r="146" spans="1:27" x14ac:dyDescent="0.25">
      <c r="A146" s="11" t="s">
        <v>28</v>
      </c>
      <c r="B146" s="11" t="s">
        <v>77</v>
      </c>
      <c r="C146" s="12">
        <v>141.98499079513499</v>
      </c>
      <c r="D146" s="12">
        <v>252.06342448568299</v>
      </c>
      <c r="E146" s="12">
        <v>349.44566205883001</v>
      </c>
      <c r="F146" s="12">
        <v>432.93703387510698</v>
      </c>
      <c r="G146" s="12">
        <v>505.48432256317102</v>
      </c>
      <c r="H146" s="12">
        <v>536.12992120933495</v>
      </c>
      <c r="I146" s="12">
        <v>600.56503345108001</v>
      </c>
      <c r="J146" s="12">
        <v>689.71688839817</v>
      </c>
      <c r="K146" s="12">
        <v>743.67750782871201</v>
      </c>
      <c r="L146" s="12">
        <v>795.97044037818898</v>
      </c>
      <c r="M146" s="12">
        <v>894.42212147331202</v>
      </c>
      <c r="N146" s="12">
        <v>1007.65700293731</v>
      </c>
      <c r="O146" s="12">
        <v>1112.5289944849001</v>
      </c>
      <c r="P146" s="12">
        <v>1203.16815030527</v>
      </c>
      <c r="Q146" s="12">
        <v>1302.9856274604699</v>
      </c>
      <c r="R146" s="12">
        <v>1369.36691376113</v>
      </c>
      <c r="S146" s="12">
        <v>1406.3690066766701</v>
      </c>
      <c r="T146" s="12">
        <v>1420.7544006595599</v>
      </c>
      <c r="U146" s="12">
        <v>1415.44771385383</v>
      </c>
      <c r="V146" s="12">
        <v>1393.2785036842799</v>
      </c>
      <c r="W146" s="12">
        <v>1392.3726972064901</v>
      </c>
      <c r="X146" s="12">
        <v>1402.05573420262</v>
      </c>
      <c r="Y146" s="12">
        <v>1402.7054374751999</v>
      </c>
      <c r="Z146" s="12">
        <v>1412.0470054206801</v>
      </c>
      <c r="AA146" s="12">
        <v>1421.3399505672401</v>
      </c>
    </row>
    <row r="147" spans="1:27" x14ac:dyDescent="0.25">
      <c r="A147" s="11" t="s">
        <v>28</v>
      </c>
      <c r="B147" s="11" t="s">
        <v>78</v>
      </c>
      <c r="C147" s="12">
        <v>167.12596663856499</v>
      </c>
      <c r="D147" s="12">
        <v>296.54659991073601</v>
      </c>
      <c r="E147" s="12">
        <v>411.35662037467898</v>
      </c>
      <c r="F147" s="12">
        <v>509.48639842855903</v>
      </c>
      <c r="G147" s="12">
        <v>595.034564316809</v>
      </c>
      <c r="H147" s="12">
        <v>631.10019745063698</v>
      </c>
      <c r="I147" s="12">
        <v>707.12056424140906</v>
      </c>
      <c r="J147" s="12">
        <v>811.87373325204805</v>
      </c>
      <c r="K147" s="12">
        <v>875.53971683759903</v>
      </c>
      <c r="L147" s="12">
        <v>936.81519549012103</v>
      </c>
      <c r="M147" s="12">
        <v>1052.3272329435299</v>
      </c>
      <c r="N147" s="12">
        <v>1185.55592673254</v>
      </c>
      <c r="O147" s="12">
        <v>1309.2416772501399</v>
      </c>
      <c r="P147" s="12">
        <v>1416.0458526341199</v>
      </c>
      <c r="Q147" s="12">
        <v>1533.21296695756</v>
      </c>
      <c r="R147" s="12">
        <v>1611.7066859302499</v>
      </c>
      <c r="S147" s="12">
        <v>1654.76806527137</v>
      </c>
      <c r="T147" s="12">
        <v>1671.7195649576099</v>
      </c>
      <c r="U147" s="12">
        <v>1665.6275645093899</v>
      </c>
      <c r="V147" s="12">
        <v>1639.91117206525</v>
      </c>
      <c r="W147" s="12">
        <v>1638.59082946588</v>
      </c>
      <c r="X147" s="12">
        <v>1650.7579116480699</v>
      </c>
      <c r="Y147" s="12">
        <v>1651.3687338085099</v>
      </c>
      <c r="Z147" s="12">
        <v>1662.74031361368</v>
      </c>
      <c r="AA147" s="12">
        <v>1672.92680188751</v>
      </c>
    </row>
    <row r="149" spans="1:27" x14ac:dyDescent="0.25">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x14ac:dyDescent="0.25">
      <c r="A150" s="11" t="s">
        <v>29</v>
      </c>
      <c r="B150" s="11" t="s">
        <v>53</v>
      </c>
      <c r="C150" s="27">
        <v>3988.8020614688762</v>
      </c>
      <c r="D150" s="27">
        <v>4353.9387282915095</v>
      </c>
      <c r="E150" s="27">
        <v>4558.9171492723199</v>
      </c>
      <c r="F150" s="27">
        <v>5159.44900860691</v>
      </c>
      <c r="G150" s="27">
        <v>5757.7473807656297</v>
      </c>
      <c r="H150" s="27">
        <v>5880.7252706013905</v>
      </c>
      <c r="I150" s="27">
        <v>6555.7823670315702</v>
      </c>
      <c r="J150" s="27">
        <v>7057.6454117053909</v>
      </c>
      <c r="K150" s="27">
        <v>7447.7309122650595</v>
      </c>
      <c r="L150" s="27">
        <v>8040.0463829907394</v>
      </c>
      <c r="M150" s="27">
        <v>8153.1463120237095</v>
      </c>
      <c r="N150" s="27">
        <v>8098.80963932741</v>
      </c>
      <c r="O150" s="27">
        <v>8788.5124857958199</v>
      </c>
      <c r="P150" s="27">
        <v>9427.2034557371007</v>
      </c>
      <c r="Q150" s="27">
        <v>9263.0142840055905</v>
      </c>
      <c r="R150" s="27">
        <v>10019.222610890611</v>
      </c>
      <c r="S150" s="27">
        <v>10507.032538439149</v>
      </c>
      <c r="T150" s="27">
        <v>10807.454519000659</v>
      </c>
      <c r="U150" s="27">
        <v>11385.341202653031</v>
      </c>
      <c r="V150" s="27">
        <v>11291.662322686481</v>
      </c>
      <c r="W150" s="27">
        <v>10990.38287747813</v>
      </c>
      <c r="X150" s="27">
        <v>11720.11796053489</v>
      </c>
      <c r="Y150" s="27">
        <v>12368.257049309379</v>
      </c>
      <c r="Z150" s="27">
        <v>12006.16427567332</v>
      </c>
      <c r="AA150" s="27">
        <v>12872.901152795781</v>
      </c>
    </row>
    <row r="151" spans="1:27" x14ac:dyDescent="0.25">
      <c r="A151" s="11" t="s">
        <v>29</v>
      </c>
      <c r="B151" s="11" t="s">
        <v>77</v>
      </c>
      <c r="C151" s="12">
        <v>99.706663205146796</v>
      </c>
      <c r="D151" s="12">
        <v>131.47909748843301</v>
      </c>
      <c r="E151" s="12">
        <v>158.103492363691</v>
      </c>
      <c r="F151" s="12">
        <v>180.12461323428099</v>
      </c>
      <c r="G151" s="12">
        <v>200.93194328117301</v>
      </c>
      <c r="H151" s="12">
        <v>218.74779930686901</v>
      </c>
      <c r="I151" s="12">
        <v>256.29907823657902</v>
      </c>
      <c r="J151" s="12">
        <v>295.46417914008998</v>
      </c>
      <c r="K151" s="12">
        <v>336.069984787941</v>
      </c>
      <c r="L151" s="12">
        <v>385.40732079672802</v>
      </c>
      <c r="M151" s="12">
        <v>442.45716229438699</v>
      </c>
      <c r="N151" s="12">
        <v>496.03100731253602</v>
      </c>
      <c r="O151" s="12">
        <v>540.51160971069305</v>
      </c>
      <c r="P151" s="12">
        <v>576.00296832466097</v>
      </c>
      <c r="Q151" s="12">
        <v>599.55961566352801</v>
      </c>
      <c r="R151" s="12">
        <v>622.02844484233799</v>
      </c>
      <c r="S151" s="12">
        <v>624.13238504981996</v>
      </c>
      <c r="T151" s="12">
        <v>618.76565692806196</v>
      </c>
      <c r="U151" s="12">
        <v>609.67691719055097</v>
      </c>
      <c r="V151" s="12">
        <v>606.42072118663702</v>
      </c>
      <c r="W151" s="12">
        <v>608.18413759517603</v>
      </c>
      <c r="X151" s="12">
        <v>604.834234844207</v>
      </c>
      <c r="Y151" s="12">
        <v>602.99233835625603</v>
      </c>
      <c r="Z151" s="12">
        <v>594.50053252792304</v>
      </c>
      <c r="AA151" s="12">
        <v>591.46006603717797</v>
      </c>
    </row>
    <row r="152" spans="1:27" x14ac:dyDescent="0.25">
      <c r="A152" s="11" t="s">
        <v>29</v>
      </c>
      <c r="B152" s="11" t="s">
        <v>78</v>
      </c>
      <c r="C152" s="12">
        <v>117.392999077081</v>
      </c>
      <c r="D152" s="12">
        <v>154.80133226966799</v>
      </c>
      <c r="E152" s="12">
        <v>186.09701296710901</v>
      </c>
      <c r="F152" s="12">
        <v>212.030207352638</v>
      </c>
      <c r="G152" s="12">
        <v>236.482259296417</v>
      </c>
      <c r="H152" s="12">
        <v>257.38044278728898</v>
      </c>
      <c r="I152" s="12">
        <v>301.71693541526702</v>
      </c>
      <c r="J152" s="12">
        <v>347.87463167095098</v>
      </c>
      <c r="K152" s="12">
        <v>395.60489195632903</v>
      </c>
      <c r="L152" s="12">
        <v>453.83853794860801</v>
      </c>
      <c r="M152" s="12">
        <v>520.53841298699297</v>
      </c>
      <c r="N152" s="12">
        <v>583.96823093986495</v>
      </c>
      <c r="O152" s="12">
        <v>636.02001716029599</v>
      </c>
      <c r="P152" s="12">
        <v>678.10837115097002</v>
      </c>
      <c r="Q152" s="12">
        <v>705.66546138381898</v>
      </c>
      <c r="R152" s="12">
        <v>732.01130599689395</v>
      </c>
      <c r="S152" s="12">
        <v>734.50576897990697</v>
      </c>
      <c r="T152" s="12">
        <v>728.34758531761099</v>
      </c>
      <c r="U152" s="12">
        <v>717.58344187545697</v>
      </c>
      <c r="V152" s="12">
        <v>714.14168636941895</v>
      </c>
      <c r="W152" s="12">
        <v>716.01068667507104</v>
      </c>
      <c r="X152" s="12">
        <v>711.61247820973301</v>
      </c>
      <c r="Y152" s="12">
        <v>709.71871619415197</v>
      </c>
      <c r="Z152" s="12">
        <v>699.97105575156195</v>
      </c>
      <c r="AA152" s="12">
        <v>696.42967842483495</v>
      </c>
    </row>
    <row r="154" spans="1:27" x14ac:dyDescent="0.25">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x14ac:dyDescent="0.25">
      <c r="A155" s="11" t="s">
        <v>30</v>
      </c>
      <c r="B155" s="11" t="s">
        <v>53</v>
      </c>
      <c r="C155" s="27">
        <v>376.29812336739269</v>
      </c>
      <c r="D155" s="27">
        <v>438.4924533634433</v>
      </c>
      <c r="E155" s="27">
        <v>477.30433384715889</v>
      </c>
      <c r="F155" s="27">
        <v>569.07141017942934</v>
      </c>
      <c r="G155" s="27">
        <v>626.28437432148382</v>
      </c>
      <c r="H155" s="27">
        <v>669.11761190871505</v>
      </c>
      <c r="I155" s="27">
        <v>728.74511064526598</v>
      </c>
      <c r="J155" s="27">
        <v>800.42950196647485</v>
      </c>
      <c r="K155" s="27">
        <v>843.02409409105189</v>
      </c>
      <c r="L155" s="27">
        <v>921.85395420163002</v>
      </c>
      <c r="M155" s="27">
        <v>971.17727374948993</v>
      </c>
      <c r="N155" s="27">
        <v>975.23941750761605</v>
      </c>
      <c r="O155" s="27">
        <v>1085.8473763978441</v>
      </c>
      <c r="P155" s="27">
        <v>1129.835484500242</v>
      </c>
      <c r="Q155" s="27">
        <v>1146.1997866556301</v>
      </c>
      <c r="R155" s="27">
        <v>1197.180063119509</v>
      </c>
      <c r="S155" s="27">
        <v>1274.1498492091769</v>
      </c>
      <c r="T155" s="27">
        <v>1305.6031185231641</v>
      </c>
      <c r="U155" s="27">
        <v>1388.9874566027011</v>
      </c>
      <c r="V155" s="27">
        <v>1434.048486071453</v>
      </c>
      <c r="W155" s="27">
        <v>1411.808049142956</v>
      </c>
      <c r="X155" s="27">
        <v>1548.1671724453531</v>
      </c>
      <c r="Y155" s="27">
        <v>1585.4650074517572</v>
      </c>
      <c r="Z155" s="27">
        <v>1590.7433817852686</v>
      </c>
      <c r="AA155" s="27">
        <v>1641.7081612189738</v>
      </c>
    </row>
    <row r="156" spans="1:27" x14ac:dyDescent="0.25">
      <c r="A156" s="11" t="s">
        <v>30</v>
      </c>
      <c r="B156" s="11" t="s">
        <v>77</v>
      </c>
      <c r="C156" s="12">
        <v>19.609794786929999</v>
      </c>
      <c r="D156" s="12">
        <v>27.716409499049099</v>
      </c>
      <c r="E156" s="12">
        <v>34.326423732042301</v>
      </c>
      <c r="F156" s="12">
        <v>39.208821023583397</v>
      </c>
      <c r="G156" s="12">
        <v>43.157265479683801</v>
      </c>
      <c r="H156" s="12">
        <v>45.953103689551298</v>
      </c>
      <c r="I156" s="12">
        <v>51.519749033450999</v>
      </c>
      <c r="J156" s="12">
        <v>59.034040994286499</v>
      </c>
      <c r="K156" s="12">
        <v>66.529651343822394</v>
      </c>
      <c r="L156" s="12">
        <v>76.038216407120203</v>
      </c>
      <c r="M156" s="12">
        <v>87.197649551391606</v>
      </c>
      <c r="N156" s="12">
        <v>98.277853754043505</v>
      </c>
      <c r="O156" s="12">
        <v>107.874454915404</v>
      </c>
      <c r="P156" s="12">
        <v>115.83572446453501</v>
      </c>
      <c r="Q156" s="12">
        <v>121.99858082628199</v>
      </c>
      <c r="R156" s="12">
        <v>127.030005081176</v>
      </c>
      <c r="S156" s="12">
        <v>128.71656755399701</v>
      </c>
      <c r="T156" s="12">
        <v>128.444433970928</v>
      </c>
      <c r="U156" s="12">
        <v>126.95592065501199</v>
      </c>
      <c r="V156" s="12">
        <v>127.370004595994</v>
      </c>
      <c r="W156" s="12">
        <v>128.56862865364499</v>
      </c>
      <c r="X156" s="12">
        <v>128.61760852313</v>
      </c>
      <c r="Y156" s="12">
        <v>129.39252487725</v>
      </c>
      <c r="Z156" s="12">
        <v>128.64698268604201</v>
      </c>
      <c r="AA156" s="12">
        <v>128.21401963663101</v>
      </c>
    </row>
    <row r="157" spans="1:27" x14ac:dyDescent="0.25">
      <c r="A157" s="11" t="s">
        <v>30</v>
      </c>
      <c r="B157" s="11" t="s">
        <v>78</v>
      </c>
      <c r="C157" s="12">
        <v>23.0788347939252</v>
      </c>
      <c r="D157" s="12">
        <v>32.630334424078399</v>
      </c>
      <c r="E157" s="12">
        <v>40.390923667848099</v>
      </c>
      <c r="F157" s="12">
        <v>46.131835889667201</v>
      </c>
      <c r="G157" s="12">
        <v>50.775765371382199</v>
      </c>
      <c r="H157" s="12">
        <v>54.096539022356197</v>
      </c>
      <c r="I157" s="12">
        <v>60.654349083006302</v>
      </c>
      <c r="J157" s="12">
        <v>69.471005775928504</v>
      </c>
      <c r="K157" s="12">
        <v>78.328106522917693</v>
      </c>
      <c r="L157" s="12">
        <v>89.522071232080407</v>
      </c>
      <c r="M157" s="12">
        <v>102.595754876792</v>
      </c>
      <c r="N157" s="12">
        <v>115.694704541444</v>
      </c>
      <c r="O157" s="12">
        <v>126.953029128998</v>
      </c>
      <c r="P157" s="12">
        <v>136.324470550537</v>
      </c>
      <c r="Q157" s="12">
        <v>143.58762505984299</v>
      </c>
      <c r="R157" s="12">
        <v>149.53941896247801</v>
      </c>
      <c r="S157" s="12">
        <v>151.551295681357</v>
      </c>
      <c r="T157" s="12">
        <v>151.16946008229201</v>
      </c>
      <c r="U157" s="12">
        <v>149.43547232818599</v>
      </c>
      <c r="V157" s="12">
        <v>149.848692838788</v>
      </c>
      <c r="W157" s="12">
        <v>151.31313051310099</v>
      </c>
      <c r="X157" s="12">
        <v>151.373326480239</v>
      </c>
      <c r="Y157" s="12">
        <v>152.30726094281599</v>
      </c>
      <c r="Z157" s="12">
        <v>151.403298003196</v>
      </c>
      <c r="AA157" s="12">
        <v>150.91287470493401</v>
      </c>
    </row>
  </sheetData>
  <sheetProtection algorithmName="SHA-512" hashValue="RdN9jNx9guXA57nnHkxWz/m6pCy5T2E8QKrZqSD7lmi/vqKAIHHINc4oevvEe7i038YbVqkVkKc4i1nniFnRTw==" saltValue="K32Fj5TUt1wetCBpacgBmw=="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4">
    <tabColor rgb="FF188736"/>
  </sheetPr>
  <dimension ref="A1:AF157"/>
  <sheetViews>
    <sheetView zoomScale="85" zoomScaleNormal="85" workbookViewId="0"/>
  </sheetViews>
  <sheetFormatPr defaultColWidth="9.140625" defaultRowHeight="15" x14ac:dyDescent="0.25"/>
  <cols>
    <col min="1" max="1" width="16" style="6" customWidth="1"/>
    <col min="2" max="2" width="30.5703125" style="6" customWidth="1"/>
    <col min="3" max="27" width="9.5703125" style="6" customWidth="1"/>
    <col min="28" max="29" width="9.42578125" style="6" customWidth="1"/>
    <col min="30" max="30" width="11.5703125" style="6" bestFit="1" customWidth="1"/>
    <col min="31" max="16384" width="9.140625" style="6"/>
  </cols>
  <sheetData>
    <row r="1" spans="1:32" s="10" customFormat="1" ht="23.25" customHeight="1" x14ac:dyDescent="0.25">
      <c r="A1" s="9" t="s">
        <v>125</v>
      </c>
      <c r="B1" s="8"/>
      <c r="C1" s="8"/>
      <c r="D1" s="8"/>
      <c r="E1" s="8"/>
      <c r="F1" s="8"/>
      <c r="G1" s="8"/>
      <c r="H1" s="8"/>
      <c r="I1" s="8"/>
      <c r="J1" s="8"/>
      <c r="K1" s="8"/>
      <c r="L1" s="8"/>
      <c r="M1" s="8"/>
      <c r="N1" s="8"/>
      <c r="O1" s="8"/>
      <c r="P1" s="8"/>
      <c r="Q1" s="8"/>
      <c r="R1" s="8"/>
      <c r="S1" s="8"/>
      <c r="T1" s="8"/>
      <c r="U1" s="8"/>
      <c r="V1" s="8"/>
      <c r="W1" s="8"/>
      <c r="X1" s="8"/>
      <c r="Y1" s="8"/>
      <c r="Z1" s="8"/>
      <c r="AA1" s="8"/>
    </row>
    <row r="2" spans="1:32" s="10" customFormat="1" x14ac:dyDescent="0.25">
      <c r="A2" s="7" t="s">
        <v>106</v>
      </c>
    </row>
    <row r="3" spans="1:32" s="10" customFormat="1" x14ac:dyDescent="0.25"/>
    <row r="4" spans="1:32" x14ac:dyDescent="0.25">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32" x14ac:dyDescent="0.25">
      <c r="A6" s="11" t="s">
        <v>18</v>
      </c>
      <c r="B6" s="11" t="s">
        <v>2</v>
      </c>
      <c r="C6" s="12">
        <v>16456</v>
      </c>
      <c r="D6" s="12">
        <v>16456</v>
      </c>
      <c r="E6" s="12">
        <v>11575.649714784002</v>
      </c>
      <c r="F6" s="12">
        <v>8886.0146277243985</v>
      </c>
      <c r="G6" s="12">
        <v>5719.2338440268995</v>
      </c>
      <c r="H6" s="12">
        <v>5459.2444063883995</v>
      </c>
      <c r="I6" s="12">
        <v>3057.7258180509998</v>
      </c>
      <c r="J6" s="12">
        <v>2236.1031504187004</v>
      </c>
      <c r="K6" s="12">
        <v>244.36560919280001</v>
      </c>
      <c r="L6" s="12">
        <v>9.2410298400000021E-2</v>
      </c>
      <c r="M6" s="12">
        <v>7.5125493899999993E-2</v>
      </c>
      <c r="N6" s="12">
        <v>7.4061841900000008E-2</v>
      </c>
      <c r="O6" s="12">
        <v>6.0982972200000006E-2</v>
      </c>
      <c r="P6" s="12">
        <v>5.5930140199999992E-2</v>
      </c>
      <c r="Q6" s="12">
        <v>4.9535050600000005E-2</v>
      </c>
      <c r="R6" s="12">
        <v>4.6351850700000002E-2</v>
      </c>
      <c r="S6" s="12">
        <v>4.6000154800000005E-2</v>
      </c>
      <c r="T6" s="12">
        <v>4.0952794299999998E-2</v>
      </c>
      <c r="U6" s="12">
        <v>4.0863750199999993E-2</v>
      </c>
      <c r="V6" s="12">
        <v>3.7209294900000009E-2</v>
      </c>
      <c r="W6" s="12">
        <v>3.3620023999999998E-2</v>
      </c>
      <c r="X6" s="12">
        <v>2.9831119099999998E-2</v>
      </c>
      <c r="Y6" s="12">
        <v>2.5689150199999997E-2</v>
      </c>
      <c r="Z6" s="12">
        <v>2.1317520700000002E-2</v>
      </c>
      <c r="AA6" s="12">
        <v>2.12770857E-2</v>
      </c>
    </row>
    <row r="7" spans="1:32" x14ac:dyDescent="0.25">
      <c r="A7" s="11" t="s">
        <v>18</v>
      </c>
      <c r="B7" s="11" t="s">
        <v>11</v>
      </c>
      <c r="C7" s="12">
        <v>4835</v>
      </c>
      <c r="D7" s="12">
        <v>4835</v>
      </c>
      <c r="E7" s="12">
        <v>1696.8735039957999</v>
      </c>
      <c r="F7" s="12">
        <v>1182.0206774916999</v>
      </c>
      <c r="G7" s="12">
        <v>1181.9708997784999</v>
      </c>
      <c r="H7" s="12">
        <v>1108.6799334174</v>
      </c>
      <c r="I7" s="12">
        <v>3.4717702900000001E-2</v>
      </c>
      <c r="J7" s="12">
        <v>2.8949942500000003E-2</v>
      </c>
      <c r="K7" s="12">
        <v>1.6293721399999999E-2</v>
      </c>
      <c r="L7" s="12">
        <v>1.62553972E-2</v>
      </c>
      <c r="M7" s="12">
        <v>1.62383415E-2</v>
      </c>
      <c r="N7" s="12">
        <v>1.6233842299999999E-2</v>
      </c>
      <c r="O7" s="12">
        <v>1.62122611E-2</v>
      </c>
      <c r="P7" s="12">
        <v>1.6071954199999999E-2</v>
      </c>
      <c r="Q7" s="12">
        <v>1.6069831600000001E-2</v>
      </c>
      <c r="R7" s="12">
        <v>1.6006541999999999E-2</v>
      </c>
      <c r="S7" s="12">
        <v>1.5991644899999997E-2</v>
      </c>
      <c r="T7" s="12">
        <v>1.5938796200000001E-2</v>
      </c>
      <c r="U7" s="12">
        <v>1.5930827099999999E-2</v>
      </c>
      <c r="V7" s="12">
        <v>1.58979447E-2</v>
      </c>
      <c r="W7" s="12">
        <v>1.5895859800000002E-2</v>
      </c>
      <c r="X7" s="12">
        <v>1.5840786900000001E-2</v>
      </c>
      <c r="Y7" s="12">
        <v>5.6126604000000004E-3</v>
      </c>
      <c r="Z7" s="12">
        <v>5.6122437000000001E-3</v>
      </c>
      <c r="AA7" s="12">
        <v>0</v>
      </c>
    </row>
    <row r="8" spans="1:32" x14ac:dyDescent="0.25">
      <c r="A8" s="11" t="s">
        <v>18</v>
      </c>
      <c r="B8" s="11" t="s">
        <v>8</v>
      </c>
      <c r="C8" s="12">
        <v>2954.8999938964839</v>
      </c>
      <c r="D8" s="12">
        <v>2774.9064900823837</v>
      </c>
      <c r="E8" s="12">
        <v>2774.9096318401839</v>
      </c>
      <c r="F8" s="12">
        <v>2774.9096822676838</v>
      </c>
      <c r="G8" s="12">
        <v>2774.9097510776442</v>
      </c>
      <c r="H8" s="12">
        <v>2774.9100362978838</v>
      </c>
      <c r="I8" s="12">
        <v>2774.9101477448839</v>
      </c>
      <c r="J8" s="12">
        <v>2774.9101796260838</v>
      </c>
      <c r="K8" s="12">
        <v>2774.9101981352837</v>
      </c>
      <c r="L8" s="12">
        <v>2774.910220602284</v>
      </c>
      <c r="M8" s="12">
        <v>2774.9103811204841</v>
      </c>
      <c r="N8" s="12">
        <v>2774.910418470884</v>
      </c>
      <c r="O8" s="12">
        <v>2774.9104240699839</v>
      </c>
      <c r="P8" s="12">
        <v>2389.9104588659839</v>
      </c>
      <c r="Q8" s="12">
        <v>1860.911506403784</v>
      </c>
      <c r="R8" s="12">
        <v>1860.9115243083838</v>
      </c>
      <c r="S8" s="12">
        <v>1716.5119516802997</v>
      </c>
      <c r="T8" s="12">
        <v>1716.5162139791</v>
      </c>
      <c r="U8" s="12">
        <v>1716.5181334882</v>
      </c>
      <c r="V8" s="12">
        <v>1716.5185718524999</v>
      </c>
      <c r="W8" s="12">
        <v>1276.5214234626001</v>
      </c>
      <c r="X8" s="12">
        <v>1276.5214356647</v>
      </c>
      <c r="Y8" s="12">
        <v>632.02145509100001</v>
      </c>
      <c r="Z8" s="12">
        <v>388.03289132230003</v>
      </c>
      <c r="AA8" s="12">
        <v>388.03341112279998</v>
      </c>
    </row>
    <row r="9" spans="1:32" x14ac:dyDescent="0.25">
      <c r="A9" s="11" t="s">
        <v>18</v>
      </c>
      <c r="B9" s="11" t="s">
        <v>12</v>
      </c>
      <c r="C9" s="12">
        <v>1300</v>
      </c>
      <c r="D9" s="12">
        <v>1300</v>
      </c>
      <c r="E9" s="12">
        <v>1300</v>
      </c>
      <c r="F9" s="12">
        <v>1300</v>
      </c>
      <c r="G9" s="12">
        <v>1300</v>
      </c>
      <c r="H9" s="12">
        <v>1300</v>
      </c>
      <c r="I9" s="12">
        <v>1300</v>
      </c>
      <c r="J9" s="12">
        <v>1300</v>
      </c>
      <c r="K9" s="12">
        <v>1300</v>
      </c>
      <c r="L9" s="12">
        <v>1300</v>
      </c>
      <c r="M9" s="12">
        <v>1300</v>
      </c>
      <c r="N9" s="12">
        <v>1300</v>
      </c>
      <c r="O9" s="12">
        <v>500</v>
      </c>
      <c r="P9" s="12">
        <v>500</v>
      </c>
      <c r="Q9" s="12">
        <v>500</v>
      </c>
      <c r="R9" s="12">
        <v>500</v>
      </c>
      <c r="S9" s="12">
        <v>0</v>
      </c>
      <c r="T9" s="12">
        <v>0</v>
      </c>
      <c r="U9" s="12">
        <v>0</v>
      </c>
      <c r="V9" s="12">
        <v>0</v>
      </c>
      <c r="W9" s="12">
        <v>0</v>
      </c>
      <c r="X9" s="12">
        <v>0</v>
      </c>
      <c r="Y9" s="12">
        <v>0</v>
      </c>
      <c r="Z9" s="12">
        <v>0</v>
      </c>
      <c r="AA9" s="12">
        <v>0</v>
      </c>
    </row>
    <row r="10" spans="1:32" x14ac:dyDescent="0.25">
      <c r="A10" s="11" t="s">
        <v>18</v>
      </c>
      <c r="B10" s="11" t="s">
        <v>5</v>
      </c>
      <c r="C10" s="12">
        <v>7382.1930635117433</v>
      </c>
      <c r="D10" s="12">
        <v>8132.203129114343</v>
      </c>
      <c r="E10" s="12">
        <v>8132.2097382131433</v>
      </c>
      <c r="F10" s="12">
        <v>8132.2104081500438</v>
      </c>
      <c r="G10" s="12">
        <v>8132.2108764280447</v>
      </c>
      <c r="H10" s="12">
        <v>8132.2113667272433</v>
      </c>
      <c r="I10" s="12">
        <v>8132.2117427497433</v>
      </c>
      <c r="J10" s="12">
        <v>7749.7122306239435</v>
      </c>
      <c r="K10" s="12">
        <v>7749.7127989204437</v>
      </c>
      <c r="L10" s="12">
        <v>7472.8533556295806</v>
      </c>
      <c r="M10" s="12">
        <v>6879.3538998383819</v>
      </c>
      <c r="N10" s="12">
        <v>6762.3545042057804</v>
      </c>
      <c r="O10" s="12">
        <v>6682.3785330667815</v>
      </c>
      <c r="P10" s="12">
        <v>6682.3794619239807</v>
      </c>
      <c r="Q10" s="12">
        <v>6769.9328361735816</v>
      </c>
      <c r="R10" s="12">
        <v>6769.9335249985816</v>
      </c>
      <c r="S10" s="12">
        <v>6329.9344870747809</v>
      </c>
      <c r="T10" s="12">
        <v>6209.9365601252821</v>
      </c>
      <c r="U10" s="12">
        <v>6209.9376085879803</v>
      </c>
      <c r="V10" s="12">
        <v>6115.938673430881</v>
      </c>
      <c r="W10" s="12">
        <v>6153.6096497999806</v>
      </c>
      <c r="X10" s="12">
        <v>5500.7935743672597</v>
      </c>
      <c r="Y10" s="12">
        <v>5564.6470820068616</v>
      </c>
      <c r="Z10" s="12">
        <v>5199.5851967873605</v>
      </c>
      <c r="AA10" s="12">
        <v>4615.5862657929611</v>
      </c>
    </row>
    <row r="11" spans="1:32" x14ac:dyDescent="0.25">
      <c r="A11" s="11" t="s">
        <v>18</v>
      </c>
      <c r="B11" s="11" t="s">
        <v>3</v>
      </c>
      <c r="C11" s="12">
        <v>7507.4199905395499</v>
      </c>
      <c r="D11" s="12">
        <v>7507.4199905395499</v>
      </c>
      <c r="E11" s="12">
        <v>7507.4199905395499</v>
      </c>
      <c r="F11" s="12">
        <v>7507.4199905395499</v>
      </c>
      <c r="G11" s="12">
        <v>7507.4199905395499</v>
      </c>
      <c r="H11" s="12">
        <v>7507.4199905395499</v>
      </c>
      <c r="I11" s="12">
        <v>7507.4199905395499</v>
      </c>
      <c r="J11" s="12">
        <v>7507.4199905395499</v>
      </c>
      <c r="K11" s="12">
        <v>7507.4199905395499</v>
      </c>
      <c r="L11" s="12">
        <v>7507.4199905395499</v>
      </c>
      <c r="M11" s="12">
        <v>7507.4199905395499</v>
      </c>
      <c r="N11" s="12">
        <v>7507.4199905395499</v>
      </c>
      <c r="O11" s="12">
        <v>7507.4199905395499</v>
      </c>
      <c r="P11" s="12">
        <v>7507.4199905395499</v>
      </c>
      <c r="Q11" s="12">
        <v>7421.019989013671</v>
      </c>
      <c r="R11" s="12">
        <v>7421.019989013671</v>
      </c>
      <c r="S11" s="12">
        <v>7421.019989013671</v>
      </c>
      <c r="T11" s="12">
        <v>7421.019989013671</v>
      </c>
      <c r="U11" s="12">
        <v>7421.019989013671</v>
      </c>
      <c r="V11" s="12">
        <v>7355.019989013671</v>
      </c>
      <c r="W11" s="12">
        <v>7355.019989013671</v>
      </c>
      <c r="X11" s="12">
        <v>7355.019989013671</v>
      </c>
      <c r="Y11" s="12">
        <v>7355.019989013671</v>
      </c>
      <c r="Z11" s="12">
        <v>7355.019989013671</v>
      </c>
      <c r="AA11" s="12">
        <v>7355.019989013671</v>
      </c>
    </row>
    <row r="12" spans="1:32" x14ac:dyDescent="0.25">
      <c r="A12" s="11" t="s">
        <v>18</v>
      </c>
      <c r="B12" s="11" t="s">
        <v>118</v>
      </c>
      <c r="C12" s="12">
        <v>0</v>
      </c>
      <c r="D12" s="12">
        <v>0</v>
      </c>
      <c r="E12" s="12">
        <v>0</v>
      </c>
      <c r="F12" s="12">
        <v>0</v>
      </c>
      <c r="G12" s="12">
        <v>0</v>
      </c>
      <c r="H12" s="12">
        <v>0</v>
      </c>
      <c r="I12" s="12">
        <v>0</v>
      </c>
      <c r="J12" s="12">
        <v>1.3529574900000001E-2</v>
      </c>
      <c r="K12" s="12">
        <v>1.4105524900000001E-2</v>
      </c>
      <c r="L12" s="12">
        <v>1.4581343599999999E-2</v>
      </c>
      <c r="M12" s="12">
        <v>1.51800215E-2</v>
      </c>
      <c r="N12" s="12">
        <v>1.6178421600000003E-2</v>
      </c>
      <c r="O12" s="12">
        <v>534.25746575069991</v>
      </c>
      <c r="P12" s="12">
        <v>534.25839000010001</v>
      </c>
      <c r="Q12" s="12">
        <v>598.96724586439996</v>
      </c>
      <c r="R12" s="12">
        <v>598.96878354280011</v>
      </c>
      <c r="S12" s="12">
        <v>1153.2531900796998</v>
      </c>
      <c r="T12" s="12">
        <v>1153.2538644170002</v>
      </c>
      <c r="U12" s="12">
        <v>1294.3152649059</v>
      </c>
      <c r="V12" s="12">
        <v>1294.3172096355001</v>
      </c>
      <c r="W12" s="12">
        <v>1644.6249736195002</v>
      </c>
      <c r="X12" s="12">
        <v>2180.1711266327002</v>
      </c>
      <c r="Y12" s="12">
        <v>2180.1718646204999</v>
      </c>
      <c r="Z12" s="12">
        <v>2274.3280191549998</v>
      </c>
      <c r="AA12" s="12">
        <v>2274.3283434989999</v>
      </c>
    </row>
    <row r="13" spans="1:32" x14ac:dyDescent="0.25">
      <c r="A13" s="11" t="s">
        <v>18</v>
      </c>
      <c r="B13" s="11" t="s">
        <v>10</v>
      </c>
      <c r="C13" s="12">
        <v>19375.108763305907</v>
      </c>
      <c r="D13" s="12">
        <v>21041.976961018063</v>
      </c>
      <c r="E13" s="12">
        <v>27891.239120624727</v>
      </c>
      <c r="F13" s="12">
        <v>32311.386081911613</v>
      </c>
      <c r="G13" s="12">
        <v>41041.309751717607</v>
      </c>
      <c r="H13" s="12">
        <v>46548.905421158765</v>
      </c>
      <c r="I13" s="12">
        <v>53874.753030094405</v>
      </c>
      <c r="J13" s="12">
        <v>54380.067440971965</v>
      </c>
      <c r="K13" s="12">
        <v>58054.517973986665</v>
      </c>
      <c r="L13" s="12">
        <v>60620.836349177065</v>
      </c>
      <c r="M13" s="12">
        <v>67583.883162788319</v>
      </c>
      <c r="N13" s="12">
        <v>79655.888390789027</v>
      </c>
      <c r="O13" s="12">
        <v>83087.395272210051</v>
      </c>
      <c r="P13" s="12">
        <v>90738.560308587388</v>
      </c>
      <c r="Q13" s="12">
        <v>106619.49661811185</v>
      </c>
      <c r="R13" s="12">
        <v>111104.39256290022</v>
      </c>
      <c r="S13" s="12">
        <v>111194.12760780708</v>
      </c>
      <c r="T13" s="12">
        <v>116208.88874802281</v>
      </c>
      <c r="U13" s="12">
        <v>126584.51990100706</v>
      </c>
      <c r="V13" s="12">
        <v>144462.8878795382</v>
      </c>
      <c r="W13" s="12">
        <v>152819.12285801605</v>
      </c>
      <c r="X13" s="12">
        <v>156467.45431080251</v>
      </c>
      <c r="Y13" s="12">
        <v>167579.96296254205</v>
      </c>
      <c r="Z13" s="12">
        <v>202933.73163927649</v>
      </c>
      <c r="AA13" s="12">
        <v>213990.84525974208</v>
      </c>
    </row>
    <row r="14" spans="1:32" x14ac:dyDescent="0.25">
      <c r="A14" s="11" t="s">
        <v>18</v>
      </c>
      <c r="B14" s="11" t="s">
        <v>9</v>
      </c>
      <c r="C14" s="12">
        <v>9555.0428902656404</v>
      </c>
      <c r="D14" s="12">
        <v>9955.0678162377899</v>
      </c>
      <c r="E14" s="12">
        <v>12367.995515287792</v>
      </c>
      <c r="F14" s="12">
        <v>14223.008300855789</v>
      </c>
      <c r="G14" s="12">
        <v>16623.616590263991</v>
      </c>
      <c r="H14" s="12">
        <v>22767.05952756519</v>
      </c>
      <c r="I14" s="12">
        <v>26709.335475523494</v>
      </c>
      <c r="J14" s="12">
        <v>33638.953098177793</v>
      </c>
      <c r="K14" s="12">
        <v>39313.999662948234</v>
      </c>
      <c r="L14" s="12">
        <v>46460.219798590238</v>
      </c>
      <c r="M14" s="12">
        <v>61372.338497282231</v>
      </c>
      <c r="N14" s="12">
        <v>81313.713899280236</v>
      </c>
      <c r="O14" s="12">
        <v>84508.646254607229</v>
      </c>
      <c r="P14" s="12">
        <v>92022.473776996223</v>
      </c>
      <c r="Q14" s="12">
        <v>105431.49351200623</v>
      </c>
      <c r="R14" s="12">
        <v>105604.25562293448</v>
      </c>
      <c r="S14" s="12">
        <v>108675.70304631446</v>
      </c>
      <c r="T14" s="12">
        <v>114822.09615677447</v>
      </c>
      <c r="U14" s="12">
        <v>137437.34795944561</v>
      </c>
      <c r="V14" s="12">
        <v>157965.11399712472</v>
      </c>
      <c r="W14" s="12">
        <v>178988.73246252973</v>
      </c>
      <c r="X14" s="12">
        <v>187058.15542569864</v>
      </c>
      <c r="Y14" s="12">
        <v>195004.9781598518</v>
      </c>
      <c r="Z14" s="12">
        <v>219700.57739823434</v>
      </c>
      <c r="AA14" s="12">
        <v>224929.04323911716</v>
      </c>
      <c r="AC14" s="10"/>
      <c r="AD14" s="10"/>
      <c r="AE14" s="10"/>
      <c r="AF14" s="10"/>
    </row>
    <row r="15" spans="1:32" x14ac:dyDescent="0.25">
      <c r="A15" s="11" t="s">
        <v>18</v>
      </c>
      <c r="B15" s="11" t="s">
        <v>102</v>
      </c>
      <c r="C15" s="12">
        <v>1004.6708305437326</v>
      </c>
      <c r="D15" s="12">
        <v>1086.2885522636325</v>
      </c>
      <c r="E15" s="12">
        <v>2888.5493124841328</v>
      </c>
      <c r="F15" s="12">
        <v>3769.0920233836327</v>
      </c>
      <c r="G15" s="12">
        <v>4272.6189048656315</v>
      </c>
      <c r="H15" s="12">
        <v>5901.7953928691322</v>
      </c>
      <c r="I15" s="12">
        <v>6710.190231873632</v>
      </c>
      <c r="J15" s="12">
        <v>9474.0640261466324</v>
      </c>
      <c r="K15" s="12">
        <v>11199.31955864363</v>
      </c>
      <c r="L15" s="12">
        <v>15812.139174152633</v>
      </c>
      <c r="M15" s="12">
        <v>19520.143990015928</v>
      </c>
      <c r="N15" s="12">
        <v>23210.061632981928</v>
      </c>
      <c r="O15" s="12">
        <v>26756.434757063929</v>
      </c>
      <c r="P15" s="12">
        <v>27745.623205234926</v>
      </c>
      <c r="Q15" s="12">
        <v>29677.175177095924</v>
      </c>
      <c r="R15" s="12">
        <v>29892.209041874929</v>
      </c>
      <c r="S15" s="12">
        <v>30626.813108100931</v>
      </c>
      <c r="T15" s="12">
        <v>32615.882506572925</v>
      </c>
      <c r="U15" s="12">
        <v>40839.500163925921</v>
      </c>
      <c r="V15" s="12">
        <v>48088.360609278927</v>
      </c>
      <c r="W15" s="12">
        <v>55614.800175115008</v>
      </c>
      <c r="X15" s="12">
        <v>59457.506133230003</v>
      </c>
      <c r="Y15" s="12">
        <v>58062.681669580001</v>
      </c>
      <c r="Z15" s="12">
        <v>60815.86067976</v>
      </c>
      <c r="AA15" s="12">
        <v>64226.481168890008</v>
      </c>
      <c r="AC15" s="10"/>
      <c r="AD15" s="10"/>
      <c r="AE15" s="10"/>
      <c r="AF15" s="10"/>
    </row>
    <row r="16" spans="1:32" x14ac:dyDescent="0.25">
      <c r="A16" s="11" t="s">
        <v>18</v>
      </c>
      <c r="B16" s="11" t="s">
        <v>15</v>
      </c>
      <c r="C16" s="12">
        <v>810</v>
      </c>
      <c r="D16" s="12">
        <v>810</v>
      </c>
      <c r="E16" s="12">
        <v>1883.0890524443</v>
      </c>
      <c r="F16" s="12">
        <v>2573.4751481089997</v>
      </c>
      <c r="G16" s="12">
        <v>4646.1803187145006</v>
      </c>
      <c r="H16" s="12">
        <v>4858.911855773199</v>
      </c>
      <c r="I16" s="12">
        <v>5320.0818719405006</v>
      </c>
      <c r="J16" s="12">
        <v>5470.9806815159991</v>
      </c>
      <c r="K16" s="12">
        <v>5595.4102851835996</v>
      </c>
      <c r="L16" s="12">
        <v>5991.7898766873004</v>
      </c>
      <c r="M16" s="12">
        <v>6359.9694578809986</v>
      </c>
      <c r="N16" s="12">
        <v>6866.8545175095005</v>
      </c>
      <c r="O16" s="12">
        <v>7097.1248409169993</v>
      </c>
      <c r="P16" s="12">
        <v>7097.1392098959996</v>
      </c>
      <c r="Q16" s="12">
        <v>7097.2616321230007</v>
      </c>
      <c r="R16" s="12">
        <v>7097.2628920409998</v>
      </c>
      <c r="S16" s="12">
        <v>7097.2649497339989</v>
      </c>
      <c r="T16" s="12">
        <v>7097.2665905169997</v>
      </c>
      <c r="U16" s="12">
        <v>7097.2705309079993</v>
      </c>
      <c r="V16" s="12">
        <v>7097.2742130629995</v>
      </c>
      <c r="W16" s="12">
        <v>7097.278731546</v>
      </c>
      <c r="X16" s="12">
        <v>7097.2796689849993</v>
      </c>
      <c r="Y16" s="12">
        <v>7097.2801647419983</v>
      </c>
      <c r="Z16" s="12">
        <v>7097.2843995140011</v>
      </c>
      <c r="AA16" s="12">
        <v>7097.2863099789993</v>
      </c>
      <c r="AC16" s="10"/>
      <c r="AD16" s="10"/>
      <c r="AE16" s="10"/>
      <c r="AF16" s="10"/>
    </row>
    <row r="17" spans="1:32" x14ac:dyDescent="0.25">
      <c r="A17" s="11" t="s">
        <v>18</v>
      </c>
      <c r="B17" s="11" t="s">
        <v>17</v>
      </c>
      <c r="C17" s="12">
        <v>366.50699999999995</v>
      </c>
      <c r="D17" s="12">
        <v>731.50699999999995</v>
      </c>
      <c r="E17" s="12">
        <v>1218.9919999999997</v>
      </c>
      <c r="F17" s="12">
        <v>1822.8529999999998</v>
      </c>
      <c r="G17" s="12">
        <v>2558.4809999999998</v>
      </c>
      <c r="H17" s="12">
        <v>3412.1190000000001</v>
      </c>
      <c r="I17" s="12">
        <v>4696.2740000000003</v>
      </c>
      <c r="J17" s="12">
        <v>5734.9290000000001</v>
      </c>
      <c r="K17" s="12">
        <v>6792.7020000000002</v>
      </c>
      <c r="L17" s="12">
        <v>7984.2009999999991</v>
      </c>
      <c r="M17" s="12">
        <v>9451.1209999999992</v>
      </c>
      <c r="N17" s="12">
        <v>11021.853999999999</v>
      </c>
      <c r="O17" s="12">
        <v>12642.581</v>
      </c>
      <c r="P17" s="12">
        <v>14292.635</v>
      </c>
      <c r="Q17" s="12">
        <v>15915.469999999998</v>
      </c>
      <c r="R17" s="12">
        <v>17495.087000000003</v>
      </c>
      <c r="S17" s="12">
        <v>18665.873</v>
      </c>
      <c r="T17" s="12">
        <v>19737.356</v>
      </c>
      <c r="U17" s="12">
        <v>20683.069000000003</v>
      </c>
      <c r="V17" s="12">
        <v>21557.066999999999</v>
      </c>
      <c r="W17" s="12">
        <v>22491.289000000001</v>
      </c>
      <c r="X17" s="12">
        <v>23437.779000000002</v>
      </c>
      <c r="Y17" s="12">
        <v>24407.052</v>
      </c>
      <c r="Z17" s="12">
        <v>25388.84</v>
      </c>
      <c r="AA17" s="12">
        <v>26393.638999999999</v>
      </c>
      <c r="AC17" s="10"/>
      <c r="AD17" s="10"/>
      <c r="AE17" s="10"/>
      <c r="AF17" s="10"/>
    </row>
    <row r="18" spans="1:32" x14ac:dyDescent="0.25">
      <c r="A18" s="37" t="s">
        <v>98</v>
      </c>
      <c r="B18" s="37"/>
      <c r="C18" s="29">
        <v>69365.66470151933</v>
      </c>
      <c r="D18" s="29">
        <v>72002.574386992128</v>
      </c>
      <c r="E18" s="29">
        <v>73246.297215285202</v>
      </c>
      <c r="F18" s="29">
        <v>76316.969768940777</v>
      </c>
      <c r="G18" s="29">
        <v>84280.671703832239</v>
      </c>
      <c r="H18" s="29">
        <v>95598.430682094433</v>
      </c>
      <c r="I18" s="29">
        <v>103356.39092240598</v>
      </c>
      <c r="J18" s="29">
        <v>109587.20856987544</v>
      </c>
      <c r="K18" s="29">
        <v>116944.95663296928</v>
      </c>
      <c r="L18" s="29">
        <v>126136.36296157792</v>
      </c>
      <c r="M18" s="29">
        <v>147418.01247542587</v>
      </c>
      <c r="N18" s="29">
        <v>179314.39367739129</v>
      </c>
      <c r="O18" s="29">
        <v>185595.0851354776</v>
      </c>
      <c r="P18" s="29">
        <v>200375.07438900764</v>
      </c>
      <c r="Q18" s="29">
        <v>229201.88731245571</v>
      </c>
      <c r="R18" s="29">
        <v>233859.54436609085</v>
      </c>
      <c r="S18" s="29">
        <v>236490.6122637697</v>
      </c>
      <c r="T18" s="29">
        <v>247531.76842392283</v>
      </c>
      <c r="U18" s="29">
        <v>280663.71565102576</v>
      </c>
      <c r="V18" s="29">
        <v>318909.84942783508</v>
      </c>
      <c r="W18" s="29">
        <v>348237.68087232532</v>
      </c>
      <c r="X18" s="29">
        <v>359838.16153408552</v>
      </c>
      <c r="Y18" s="29">
        <v>378316.83281493653</v>
      </c>
      <c r="Z18" s="29">
        <v>437851.30206355359</v>
      </c>
      <c r="AA18" s="29">
        <v>453552.87778537336</v>
      </c>
      <c r="AC18" s="10"/>
      <c r="AD18" s="10"/>
      <c r="AE18" s="10"/>
      <c r="AF18" s="10"/>
    </row>
    <row r="19" spans="1:32" x14ac:dyDescent="0.25">
      <c r="AC19" s="10"/>
      <c r="AD19" s="10"/>
      <c r="AE19" s="10"/>
      <c r="AF19" s="10"/>
    </row>
    <row r="20" spans="1:32"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C20" s="10"/>
      <c r="AD20" s="10"/>
      <c r="AE20" s="10"/>
      <c r="AF20" s="10"/>
    </row>
    <row r="21" spans="1:32" x14ac:dyDescent="0.25">
      <c r="A21" s="11" t="s">
        <v>26</v>
      </c>
      <c r="B21" s="11" t="s">
        <v>2</v>
      </c>
      <c r="C21" s="12">
        <v>8330</v>
      </c>
      <c r="D21" s="12">
        <v>8330</v>
      </c>
      <c r="E21" s="12">
        <v>6738.7220591300002</v>
      </c>
      <c r="F21" s="12">
        <v>4301.9714449999992</v>
      </c>
      <c r="G21" s="12">
        <v>2346.2874970419998</v>
      </c>
      <c r="H21" s="12">
        <v>2346.2873246109998</v>
      </c>
      <c r="I21" s="12">
        <v>1698.7009720199999</v>
      </c>
      <c r="J21" s="12">
        <v>1166.8193176710001</v>
      </c>
      <c r="K21" s="12">
        <v>244.28883198900002</v>
      </c>
      <c r="L21" s="12">
        <v>2.38714101E-2</v>
      </c>
      <c r="M21" s="12">
        <v>8.2402785999999995E-3</v>
      </c>
      <c r="N21" s="12">
        <v>8.2365553000000001E-3</v>
      </c>
      <c r="O21" s="12">
        <v>8.1830227000000005E-3</v>
      </c>
      <c r="P21" s="12">
        <v>8.1787871000000012E-3</v>
      </c>
      <c r="Q21" s="12">
        <v>8.1780800000000008E-3</v>
      </c>
      <c r="R21" s="12">
        <v>5.1418313E-3</v>
      </c>
      <c r="S21" s="12">
        <v>5.0252381E-3</v>
      </c>
      <c r="T21" s="12">
        <v>0</v>
      </c>
      <c r="U21" s="12">
        <v>0</v>
      </c>
      <c r="V21" s="12">
        <v>0</v>
      </c>
      <c r="W21" s="12">
        <v>0</v>
      </c>
      <c r="X21" s="12">
        <v>0</v>
      </c>
      <c r="Y21" s="12">
        <v>0</v>
      </c>
      <c r="Z21" s="12">
        <v>0</v>
      </c>
      <c r="AA21" s="12">
        <v>0</v>
      </c>
      <c r="AC21" s="10"/>
      <c r="AD21" s="10"/>
      <c r="AE21" s="10"/>
      <c r="AF21" s="10"/>
    </row>
    <row r="22" spans="1:32" s="10" customFormat="1"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x14ac:dyDescent="0.25">
      <c r="A23" s="11" t="s">
        <v>26</v>
      </c>
      <c r="B23" s="11" t="s">
        <v>8</v>
      </c>
      <c r="C23" s="12">
        <v>440</v>
      </c>
      <c r="D23" s="12">
        <v>440.0016309614</v>
      </c>
      <c r="E23" s="12">
        <v>440.00204969359999</v>
      </c>
      <c r="F23" s="12">
        <v>440.00204992919998</v>
      </c>
      <c r="G23" s="12">
        <v>440.00205006700003</v>
      </c>
      <c r="H23" s="12">
        <v>440.0020504629</v>
      </c>
      <c r="I23" s="12">
        <v>440.00205064469998</v>
      </c>
      <c r="J23" s="12">
        <v>440.00205079019997</v>
      </c>
      <c r="K23" s="12">
        <v>440.00205091999999</v>
      </c>
      <c r="L23" s="12">
        <v>440.00205104380001</v>
      </c>
      <c r="M23" s="12">
        <v>440.00205120930002</v>
      </c>
      <c r="N23" s="12">
        <v>440.00205142099998</v>
      </c>
      <c r="O23" s="12">
        <v>440.00205166680001</v>
      </c>
      <c r="P23" s="12">
        <v>440.002052268</v>
      </c>
      <c r="Q23" s="12">
        <v>440.00274767330001</v>
      </c>
      <c r="R23" s="12">
        <v>440.0027480896</v>
      </c>
      <c r="S23" s="12">
        <v>440.00274849599998</v>
      </c>
      <c r="T23" s="12">
        <v>440.00335598949999</v>
      </c>
      <c r="U23" s="12">
        <v>440.00335960249998</v>
      </c>
      <c r="V23" s="12">
        <v>440.00348554200002</v>
      </c>
      <c r="W23" s="12">
        <v>4.1420082999999996E-3</v>
      </c>
      <c r="X23" s="12">
        <v>4.1425409999999996E-3</v>
      </c>
      <c r="Y23" s="12">
        <v>4.1448203999999997E-3</v>
      </c>
      <c r="Z23" s="12">
        <v>7.2968816000000001E-3</v>
      </c>
      <c r="AA23" s="12">
        <v>7.2981045000000003E-3</v>
      </c>
    </row>
    <row r="24" spans="1:32" s="10" customFormat="1"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x14ac:dyDescent="0.25">
      <c r="A25" s="11" t="s">
        <v>26</v>
      </c>
      <c r="B25" s="11" t="s">
        <v>5</v>
      </c>
      <c r="C25" s="12">
        <v>1889.002158828421</v>
      </c>
      <c r="D25" s="12">
        <v>2639.0103612882208</v>
      </c>
      <c r="E25" s="12">
        <v>2639.0105191239209</v>
      </c>
      <c r="F25" s="12">
        <v>2639.0105238717206</v>
      </c>
      <c r="G25" s="12">
        <v>2639.0105317521211</v>
      </c>
      <c r="H25" s="12">
        <v>2639.010545027621</v>
      </c>
      <c r="I25" s="12">
        <v>2639.0105599915209</v>
      </c>
      <c r="J25" s="12">
        <v>2639.010572925421</v>
      </c>
      <c r="K25" s="12">
        <v>2639.010592960421</v>
      </c>
      <c r="L25" s="12">
        <v>2639.0106134371208</v>
      </c>
      <c r="M25" s="12">
        <v>2639.0106413316212</v>
      </c>
      <c r="N25" s="12">
        <v>2639.0106701521208</v>
      </c>
      <c r="O25" s="12">
        <v>2639.0107027330209</v>
      </c>
      <c r="P25" s="12">
        <v>2639.0107467351208</v>
      </c>
      <c r="Q25" s="12">
        <v>2726.5633438659211</v>
      </c>
      <c r="R25" s="12">
        <v>2726.5633746839212</v>
      </c>
      <c r="S25" s="12">
        <v>2726.5634326199211</v>
      </c>
      <c r="T25" s="12">
        <v>2726.563474139421</v>
      </c>
      <c r="U25" s="12">
        <v>2726.5635244809209</v>
      </c>
      <c r="V25" s="12">
        <v>2726.563590327421</v>
      </c>
      <c r="W25" s="12">
        <v>2764.0696352409209</v>
      </c>
      <c r="X25" s="12">
        <v>1915.070697547</v>
      </c>
      <c r="Y25" s="12">
        <v>1978.923199309</v>
      </c>
      <c r="Z25" s="12">
        <v>2316.8539884749998</v>
      </c>
      <c r="AA25" s="12">
        <v>2316.854017269</v>
      </c>
    </row>
    <row r="26" spans="1:32" s="10" customFormat="1" x14ac:dyDescent="0.25">
      <c r="A26" s="11" t="s">
        <v>26</v>
      </c>
      <c r="B26" s="11" t="s">
        <v>3</v>
      </c>
      <c r="C26" s="12">
        <v>2525</v>
      </c>
      <c r="D26" s="12">
        <v>2525</v>
      </c>
      <c r="E26" s="12">
        <v>2525</v>
      </c>
      <c r="F26" s="12">
        <v>2525</v>
      </c>
      <c r="G26" s="12">
        <v>2525</v>
      </c>
      <c r="H26" s="12">
        <v>2525</v>
      </c>
      <c r="I26" s="12">
        <v>2525</v>
      </c>
      <c r="J26" s="12">
        <v>2525</v>
      </c>
      <c r="K26" s="12">
        <v>2525</v>
      </c>
      <c r="L26" s="12">
        <v>2525</v>
      </c>
      <c r="M26" s="12">
        <v>2525</v>
      </c>
      <c r="N26" s="12">
        <v>2525</v>
      </c>
      <c r="O26" s="12">
        <v>2525</v>
      </c>
      <c r="P26" s="12">
        <v>2525</v>
      </c>
      <c r="Q26" s="12">
        <v>2525</v>
      </c>
      <c r="R26" s="12">
        <v>2525</v>
      </c>
      <c r="S26" s="12">
        <v>2525</v>
      </c>
      <c r="T26" s="12">
        <v>2525</v>
      </c>
      <c r="U26" s="12">
        <v>2525</v>
      </c>
      <c r="V26" s="12">
        <v>2525</v>
      </c>
      <c r="W26" s="12">
        <v>2525</v>
      </c>
      <c r="X26" s="12">
        <v>2525</v>
      </c>
      <c r="Y26" s="12">
        <v>2525</v>
      </c>
      <c r="Z26" s="12">
        <v>2525</v>
      </c>
      <c r="AA26" s="12">
        <v>2525</v>
      </c>
    </row>
    <row r="27" spans="1:32" s="10" customFormat="1" x14ac:dyDescent="0.25">
      <c r="A27" s="11" t="s">
        <v>26</v>
      </c>
      <c r="B27" s="11" t="s">
        <v>118</v>
      </c>
      <c r="C27" s="12">
        <v>0</v>
      </c>
      <c r="D27" s="12">
        <v>0</v>
      </c>
      <c r="E27" s="12">
        <v>0</v>
      </c>
      <c r="F27" s="12">
        <v>0</v>
      </c>
      <c r="G27" s="12">
        <v>0</v>
      </c>
      <c r="H27" s="12">
        <v>0</v>
      </c>
      <c r="I27" s="12">
        <v>0</v>
      </c>
      <c r="J27" s="12">
        <v>4.8455525999999997E-3</v>
      </c>
      <c r="K27" s="12">
        <v>4.9166740000000002E-3</v>
      </c>
      <c r="L27" s="12">
        <v>4.998705E-3</v>
      </c>
      <c r="M27" s="12">
        <v>5.0541298000000004E-3</v>
      </c>
      <c r="N27" s="12">
        <v>5.1374463E-3</v>
      </c>
      <c r="O27" s="12">
        <v>5.1648450000000004E-3</v>
      </c>
      <c r="P27" s="12">
        <v>5.3041605000000002E-3</v>
      </c>
      <c r="Q27" s="12">
        <v>64.705889999999997</v>
      </c>
      <c r="R27" s="12">
        <v>64.705920000000006</v>
      </c>
      <c r="S27" s="12">
        <v>64.705979999999997</v>
      </c>
      <c r="T27" s="12">
        <v>64.706040000000002</v>
      </c>
      <c r="U27" s="12">
        <v>64.706069999999997</v>
      </c>
      <c r="V27" s="12">
        <v>64.706140000000005</v>
      </c>
      <c r="W27" s="12">
        <v>64.706406000000001</v>
      </c>
      <c r="X27" s="12">
        <v>64.706406000000001</v>
      </c>
      <c r="Y27" s="12">
        <v>64.706410000000005</v>
      </c>
      <c r="Z27" s="12">
        <v>64.707053999999999</v>
      </c>
      <c r="AA27" s="12">
        <v>64.707085000000006</v>
      </c>
    </row>
    <row r="28" spans="1:32" s="10" customFormat="1" x14ac:dyDescent="0.25">
      <c r="A28" s="11" t="s">
        <v>26</v>
      </c>
      <c r="B28" s="11" t="s">
        <v>10</v>
      </c>
      <c r="C28" s="12">
        <v>5395.5503375445169</v>
      </c>
      <c r="D28" s="12">
        <v>5927.2419125484275</v>
      </c>
      <c r="E28" s="12">
        <v>6651.5520801936555</v>
      </c>
      <c r="F28" s="12">
        <v>7893.3259414075965</v>
      </c>
      <c r="G28" s="12">
        <v>11749.638411954196</v>
      </c>
      <c r="H28" s="12">
        <v>12183.155906014097</v>
      </c>
      <c r="I28" s="12">
        <v>12968.228348195295</v>
      </c>
      <c r="J28" s="12">
        <v>12968.228611146496</v>
      </c>
      <c r="K28" s="12">
        <v>13492.204512493297</v>
      </c>
      <c r="L28" s="12">
        <v>15513.914584273294</v>
      </c>
      <c r="M28" s="12">
        <v>15983.547424574097</v>
      </c>
      <c r="N28" s="12">
        <v>16521.283048061196</v>
      </c>
      <c r="O28" s="12">
        <v>16521.284267160299</v>
      </c>
      <c r="P28" s="12">
        <v>16980.896966900498</v>
      </c>
      <c r="Q28" s="12">
        <v>17534.261042040394</v>
      </c>
      <c r="R28" s="12">
        <v>17929.332354471258</v>
      </c>
      <c r="S28" s="12">
        <v>17929.332961416356</v>
      </c>
      <c r="T28" s="12">
        <v>19819.239864301759</v>
      </c>
      <c r="U28" s="12">
        <v>21515.117842536401</v>
      </c>
      <c r="V28" s="12">
        <v>21821.734858813397</v>
      </c>
      <c r="W28" s="12">
        <v>22234.595498229868</v>
      </c>
      <c r="X28" s="12">
        <v>22234.59572801747</v>
      </c>
      <c r="Y28" s="12">
        <v>22366.541003302769</v>
      </c>
      <c r="Z28" s="12">
        <v>27145.037935338805</v>
      </c>
      <c r="AA28" s="12">
        <v>27145.03907451261</v>
      </c>
    </row>
    <row r="29" spans="1:32" s="10" customFormat="1" x14ac:dyDescent="0.25">
      <c r="A29" s="11" t="s">
        <v>26</v>
      </c>
      <c r="B29" s="11" t="s">
        <v>9</v>
      </c>
      <c r="C29" s="12">
        <v>4201.0217007460315</v>
      </c>
      <c r="D29" s="12">
        <v>4455.0297655268814</v>
      </c>
      <c r="E29" s="12">
        <v>6182.8879048007811</v>
      </c>
      <c r="F29" s="12">
        <v>6843.5125944115798</v>
      </c>
      <c r="G29" s="12">
        <v>8196.1221108818809</v>
      </c>
      <c r="H29" s="12">
        <v>9924.0805288058818</v>
      </c>
      <c r="I29" s="12">
        <v>11259.412885634882</v>
      </c>
      <c r="J29" s="12">
        <v>12743.541352374883</v>
      </c>
      <c r="K29" s="12">
        <v>14543.638208038883</v>
      </c>
      <c r="L29" s="12">
        <v>15102.095076744881</v>
      </c>
      <c r="M29" s="12">
        <v>15736.76022776488</v>
      </c>
      <c r="N29" s="12">
        <v>16166.715563858881</v>
      </c>
      <c r="O29" s="12">
        <v>16166.715606858881</v>
      </c>
      <c r="P29" s="12">
        <v>17247.345772858884</v>
      </c>
      <c r="Q29" s="12">
        <v>22234.83885285888</v>
      </c>
      <c r="R29" s="12">
        <v>22084.540429807126</v>
      </c>
      <c r="S29" s="12">
        <v>22084.540529807124</v>
      </c>
      <c r="T29" s="12">
        <v>23661.612319807122</v>
      </c>
      <c r="U29" s="12">
        <v>23661.649349807125</v>
      </c>
      <c r="V29" s="12">
        <v>25229.137558281247</v>
      </c>
      <c r="W29" s="12">
        <v>26922.135228281248</v>
      </c>
      <c r="X29" s="12">
        <v>26922.135298281246</v>
      </c>
      <c r="Y29" s="12">
        <v>26922.135358281248</v>
      </c>
      <c r="Z29" s="12">
        <v>32465.323776755369</v>
      </c>
      <c r="AA29" s="12">
        <v>32360.054230112299</v>
      </c>
    </row>
    <row r="30" spans="1:32" s="10" customFormat="1" x14ac:dyDescent="0.25">
      <c r="A30" s="11" t="s">
        <v>26</v>
      </c>
      <c r="B30" s="11" t="s">
        <v>102</v>
      </c>
      <c r="C30" s="12">
        <v>50.029867732499994</v>
      </c>
      <c r="D30" s="12">
        <v>50.090753332499993</v>
      </c>
      <c r="E30" s="12">
        <v>1289.0383640190003</v>
      </c>
      <c r="F30" s="12">
        <v>1289.0433553180001</v>
      </c>
      <c r="G30" s="12">
        <v>1614.3816335239997</v>
      </c>
      <c r="H30" s="12">
        <v>1884.4841110979996</v>
      </c>
      <c r="I30" s="12">
        <v>1959.4936238600001</v>
      </c>
      <c r="J30" s="12">
        <v>3827.3882742589999</v>
      </c>
      <c r="K30" s="12">
        <v>3827.4260229490001</v>
      </c>
      <c r="L30" s="12">
        <v>4916.5075624010005</v>
      </c>
      <c r="M30" s="12">
        <v>4916.5349540949992</v>
      </c>
      <c r="N30" s="12">
        <v>4916.5360459889998</v>
      </c>
      <c r="O30" s="12">
        <v>5814.8576524770006</v>
      </c>
      <c r="P30" s="12">
        <v>5764.8589393940001</v>
      </c>
      <c r="Q30" s="12">
        <v>7695.9507163049993</v>
      </c>
      <c r="R30" s="12">
        <v>7695.9522915439993</v>
      </c>
      <c r="S30" s="12">
        <v>7695.9594365900002</v>
      </c>
      <c r="T30" s="12">
        <v>7695.9921066380002</v>
      </c>
      <c r="U30" s="12">
        <v>7696.0686901949994</v>
      </c>
      <c r="V30" s="12">
        <v>8374.9684235379991</v>
      </c>
      <c r="W30" s="12">
        <v>8375.0216330950007</v>
      </c>
      <c r="X30" s="12">
        <v>9088.79167547</v>
      </c>
      <c r="Y30" s="12">
        <v>8266.9956954900008</v>
      </c>
      <c r="Z30" s="12">
        <v>8800.5843942899992</v>
      </c>
      <c r="AA30" s="12">
        <v>8569.7165235000011</v>
      </c>
    </row>
    <row r="31" spans="1:32" s="10" customFormat="1" x14ac:dyDescent="0.25">
      <c r="A31" s="11" t="s">
        <v>26</v>
      </c>
      <c r="B31" s="11" t="s">
        <v>15</v>
      </c>
      <c r="C31" s="12">
        <v>240</v>
      </c>
      <c r="D31" s="12">
        <v>240</v>
      </c>
      <c r="E31" s="12">
        <v>703.14720712299993</v>
      </c>
      <c r="F31" s="12">
        <v>703.14839817999996</v>
      </c>
      <c r="G31" s="12">
        <v>2775.8399422230004</v>
      </c>
      <c r="H31" s="12">
        <v>2905.7816395790001</v>
      </c>
      <c r="I31" s="12">
        <v>2905.7820039039998</v>
      </c>
      <c r="J31" s="12">
        <v>2905.7822496920003</v>
      </c>
      <c r="K31" s="12">
        <v>2905.7823671319998</v>
      </c>
      <c r="L31" s="12">
        <v>2905.7825568590001</v>
      </c>
      <c r="M31" s="12">
        <v>2905.7828858099992</v>
      </c>
      <c r="N31" s="12">
        <v>2905.7832705500005</v>
      </c>
      <c r="O31" s="12">
        <v>2905.7835857979999</v>
      </c>
      <c r="P31" s="12">
        <v>2905.7838017699996</v>
      </c>
      <c r="Q31" s="12">
        <v>2905.7849691329998</v>
      </c>
      <c r="R31" s="12">
        <v>2905.7851335</v>
      </c>
      <c r="S31" s="12">
        <v>2905.7853927579999</v>
      </c>
      <c r="T31" s="12">
        <v>2905.7860269679995</v>
      </c>
      <c r="U31" s="12">
        <v>2905.7863373149999</v>
      </c>
      <c r="V31" s="12">
        <v>2905.7866977749995</v>
      </c>
      <c r="W31" s="12">
        <v>2905.7870845619996</v>
      </c>
      <c r="X31" s="12">
        <v>2905.7874222729997</v>
      </c>
      <c r="Y31" s="12">
        <v>2905.7876058149996</v>
      </c>
      <c r="Z31" s="12">
        <v>2905.7891969060001</v>
      </c>
      <c r="AA31" s="12">
        <v>2905.7893434309999</v>
      </c>
    </row>
    <row r="32" spans="1:32" s="10" customFormat="1" x14ac:dyDescent="0.25">
      <c r="A32" s="11" t="s">
        <v>26</v>
      </c>
      <c r="B32" s="11" t="s">
        <v>17</v>
      </c>
      <c r="C32" s="12">
        <v>113.44799999999999</v>
      </c>
      <c r="D32" s="12">
        <v>234.46199999999999</v>
      </c>
      <c r="E32" s="12">
        <v>391.15199999999999</v>
      </c>
      <c r="F32" s="12">
        <v>583.14699999999993</v>
      </c>
      <c r="G32" s="12">
        <v>817.88000000000011</v>
      </c>
      <c r="H32" s="12">
        <v>1099.634</v>
      </c>
      <c r="I32" s="12">
        <v>1524.355</v>
      </c>
      <c r="J32" s="12">
        <v>1863.2269999999999</v>
      </c>
      <c r="K32" s="12">
        <v>2229.7939999999999</v>
      </c>
      <c r="L32" s="12">
        <v>2645.9340000000002</v>
      </c>
      <c r="M32" s="12">
        <v>3161.7190000000001</v>
      </c>
      <c r="N32" s="12">
        <v>3706.357</v>
      </c>
      <c r="O32" s="12">
        <v>4261.7219999999998</v>
      </c>
      <c r="P32" s="12">
        <v>4832.2259999999997</v>
      </c>
      <c r="Q32" s="12">
        <v>5385.0679999999993</v>
      </c>
      <c r="R32" s="12">
        <v>5923.2390000000005</v>
      </c>
      <c r="S32" s="12">
        <v>6317.1529999999993</v>
      </c>
      <c r="T32" s="12">
        <v>6670.3229999999994</v>
      </c>
      <c r="U32" s="12">
        <v>6979.8989999999994</v>
      </c>
      <c r="V32" s="12">
        <v>7280.857</v>
      </c>
      <c r="W32" s="12">
        <v>7600.3320000000003</v>
      </c>
      <c r="X32" s="12">
        <v>7924.3930000000009</v>
      </c>
      <c r="Y32" s="12">
        <v>8255.8770000000004</v>
      </c>
      <c r="Z32" s="12">
        <v>8588.375</v>
      </c>
      <c r="AA32" s="12">
        <v>8928.2419999999984</v>
      </c>
    </row>
    <row r="33" spans="1:27" s="10" customFormat="1" x14ac:dyDescent="0.25">
      <c r="A33" s="37" t="s">
        <v>98</v>
      </c>
      <c r="B33" s="37"/>
      <c r="C33" s="29">
        <v>22780.574197118971</v>
      </c>
      <c r="D33" s="29">
        <v>24316.28367032493</v>
      </c>
      <c r="E33" s="29">
        <v>25177.174612941955</v>
      </c>
      <c r="F33" s="29">
        <v>24642.822554620096</v>
      </c>
      <c r="G33" s="29">
        <v>27896.060601697194</v>
      </c>
      <c r="H33" s="29">
        <v>30057.536354921504</v>
      </c>
      <c r="I33" s="29">
        <v>31530.354816486397</v>
      </c>
      <c r="J33" s="29">
        <v>32482.6067504606</v>
      </c>
      <c r="K33" s="29">
        <v>33884.149113075604</v>
      </c>
      <c r="L33" s="29">
        <v>36220.0511956142</v>
      </c>
      <c r="M33" s="29">
        <v>37324.333639288299</v>
      </c>
      <c r="N33" s="29">
        <v>38292.024707494798</v>
      </c>
      <c r="O33" s="29">
        <v>38292.025976286706</v>
      </c>
      <c r="P33" s="29">
        <v>39832.269021710104</v>
      </c>
      <c r="Q33" s="29">
        <v>45525.380054518493</v>
      </c>
      <c r="R33" s="29">
        <v>45770.149968883212</v>
      </c>
      <c r="S33" s="29">
        <v>45770.150677577505</v>
      </c>
      <c r="T33" s="29">
        <v>49237.125054237797</v>
      </c>
      <c r="U33" s="29">
        <v>50933.040146426953</v>
      </c>
      <c r="V33" s="29">
        <v>52807.145632964064</v>
      </c>
      <c r="W33" s="29">
        <v>54510.510909760342</v>
      </c>
      <c r="X33" s="29">
        <v>53661.512272386717</v>
      </c>
      <c r="Y33" s="29">
        <v>53857.310115713422</v>
      </c>
      <c r="Z33" s="29">
        <v>64516.930051450778</v>
      </c>
      <c r="AA33" s="29">
        <v>64411.661704998405</v>
      </c>
    </row>
    <row r="34" spans="1:27" s="10" customFormat="1" x14ac:dyDescent="0.25"/>
    <row r="35" spans="1:27" s="10" customFormat="1"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x14ac:dyDescent="0.25">
      <c r="A36" s="11" t="s">
        <v>27</v>
      </c>
      <c r="B36" s="11" t="s">
        <v>2</v>
      </c>
      <c r="C36" s="12">
        <v>8126</v>
      </c>
      <c r="D36" s="12">
        <v>8126</v>
      </c>
      <c r="E36" s="12">
        <v>4836.9276556540008</v>
      </c>
      <c r="F36" s="12">
        <v>4584.0431827244001</v>
      </c>
      <c r="G36" s="12">
        <v>3372.9463469849002</v>
      </c>
      <c r="H36" s="12">
        <v>3112.9570817774002</v>
      </c>
      <c r="I36" s="12">
        <v>1359.0248460309999</v>
      </c>
      <c r="J36" s="12">
        <v>1069.2838327477</v>
      </c>
      <c r="K36" s="12">
        <v>7.6777203799999999E-2</v>
      </c>
      <c r="L36" s="12">
        <v>6.8538888300000017E-2</v>
      </c>
      <c r="M36" s="12">
        <v>6.6885215299999995E-2</v>
      </c>
      <c r="N36" s="12">
        <v>6.5825286600000005E-2</v>
      </c>
      <c r="O36" s="12">
        <v>5.2799949500000005E-2</v>
      </c>
      <c r="P36" s="12">
        <v>4.7751353099999991E-2</v>
      </c>
      <c r="Q36" s="12">
        <v>4.1356970600000001E-2</v>
      </c>
      <c r="R36" s="12">
        <v>4.1210019400000006E-2</v>
      </c>
      <c r="S36" s="12">
        <v>4.0974916700000003E-2</v>
      </c>
      <c r="T36" s="12">
        <v>4.0952794299999998E-2</v>
      </c>
      <c r="U36" s="12">
        <v>4.0863750199999993E-2</v>
      </c>
      <c r="V36" s="12">
        <v>3.7209294900000009E-2</v>
      </c>
      <c r="W36" s="12">
        <v>3.3620023999999998E-2</v>
      </c>
      <c r="X36" s="12">
        <v>2.9831119099999998E-2</v>
      </c>
      <c r="Y36" s="12">
        <v>2.5689150199999997E-2</v>
      </c>
      <c r="Z36" s="12">
        <v>2.1317520700000002E-2</v>
      </c>
      <c r="AA36" s="12">
        <v>2.12770857E-2</v>
      </c>
    </row>
    <row r="37" spans="1:27" s="10" customFormat="1"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x14ac:dyDescent="0.25">
      <c r="A38" s="11" t="s">
        <v>27</v>
      </c>
      <c r="B38" s="11" t="s">
        <v>8</v>
      </c>
      <c r="C38" s="12">
        <v>1597.8999938964839</v>
      </c>
      <c r="D38" s="12">
        <v>1597.9012814331838</v>
      </c>
      <c r="E38" s="12">
        <v>1597.902332903484</v>
      </c>
      <c r="F38" s="12">
        <v>1597.9023368546839</v>
      </c>
      <c r="G38" s="12">
        <v>1597.9023377003839</v>
      </c>
      <c r="H38" s="12">
        <v>1597.9023835281839</v>
      </c>
      <c r="I38" s="12">
        <v>1597.9023838576838</v>
      </c>
      <c r="J38" s="12">
        <v>1597.902384117984</v>
      </c>
      <c r="K38" s="12">
        <v>1597.9023843894838</v>
      </c>
      <c r="L38" s="12">
        <v>1597.9023846950838</v>
      </c>
      <c r="M38" s="12">
        <v>1597.902385820684</v>
      </c>
      <c r="N38" s="12">
        <v>1597.902388442084</v>
      </c>
      <c r="O38" s="12">
        <v>1597.9023896592839</v>
      </c>
      <c r="P38" s="12">
        <v>1212.9023912190839</v>
      </c>
      <c r="Q38" s="12">
        <v>1212.9024002664839</v>
      </c>
      <c r="R38" s="12">
        <v>1212.902400981184</v>
      </c>
      <c r="S38" s="12">
        <v>1068.5024077359999</v>
      </c>
      <c r="T38" s="12">
        <v>1068.5041890107</v>
      </c>
      <c r="U38" s="12">
        <v>1068.5041939099999</v>
      </c>
      <c r="V38" s="12">
        <v>1068.5042692036</v>
      </c>
      <c r="W38" s="12">
        <v>1068.5043767326999</v>
      </c>
      <c r="X38" s="12">
        <v>1068.5043867510001</v>
      </c>
      <c r="Y38" s="12">
        <v>424.00440136060001</v>
      </c>
      <c r="Z38" s="12">
        <v>180.008738427</v>
      </c>
      <c r="AA38" s="12">
        <v>180.00873960600001</v>
      </c>
    </row>
    <row r="39" spans="1:27" s="10" customFormat="1"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x14ac:dyDescent="0.25">
      <c r="A40" s="11" t="s">
        <v>27</v>
      </c>
      <c r="B40" s="11" t="s">
        <v>5</v>
      </c>
      <c r="C40" s="12">
        <v>1954.5031501903002</v>
      </c>
      <c r="D40" s="12">
        <v>1954.5033095593001</v>
      </c>
      <c r="E40" s="12">
        <v>1954.5092733812</v>
      </c>
      <c r="F40" s="12">
        <v>1954.5092889473999</v>
      </c>
      <c r="G40" s="12">
        <v>1954.5093055053001</v>
      </c>
      <c r="H40" s="12">
        <v>1954.5093422353</v>
      </c>
      <c r="I40" s="12">
        <v>1954.5093576181998</v>
      </c>
      <c r="J40" s="12">
        <v>1954.5093724143001</v>
      </c>
      <c r="K40" s="12">
        <v>1954.5093918907</v>
      </c>
      <c r="L40" s="12">
        <v>1954.5094145383</v>
      </c>
      <c r="M40" s="12">
        <v>1531.0094400217999</v>
      </c>
      <c r="N40" s="12">
        <v>1414.0094671289</v>
      </c>
      <c r="O40" s="12">
        <v>1414.0094914023</v>
      </c>
      <c r="P40" s="12">
        <v>1414.0095260841999</v>
      </c>
      <c r="Q40" s="12">
        <v>1414.0095585801998</v>
      </c>
      <c r="R40" s="12">
        <v>1414.0095930199</v>
      </c>
      <c r="S40" s="12">
        <v>1414.0096318914</v>
      </c>
      <c r="T40" s="12">
        <v>1414.0098855822</v>
      </c>
      <c r="U40" s="12">
        <v>1414.0099620997</v>
      </c>
      <c r="V40" s="12">
        <v>1414.0101318627001</v>
      </c>
      <c r="W40" s="12">
        <v>1414.0103905281999</v>
      </c>
      <c r="X40" s="12">
        <v>1414.0105145487998</v>
      </c>
      <c r="Y40" s="12">
        <v>1414.0108905302</v>
      </c>
      <c r="Z40" s="12">
        <v>865.01616806499999</v>
      </c>
      <c r="AA40" s="12">
        <v>865.01627477760007</v>
      </c>
    </row>
    <row r="41" spans="1:27" s="10" customFormat="1" x14ac:dyDescent="0.25">
      <c r="A41" s="11" t="s">
        <v>27</v>
      </c>
      <c r="B41" s="11" t="s">
        <v>3</v>
      </c>
      <c r="C41" s="12">
        <v>152.40000152587891</v>
      </c>
      <c r="D41" s="12">
        <v>152.40000152587891</v>
      </c>
      <c r="E41" s="12">
        <v>152.40000152587891</v>
      </c>
      <c r="F41" s="12">
        <v>152.40000152587891</v>
      </c>
      <c r="G41" s="12">
        <v>152.40000152587891</v>
      </c>
      <c r="H41" s="12">
        <v>152.40000152587891</v>
      </c>
      <c r="I41" s="12">
        <v>152.40000152587891</v>
      </c>
      <c r="J41" s="12">
        <v>152.40000152587891</v>
      </c>
      <c r="K41" s="12">
        <v>152.40000152587891</v>
      </c>
      <c r="L41" s="12">
        <v>152.40000152587891</v>
      </c>
      <c r="M41" s="12">
        <v>152.40000152587891</v>
      </c>
      <c r="N41" s="12">
        <v>152.40000152587891</v>
      </c>
      <c r="O41" s="12">
        <v>152.40000152587891</v>
      </c>
      <c r="P41" s="12">
        <v>152.40000152587891</v>
      </c>
      <c r="Q41" s="12">
        <v>66</v>
      </c>
      <c r="R41" s="12">
        <v>66</v>
      </c>
      <c r="S41" s="12">
        <v>66</v>
      </c>
      <c r="T41" s="12">
        <v>66</v>
      </c>
      <c r="U41" s="12">
        <v>66</v>
      </c>
      <c r="V41" s="12">
        <v>0</v>
      </c>
      <c r="W41" s="12">
        <v>0</v>
      </c>
      <c r="X41" s="12">
        <v>0</v>
      </c>
      <c r="Y41" s="12">
        <v>0</v>
      </c>
      <c r="Z41" s="12">
        <v>0</v>
      </c>
      <c r="AA41" s="12">
        <v>0</v>
      </c>
    </row>
    <row r="42" spans="1:27" s="10" customFormat="1" x14ac:dyDescent="0.25">
      <c r="A42" s="11" t="s">
        <v>27</v>
      </c>
      <c r="B42" s="11" t="s">
        <v>118</v>
      </c>
      <c r="C42" s="12">
        <v>0</v>
      </c>
      <c r="D42" s="12">
        <v>0</v>
      </c>
      <c r="E42" s="12">
        <v>0</v>
      </c>
      <c r="F42" s="12">
        <v>0</v>
      </c>
      <c r="G42" s="12">
        <v>0</v>
      </c>
      <c r="H42" s="12">
        <v>0</v>
      </c>
      <c r="I42" s="12">
        <v>0</v>
      </c>
      <c r="J42" s="12">
        <v>3.6558236000000001E-3</v>
      </c>
      <c r="K42" s="12">
        <v>3.6770154000000002E-3</v>
      </c>
      <c r="L42" s="12">
        <v>3.7057031999999999E-3</v>
      </c>
      <c r="M42" s="12">
        <v>3.7279835E-3</v>
      </c>
      <c r="N42" s="12">
        <v>3.7748152E-3</v>
      </c>
      <c r="O42" s="12">
        <v>3.8082807000000001E-3</v>
      </c>
      <c r="P42" s="12">
        <v>3.9021606000000002E-3</v>
      </c>
      <c r="Q42" s="12">
        <v>4.8739676999999997E-3</v>
      </c>
      <c r="R42" s="12">
        <v>4.8986548E-3</v>
      </c>
      <c r="S42" s="12">
        <v>4.9383077000000001E-3</v>
      </c>
      <c r="T42" s="12">
        <v>4.9865459999999997E-3</v>
      </c>
      <c r="U42" s="12">
        <v>5.0357403E-3</v>
      </c>
      <c r="V42" s="12">
        <v>5.2844739999999999E-3</v>
      </c>
      <c r="W42" s="12">
        <v>5.830132E-3</v>
      </c>
      <c r="X42" s="12">
        <v>5.9403297000000001E-3</v>
      </c>
      <c r="Y42" s="12">
        <v>6.4232150000000003E-3</v>
      </c>
      <c r="Z42" s="12">
        <v>1.0541465E-2</v>
      </c>
      <c r="AA42" s="12">
        <v>1.0558786000000001E-2</v>
      </c>
    </row>
    <row r="43" spans="1:27" s="10" customFormat="1" x14ac:dyDescent="0.25">
      <c r="A43" s="11" t="s">
        <v>27</v>
      </c>
      <c r="B43" s="11" t="s">
        <v>10</v>
      </c>
      <c r="C43" s="12">
        <v>4357.579524690027</v>
      </c>
      <c r="D43" s="12">
        <v>4633.2531667875282</v>
      </c>
      <c r="E43" s="12">
        <v>7295.9949706681255</v>
      </c>
      <c r="F43" s="12">
        <v>8583.943617453624</v>
      </c>
      <c r="G43" s="12">
        <v>10525.969089551229</v>
      </c>
      <c r="H43" s="12">
        <v>11060.433831446224</v>
      </c>
      <c r="I43" s="12">
        <v>14681.548259642223</v>
      </c>
      <c r="J43" s="12">
        <v>14681.549550282225</v>
      </c>
      <c r="K43" s="12">
        <v>16266.762395013227</v>
      </c>
      <c r="L43" s="12">
        <v>16266.943710446225</v>
      </c>
      <c r="M43" s="12">
        <v>19340.610671844221</v>
      </c>
      <c r="N43" s="12">
        <v>28523.512916059233</v>
      </c>
      <c r="O43" s="12">
        <v>30601.439928067222</v>
      </c>
      <c r="P43" s="12">
        <v>33159.617975699221</v>
      </c>
      <c r="Q43" s="12">
        <v>38937.750126100233</v>
      </c>
      <c r="R43" s="12">
        <v>39845.682277298227</v>
      </c>
      <c r="S43" s="12">
        <v>39845.682309648226</v>
      </c>
      <c r="T43" s="12">
        <v>39845.698249669229</v>
      </c>
      <c r="U43" s="12">
        <v>41853.429202862237</v>
      </c>
      <c r="V43" s="12">
        <v>54928.938046912233</v>
      </c>
      <c r="W43" s="12">
        <v>57587.173952811143</v>
      </c>
      <c r="X43" s="12">
        <v>61691.505069200699</v>
      </c>
      <c r="Y43" s="12">
        <v>73878.826281121772</v>
      </c>
      <c r="Z43" s="12">
        <v>91243.101532870773</v>
      </c>
      <c r="AA43" s="12">
        <v>91243.101573395761</v>
      </c>
    </row>
    <row r="44" spans="1:27" s="10" customFormat="1" x14ac:dyDescent="0.25">
      <c r="A44" s="11" t="s">
        <v>27</v>
      </c>
      <c r="B44" s="11" t="s">
        <v>9</v>
      </c>
      <c r="C44" s="12">
        <v>3707.7957557418026</v>
      </c>
      <c r="D44" s="12">
        <v>3853.800052402803</v>
      </c>
      <c r="E44" s="12">
        <v>3952.622834074803</v>
      </c>
      <c r="F44" s="12">
        <v>3953.1284619103026</v>
      </c>
      <c r="G44" s="12">
        <v>4463.538452428802</v>
      </c>
      <c r="H44" s="12">
        <v>6841.1048097338025</v>
      </c>
      <c r="I44" s="12">
        <v>8199.9875682088023</v>
      </c>
      <c r="J44" s="12">
        <v>9166.4739453408038</v>
      </c>
      <c r="K44" s="12">
        <v>12990.926775141803</v>
      </c>
      <c r="L44" s="12">
        <v>16781.538133663802</v>
      </c>
      <c r="M44" s="12">
        <v>22970.599514386802</v>
      </c>
      <c r="N44" s="12">
        <v>33974.668898506803</v>
      </c>
      <c r="O44" s="12">
        <v>34771.350727476805</v>
      </c>
      <c r="P44" s="12">
        <v>36642.922337476797</v>
      </c>
      <c r="Q44" s="12">
        <v>40233.894107476801</v>
      </c>
      <c r="R44" s="12">
        <v>40233.894317476799</v>
      </c>
      <c r="S44" s="12">
        <v>40233.894327476803</v>
      </c>
      <c r="T44" s="12">
        <v>44600.244003476801</v>
      </c>
      <c r="U44" s="12">
        <v>49649.075921476804</v>
      </c>
      <c r="V44" s="12">
        <v>65796.344877476804</v>
      </c>
      <c r="W44" s="12">
        <v>71473.617817476814</v>
      </c>
      <c r="X44" s="12">
        <v>79923.52058900267</v>
      </c>
      <c r="Y44" s="12">
        <v>87908.826163911115</v>
      </c>
      <c r="Z44" s="12">
        <v>97940.723863819556</v>
      </c>
      <c r="AA44" s="12">
        <v>97207.824867293675</v>
      </c>
    </row>
    <row r="45" spans="1:27" s="10" customFormat="1" x14ac:dyDescent="0.25">
      <c r="A45" s="11" t="s">
        <v>27</v>
      </c>
      <c r="B45" s="11" t="s">
        <v>102</v>
      </c>
      <c r="C45" s="12">
        <v>100.00910991709999</v>
      </c>
      <c r="D45" s="12">
        <v>100.01234525060001</v>
      </c>
      <c r="E45" s="12">
        <v>482.71420845900002</v>
      </c>
      <c r="F45" s="12">
        <v>482.74764162999998</v>
      </c>
      <c r="G45" s="12">
        <v>482.7914217</v>
      </c>
      <c r="H45" s="12">
        <v>1841.8643999999999</v>
      </c>
      <c r="I45" s="12">
        <v>1841.86472</v>
      </c>
      <c r="J45" s="12">
        <v>2209.2850600000002</v>
      </c>
      <c r="K45" s="12">
        <v>3228.4376299999999</v>
      </c>
      <c r="L45" s="12">
        <v>5069.0230999999994</v>
      </c>
      <c r="M45" s="12">
        <v>7342.8351400000001</v>
      </c>
      <c r="N45" s="12">
        <v>9366.6431499999999</v>
      </c>
      <c r="O45" s="12">
        <v>10215.98264</v>
      </c>
      <c r="P45" s="12">
        <v>10215.982899999999</v>
      </c>
      <c r="Q45" s="12">
        <v>10215.983130000001</v>
      </c>
      <c r="R45" s="12">
        <v>10215.98364</v>
      </c>
      <c r="S45" s="12">
        <v>10254.050770000002</v>
      </c>
      <c r="T45" s="12">
        <v>12243.08663</v>
      </c>
      <c r="U45" s="12">
        <v>13289.794800000001</v>
      </c>
      <c r="V45" s="12">
        <v>19063.419320000001</v>
      </c>
      <c r="W45" s="12">
        <v>21047.2415</v>
      </c>
      <c r="X45" s="12">
        <v>24257.727800000001</v>
      </c>
      <c r="Y45" s="12">
        <v>23875.21976652</v>
      </c>
      <c r="Z45" s="12">
        <v>24352.696338050002</v>
      </c>
      <c r="AA45" s="12">
        <v>24352.653684599998</v>
      </c>
    </row>
    <row r="46" spans="1:27" s="10" customFormat="1" x14ac:dyDescent="0.25">
      <c r="A46" s="11" t="s">
        <v>27</v>
      </c>
      <c r="B46" s="11" t="s">
        <v>15</v>
      </c>
      <c r="C46" s="12">
        <v>570</v>
      </c>
      <c r="D46" s="12">
        <v>570</v>
      </c>
      <c r="E46" s="12">
        <v>1179.82226713</v>
      </c>
      <c r="F46" s="12">
        <v>1569.2191548899998</v>
      </c>
      <c r="G46" s="12">
        <v>1569.2192447300001</v>
      </c>
      <c r="H46" s="12">
        <v>1569.22196209</v>
      </c>
      <c r="I46" s="12">
        <v>1569.2220391850001</v>
      </c>
      <c r="J46" s="12">
        <v>1569.2220709840001</v>
      </c>
      <c r="K46" s="12">
        <v>1569.22210021</v>
      </c>
      <c r="L46" s="12">
        <v>1569.2222779499998</v>
      </c>
      <c r="M46" s="12">
        <v>1569.22289421</v>
      </c>
      <c r="N46" s="12">
        <v>1569.2238996599999</v>
      </c>
      <c r="O46" s="12">
        <v>1569.2240777649999</v>
      </c>
      <c r="P46" s="12">
        <v>1569.2241973</v>
      </c>
      <c r="Q46" s="12">
        <v>1569.22441921</v>
      </c>
      <c r="R46" s="12">
        <v>1569.2244599199998</v>
      </c>
      <c r="S46" s="12">
        <v>1569.2245922300001</v>
      </c>
      <c r="T46" s="12">
        <v>1569.22515344</v>
      </c>
      <c r="U46" s="12">
        <v>1569.2253362839999</v>
      </c>
      <c r="V46" s="12">
        <v>1569.22624718</v>
      </c>
      <c r="W46" s="12">
        <v>1569.2266187600001</v>
      </c>
      <c r="X46" s="12">
        <v>1569.22708238</v>
      </c>
      <c r="Y46" s="12">
        <v>1569.22725388</v>
      </c>
      <c r="Z46" s="12">
        <v>1569.2280831359999</v>
      </c>
      <c r="AA46" s="12">
        <v>1569.2280877999999</v>
      </c>
    </row>
    <row r="47" spans="1:27" s="10" customFormat="1" x14ac:dyDescent="0.25">
      <c r="A47" s="11" t="s">
        <v>27</v>
      </c>
      <c r="B47" s="11" t="s">
        <v>17</v>
      </c>
      <c r="C47" s="12">
        <v>81.304999999999993</v>
      </c>
      <c r="D47" s="12">
        <v>177.50700000000001</v>
      </c>
      <c r="E47" s="12">
        <v>314.98699999999997</v>
      </c>
      <c r="F47" s="12">
        <v>485.21</v>
      </c>
      <c r="G47" s="12">
        <v>690.75199999999995</v>
      </c>
      <c r="H47" s="12">
        <v>942.36799999999994</v>
      </c>
      <c r="I47" s="12">
        <v>1319.3319999999999</v>
      </c>
      <c r="J47" s="12">
        <v>1624.09</v>
      </c>
      <c r="K47" s="12">
        <v>1944.0279999999998</v>
      </c>
      <c r="L47" s="12">
        <v>2302.2249999999999</v>
      </c>
      <c r="M47" s="12">
        <v>2742.346</v>
      </c>
      <c r="N47" s="12">
        <v>3210.7579999999998</v>
      </c>
      <c r="O47" s="12">
        <v>3693.741</v>
      </c>
      <c r="P47" s="12">
        <v>4164.277</v>
      </c>
      <c r="Q47" s="12">
        <v>4602.442</v>
      </c>
      <c r="R47" s="12">
        <v>5027.8919999999998</v>
      </c>
      <c r="S47" s="12">
        <v>5334.1329999999998</v>
      </c>
      <c r="T47" s="12">
        <v>5614.2889999999998</v>
      </c>
      <c r="U47" s="12">
        <v>5855.8180000000002</v>
      </c>
      <c r="V47" s="12">
        <v>6089.3490000000002</v>
      </c>
      <c r="W47" s="12">
        <v>6341.701</v>
      </c>
      <c r="X47" s="12">
        <v>6594.7080000000005</v>
      </c>
      <c r="Y47" s="12">
        <v>6854.74</v>
      </c>
      <c r="Z47" s="12">
        <v>7119.5389999999998</v>
      </c>
      <c r="AA47" s="12">
        <v>7388.3469999999998</v>
      </c>
    </row>
    <row r="48" spans="1:27" s="10" customFormat="1" x14ac:dyDescent="0.25">
      <c r="A48" s="37" t="s">
        <v>98</v>
      </c>
      <c r="B48" s="37"/>
      <c r="C48" s="29">
        <v>19896.178426044491</v>
      </c>
      <c r="D48" s="29">
        <v>20317.857811708694</v>
      </c>
      <c r="E48" s="29">
        <v>19790.357068207493</v>
      </c>
      <c r="F48" s="29">
        <v>20825.926889416289</v>
      </c>
      <c r="G48" s="29">
        <v>22067.265533696493</v>
      </c>
      <c r="H48" s="29">
        <v>24719.30745024679</v>
      </c>
      <c r="I48" s="29">
        <v>27945.372416883787</v>
      </c>
      <c r="J48" s="29">
        <v>28622.12274225249</v>
      </c>
      <c r="K48" s="29">
        <v>32962.581402180294</v>
      </c>
      <c r="L48" s="29">
        <v>36753.365889460794</v>
      </c>
      <c r="M48" s="29">
        <v>45592.592626798185</v>
      </c>
      <c r="N48" s="29">
        <v>65662.563271764695</v>
      </c>
      <c r="O48" s="29">
        <v>68537.159146361693</v>
      </c>
      <c r="P48" s="29">
        <v>72581.90388551887</v>
      </c>
      <c r="Q48" s="29">
        <v>81864.602423362026</v>
      </c>
      <c r="R48" s="29">
        <v>82772.534697450319</v>
      </c>
      <c r="S48" s="29">
        <v>82628.134589976835</v>
      </c>
      <c r="T48" s="29">
        <v>86994.502267079224</v>
      </c>
      <c r="U48" s="29">
        <v>94051.065179839235</v>
      </c>
      <c r="V48" s="29">
        <v>123207.83981922423</v>
      </c>
      <c r="W48" s="29">
        <v>131543.34598770487</v>
      </c>
      <c r="X48" s="29">
        <v>144097.57633095197</v>
      </c>
      <c r="Y48" s="29">
        <v>163625.69984928888</v>
      </c>
      <c r="Z48" s="29">
        <v>190228.88216216804</v>
      </c>
      <c r="AA48" s="29">
        <v>189495.98329094474</v>
      </c>
    </row>
    <row r="49" spans="1:27" s="10" customFormat="1" x14ac:dyDescent="0.25"/>
    <row r="50" spans="1:27" s="10" customFormat="1"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x14ac:dyDescent="0.25">
      <c r="A52" s="11" t="s">
        <v>28</v>
      </c>
      <c r="B52" s="11" t="s">
        <v>11</v>
      </c>
      <c r="C52" s="12">
        <v>4835</v>
      </c>
      <c r="D52" s="12">
        <v>4835</v>
      </c>
      <c r="E52" s="12">
        <v>1696.8735039957999</v>
      </c>
      <c r="F52" s="12">
        <v>1182.0206774916999</v>
      </c>
      <c r="G52" s="12">
        <v>1181.9708997784999</v>
      </c>
      <c r="H52" s="12">
        <v>1108.6799334174</v>
      </c>
      <c r="I52" s="12">
        <v>3.4717702900000001E-2</v>
      </c>
      <c r="J52" s="12">
        <v>2.8949942500000003E-2</v>
      </c>
      <c r="K52" s="12">
        <v>1.6293721399999999E-2</v>
      </c>
      <c r="L52" s="12">
        <v>1.62553972E-2</v>
      </c>
      <c r="M52" s="12">
        <v>1.62383415E-2</v>
      </c>
      <c r="N52" s="12">
        <v>1.6233842299999999E-2</v>
      </c>
      <c r="O52" s="12">
        <v>1.62122611E-2</v>
      </c>
      <c r="P52" s="12">
        <v>1.6071954199999999E-2</v>
      </c>
      <c r="Q52" s="12">
        <v>1.6069831600000001E-2</v>
      </c>
      <c r="R52" s="12">
        <v>1.6006541999999999E-2</v>
      </c>
      <c r="S52" s="12">
        <v>1.5991644899999997E-2</v>
      </c>
      <c r="T52" s="12">
        <v>1.5938796200000001E-2</v>
      </c>
      <c r="U52" s="12">
        <v>1.5930827099999999E-2</v>
      </c>
      <c r="V52" s="12">
        <v>1.58979447E-2</v>
      </c>
      <c r="W52" s="12">
        <v>1.5895859800000002E-2</v>
      </c>
      <c r="X52" s="12">
        <v>1.5840786900000001E-2</v>
      </c>
      <c r="Y52" s="12">
        <v>5.6126604000000004E-3</v>
      </c>
      <c r="Z52" s="12">
        <v>5.6122437000000001E-3</v>
      </c>
      <c r="AA52" s="12">
        <v>0</v>
      </c>
    </row>
    <row r="53" spans="1:27" s="10" customFormat="1" x14ac:dyDescent="0.25">
      <c r="A53" s="11" t="s">
        <v>28</v>
      </c>
      <c r="B53" s="11" t="s">
        <v>8</v>
      </c>
      <c r="C53" s="12">
        <v>0</v>
      </c>
      <c r="D53" s="12">
        <v>1.5112247000000001E-3</v>
      </c>
      <c r="E53" s="12">
        <v>2.9635816000000001E-3</v>
      </c>
      <c r="F53" s="12">
        <v>2.9654994E-3</v>
      </c>
      <c r="G53" s="12">
        <v>2.9661823E-3</v>
      </c>
      <c r="H53" s="12">
        <v>2.9664524000000002E-3</v>
      </c>
      <c r="I53" s="12">
        <v>2.9665550000000001E-3</v>
      </c>
      <c r="J53" s="12">
        <v>2.9666372999999999E-3</v>
      </c>
      <c r="K53" s="12">
        <v>2.9667048E-3</v>
      </c>
      <c r="L53" s="12">
        <v>2.9667871999999999E-3</v>
      </c>
      <c r="M53" s="12">
        <v>2.9668870000000001E-3</v>
      </c>
      <c r="N53" s="12">
        <v>2.9670254E-3</v>
      </c>
      <c r="O53" s="12">
        <v>2.9671901999999998E-3</v>
      </c>
      <c r="P53" s="12">
        <v>2.9672844999999999E-3</v>
      </c>
      <c r="Q53" s="12">
        <v>2.9675073E-3</v>
      </c>
      <c r="R53" s="12">
        <v>2.9677919999999999E-3</v>
      </c>
      <c r="S53" s="12">
        <v>3.2472622E-3</v>
      </c>
      <c r="T53" s="12">
        <v>3.4770526000000002E-3</v>
      </c>
      <c r="U53" s="12">
        <v>5.0911656999999997E-3</v>
      </c>
      <c r="V53" s="12">
        <v>5.0919996999999996E-3</v>
      </c>
      <c r="W53" s="12">
        <v>6.6598313999999999E-3</v>
      </c>
      <c r="X53" s="12">
        <v>6.6604489999999997E-3</v>
      </c>
      <c r="Y53" s="12">
        <v>6.6608107000000003E-3</v>
      </c>
      <c r="Z53" s="12">
        <v>8.4444529999999993E-3</v>
      </c>
      <c r="AA53" s="12">
        <v>8.9299679999999999E-3</v>
      </c>
    </row>
    <row r="54" spans="1:27" s="10" customFormat="1" x14ac:dyDescent="0.25">
      <c r="A54" s="11" t="s">
        <v>28</v>
      </c>
      <c r="B54" s="11" t="s">
        <v>12</v>
      </c>
      <c r="C54" s="12">
        <v>500</v>
      </c>
      <c r="D54" s="12">
        <v>500</v>
      </c>
      <c r="E54" s="12">
        <v>500</v>
      </c>
      <c r="F54" s="12">
        <v>500</v>
      </c>
      <c r="G54" s="12">
        <v>500</v>
      </c>
      <c r="H54" s="12">
        <v>500</v>
      </c>
      <c r="I54" s="12">
        <v>500</v>
      </c>
      <c r="J54" s="12">
        <v>500</v>
      </c>
      <c r="K54" s="12">
        <v>500</v>
      </c>
      <c r="L54" s="12">
        <v>500</v>
      </c>
      <c r="M54" s="12">
        <v>500</v>
      </c>
      <c r="N54" s="12">
        <v>500</v>
      </c>
      <c r="O54" s="12">
        <v>500</v>
      </c>
      <c r="P54" s="12">
        <v>500</v>
      </c>
      <c r="Q54" s="12">
        <v>500</v>
      </c>
      <c r="R54" s="12">
        <v>500</v>
      </c>
      <c r="S54" s="12">
        <v>0</v>
      </c>
      <c r="T54" s="12">
        <v>0</v>
      </c>
      <c r="U54" s="12">
        <v>0</v>
      </c>
      <c r="V54" s="12">
        <v>0</v>
      </c>
      <c r="W54" s="12">
        <v>0</v>
      </c>
      <c r="X54" s="12">
        <v>0</v>
      </c>
      <c r="Y54" s="12">
        <v>0</v>
      </c>
      <c r="Z54" s="12">
        <v>0</v>
      </c>
      <c r="AA54" s="12">
        <v>0</v>
      </c>
    </row>
    <row r="55" spans="1:27" s="10" customFormat="1" x14ac:dyDescent="0.25">
      <c r="A55" s="11" t="s">
        <v>28</v>
      </c>
      <c r="B55" s="11" t="s">
        <v>5</v>
      </c>
      <c r="C55" s="12">
        <v>1900.0211157167</v>
      </c>
      <c r="D55" s="12">
        <v>1900.0226212493001</v>
      </c>
      <c r="E55" s="12">
        <v>1900.0228354303001</v>
      </c>
      <c r="F55" s="12">
        <v>1900.0231992525</v>
      </c>
      <c r="G55" s="12">
        <v>1900.0232515664002</v>
      </c>
      <c r="H55" s="12">
        <v>1900.0232912259999</v>
      </c>
      <c r="I55" s="12">
        <v>1900.0233085460002</v>
      </c>
      <c r="J55" s="12">
        <v>1900.0233249482999</v>
      </c>
      <c r="K55" s="12">
        <v>1900.0233393814999</v>
      </c>
      <c r="L55" s="12">
        <v>1900.0233592623001</v>
      </c>
      <c r="M55" s="12">
        <v>1730.0233937654</v>
      </c>
      <c r="N55" s="12">
        <v>1730.023420193</v>
      </c>
      <c r="O55" s="12">
        <v>1730.046912845</v>
      </c>
      <c r="P55" s="12">
        <v>1730.0469534775</v>
      </c>
      <c r="Q55" s="12">
        <v>1730.046982137</v>
      </c>
      <c r="R55" s="12">
        <v>1730.0470177703999</v>
      </c>
      <c r="S55" s="12">
        <v>1290.047082847</v>
      </c>
      <c r="T55" s="12">
        <v>1290.0471357905001</v>
      </c>
      <c r="U55" s="12">
        <v>1290.0472041263999</v>
      </c>
      <c r="V55" s="12">
        <v>1196.0472603449998</v>
      </c>
      <c r="W55" s="12">
        <v>1196.2099046699998</v>
      </c>
      <c r="X55" s="12">
        <v>1602.3923524750001</v>
      </c>
      <c r="Y55" s="12">
        <v>1602.392410055</v>
      </c>
      <c r="Z55" s="12">
        <v>1602.392457765</v>
      </c>
      <c r="AA55" s="12">
        <v>1018.3925677330001</v>
      </c>
    </row>
    <row r="56" spans="1:27" s="10" customFormat="1" x14ac:dyDescent="0.25">
      <c r="A56" s="11" t="s">
        <v>28</v>
      </c>
      <c r="B56" s="11" t="s">
        <v>3</v>
      </c>
      <c r="C56" s="12">
        <v>2279.019989013671</v>
      </c>
      <c r="D56" s="12">
        <v>2279.019989013671</v>
      </c>
      <c r="E56" s="12">
        <v>2279.019989013671</v>
      </c>
      <c r="F56" s="12">
        <v>2279.019989013671</v>
      </c>
      <c r="G56" s="12">
        <v>2279.019989013671</v>
      </c>
      <c r="H56" s="12">
        <v>2279.019989013671</v>
      </c>
      <c r="I56" s="12">
        <v>2279.019989013671</v>
      </c>
      <c r="J56" s="12">
        <v>2279.019989013671</v>
      </c>
      <c r="K56" s="12">
        <v>2279.019989013671</v>
      </c>
      <c r="L56" s="12">
        <v>2279.019989013671</v>
      </c>
      <c r="M56" s="12">
        <v>2279.019989013671</v>
      </c>
      <c r="N56" s="12">
        <v>2279.019989013671</v>
      </c>
      <c r="O56" s="12">
        <v>2279.019989013671</v>
      </c>
      <c r="P56" s="12">
        <v>2279.019989013671</v>
      </c>
      <c r="Q56" s="12">
        <v>2279.019989013671</v>
      </c>
      <c r="R56" s="12">
        <v>2279.019989013671</v>
      </c>
      <c r="S56" s="12">
        <v>2279.019989013671</v>
      </c>
      <c r="T56" s="12">
        <v>2279.019989013671</v>
      </c>
      <c r="U56" s="12">
        <v>2279.019989013671</v>
      </c>
      <c r="V56" s="12">
        <v>2279.019989013671</v>
      </c>
      <c r="W56" s="12">
        <v>2279.019989013671</v>
      </c>
      <c r="X56" s="12">
        <v>2279.019989013671</v>
      </c>
      <c r="Y56" s="12">
        <v>2279.019989013671</v>
      </c>
      <c r="Z56" s="12">
        <v>2279.019989013671</v>
      </c>
      <c r="AA56" s="12">
        <v>2279.019989013671</v>
      </c>
    </row>
    <row r="57" spans="1:27" s="10" customFormat="1" x14ac:dyDescent="0.25">
      <c r="A57" s="11" t="s">
        <v>28</v>
      </c>
      <c r="B57" s="11" t="s">
        <v>118</v>
      </c>
      <c r="C57" s="12">
        <v>0</v>
      </c>
      <c r="D57" s="12">
        <v>0</v>
      </c>
      <c r="E57" s="12">
        <v>0</v>
      </c>
      <c r="F57" s="12">
        <v>0</v>
      </c>
      <c r="G57" s="12">
        <v>0</v>
      </c>
      <c r="H57" s="12">
        <v>0</v>
      </c>
      <c r="I57" s="12">
        <v>0</v>
      </c>
      <c r="J57" s="12">
        <v>0</v>
      </c>
      <c r="K57" s="12">
        <v>0</v>
      </c>
      <c r="L57" s="12">
        <v>0</v>
      </c>
      <c r="M57" s="12">
        <v>0</v>
      </c>
      <c r="N57" s="12">
        <v>0</v>
      </c>
      <c r="O57" s="12">
        <v>534.24114999999995</v>
      </c>
      <c r="P57" s="12">
        <v>534.24130000000002</v>
      </c>
      <c r="Q57" s="12">
        <v>534.24145999999996</v>
      </c>
      <c r="R57" s="12">
        <v>534.24279999999999</v>
      </c>
      <c r="S57" s="12">
        <v>1088.5266999999999</v>
      </c>
      <c r="T57" s="12">
        <v>1088.5272</v>
      </c>
      <c r="U57" s="12">
        <v>1229.5884000000001</v>
      </c>
      <c r="V57" s="12">
        <v>1229.5884000000001</v>
      </c>
      <c r="W57" s="12">
        <v>1579.885</v>
      </c>
      <c r="X57" s="12">
        <v>2115.431</v>
      </c>
      <c r="Y57" s="12">
        <v>2115.4312</v>
      </c>
      <c r="Z57" s="12">
        <v>2115.4313999999999</v>
      </c>
      <c r="AA57" s="12">
        <v>2115.4315999999999</v>
      </c>
    </row>
    <row r="58" spans="1:27" s="10" customFormat="1" x14ac:dyDescent="0.25">
      <c r="A58" s="11" t="s">
        <v>28</v>
      </c>
      <c r="B58" s="11" t="s">
        <v>10</v>
      </c>
      <c r="C58" s="12">
        <v>4720.4515987066652</v>
      </c>
      <c r="D58" s="12">
        <v>5541.198339071726</v>
      </c>
      <c r="E58" s="12">
        <v>8220.1422886406672</v>
      </c>
      <c r="F58" s="12">
        <v>8737.9116331524147</v>
      </c>
      <c r="G58" s="12">
        <v>9635.2256386513654</v>
      </c>
      <c r="H58" s="12">
        <v>10336.577051722665</v>
      </c>
      <c r="I58" s="12">
        <v>10813.876567877265</v>
      </c>
      <c r="J58" s="12">
        <v>10813.876638915865</v>
      </c>
      <c r="K58" s="12">
        <v>10813.876703819866</v>
      </c>
      <c r="L58" s="12">
        <v>10813.876746148864</v>
      </c>
      <c r="M58" s="12">
        <v>11428.914915066865</v>
      </c>
      <c r="N58" s="12">
        <v>11236.915569692464</v>
      </c>
      <c r="O58" s="12">
        <v>11236.915710373865</v>
      </c>
      <c r="P58" s="12">
        <v>11236.916296672365</v>
      </c>
      <c r="Q58" s="12">
        <v>12621.635380053522</v>
      </c>
      <c r="R58" s="12">
        <v>14277.659745350324</v>
      </c>
      <c r="S58" s="12">
        <v>14677.793648258123</v>
      </c>
      <c r="T58" s="12">
        <v>15077.57327416646</v>
      </c>
      <c r="U58" s="12">
        <v>15384.92460989686</v>
      </c>
      <c r="V58" s="12">
        <v>17423.9938139693</v>
      </c>
      <c r="W58" s="12">
        <v>19216.584579353737</v>
      </c>
      <c r="X58" s="12">
        <v>18904.584660008542</v>
      </c>
      <c r="Y58" s="12">
        <v>18041.026555247845</v>
      </c>
      <c r="Z58" s="12">
        <v>21048.593927983547</v>
      </c>
      <c r="AA58" s="12">
        <v>24134.31227195515</v>
      </c>
    </row>
    <row r="59" spans="1:27" s="10" customFormat="1" x14ac:dyDescent="0.25">
      <c r="A59" s="11" t="s">
        <v>28</v>
      </c>
      <c r="B59" s="11" t="s">
        <v>9</v>
      </c>
      <c r="C59" s="12">
        <v>1081.5829947005711</v>
      </c>
      <c r="D59" s="12">
        <v>1081.5911820085707</v>
      </c>
      <c r="E59" s="12">
        <v>1610.7549346935712</v>
      </c>
      <c r="F59" s="12">
        <v>2582.4055712268714</v>
      </c>
      <c r="G59" s="12">
        <v>2766.121644817571</v>
      </c>
      <c r="H59" s="12">
        <v>3027.6604221705711</v>
      </c>
      <c r="I59" s="12">
        <v>3876.7696150575707</v>
      </c>
      <c r="J59" s="12">
        <v>4774.5147544345709</v>
      </c>
      <c r="K59" s="12">
        <v>4774.514899852571</v>
      </c>
      <c r="L59" s="12">
        <v>5604.8561066295715</v>
      </c>
      <c r="M59" s="12">
        <v>6292.0990614025714</v>
      </c>
      <c r="N59" s="12">
        <v>8872.4246434815705</v>
      </c>
      <c r="O59" s="12">
        <v>10935.80025502657</v>
      </c>
      <c r="P59" s="12">
        <v>10935.801972911569</v>
      </c>
      <c r="Q59" s="12">
        <v>11109.054119201573</v>
      </c>
      <c r="R59" s="12">
        <v>11109.054141381574</v>
      </c>
      <c r="S59" s="12">
        <v>12050.28229072157</v>
      </c>
      <c r="T59" s="12">
        <v>12050.282917491571</v>
      </c>
      <c r="U59" s="12">
        <v>13394.291171251571</v>
      </c>
      <c r="V59" s="12">
        <v>13394.291574456569</v>
      </c>
      <c r="W59" s="12">
        <v>16846.383499861571</v>
      </c>
      <c r="X59" s="12">
        <v>16735.903611504637</v>
      </c>
      <c r="Y59" s="12">
        <v>16704.800644863768</v>
      </c>
      <c r="Z59" s="12">
        <v>16773.075570863766</v>
      </c>
      <c r="AA59" s="12">
        <v>17754.932561863767</v>
      </c>
    </row>
    <row r="60" spans="1:27" s="10" customFormat="1" x14ac:dyDescent="0.25">
      <c r="A60" s="11" t="s">
        <v>28</v>
      </c>
      <c r="B60" s="11" t="s">
        <v>102</v>
      </c>
      <c r="C60" s="12">
        <v>375.34531560520605</v>
      </c>
      <c r="D60" s="12">
        <v>456.89590400200598</v>
      </c>
      <c r="E60" s="12">
        <v>637.50045720070602</v>
      </c>
      <c r="F60" s="12">
        <v>1517.9983599237062</v>
      </c>
      <c r="G60" s="12">
        <v>1696.1293999237059</v>
      </c>
      <c r="H60" s="12">
        <v>1696.130349923706</v>
      </c>
      <c r="I60" s="12">
        <v>2429.4984999237058</v>
      </c>
      <c r="J60" s="12">
        <v>2473.8595999237059</v>
      </c>
      <c r="K60" s="12">
        <v>2473.8600399237062</v>
      </c>
      <c r="L60" s="12">
        <v>2759.9705999237058</v>
      </c>
      <c r="M60" s="12">
        <v>2919.7389499999999</v>
      </c>
      <c r="N60" s="12">
        <v>3595.1124</v>
      </c>
      <c r="O60" s="12">
        <v>5141.9323999999997</v>
      </c>
      <c r="P60" s="12">
        <v>5141.9333699999997</v>
      </c>
      <c r="Q60" s="12">
        <v>5141.9344000000001</v>
      </c>
      <c r="R60" s="12">
        <v>5141.9349000000002</v>
      </c>
      <c r="S60" s="12">
        <v>5520.9432699999998</v>
      </c>
      <c r="T60" s="12">
        <v>5520.9433300000001</v>
      </c>
      <c r="U60" s="12">
        <v>5836.1267699999999</v>
      </c>
      <c r="V60" s="12">
        <v>5836.1274299999995</v>
      </c>
      <c r="W60" s="12">
        <v>7458.7782500000003</v>
      </c>
      <c r="X60" s="12">
        <v>7377.23081</v>
      </c>
      <c r="Y60" s="12">
        <v>7196.7147498699997</v>
      </c>
      <c r="Z60" s="12">
        <v>6430.5400275800002</v>
      </c>
      <c r="AA60" s="12">
        <v>7015.1104994400002</v>
      </c>
    </row>
    <row r="61" spans="1:27" s="10" customFormat="1" x14ac:dyDescent="0.25">
      <c r="A61" s="11" t="s">
        <v>28</v>
      </c>
      <c r="B61" s="11" t="s">
        <v>15</v>
      </c>
      <c r="C61" s="12">
        <v>0</v>
      </c>
      <c r="D61" s="12">
        <v>0</v>
      </c>
      <c r="E61" s="12">
        <v>8.1971023000000004E-2</v>
      </c>
      <c r="F61" s="12">
        <v>301.06348682000004</v>
      </c>
      <c r="G61" s="12">
        <v>301.064369554</v>
      </c>
      <c r="H61" s="12">
        <v>301.06446201699998</v>
      </c>
      <c r="I61" s="12">
        <v>301.06448240200001</v>
      </c>
      <c r="J61" s="12">
        <v>301.06454521800003</v>
      </c>
      <c r="K61" s="12">
        <v>301.06456498</v>
      </c>
      <c r="L61" s="12">
        <v>301.06460052400001</v>
      </c>
      <c r="M61" s="12">
        <v>301.06467508600002</v>
      </c>
      <c r="N61" s="12">
        <v>301.06476103599999</v>
      </c>
      <c r="O61" s="12">
        <v>301.06488629699999</v>
      </c>
      <c r="P61" s="12">
        <v>301.06500347000002</v>
      </c>
      <c r="Q61" s="12">
        <v>301.06512892200004</v>
      </c>
      <c r="R61" s="12">
        <v>301.06521634000001</v>
      </c>
      <c r="S61" s="12">
        <v>301.06534915999998</v>
      </c>
      <c r="T61" s="12">
        <v>301.06545340999998</v>
      </c>
      <c r="U61" s="12">
        <v>301.06562504999999</v>
      </c>
      <c r="V61" s="12">
        <v>301.06584000499998</v>
      </c>
      <c r="W61" s="12">
        <v>301.06606808000004</v>
      </c>
      <c r="X61" s="12">
        <v>301.06619111699996</v>
      </c>
      <c r="Y61" s="12">
        <v>301.06632131399999</v>
      </c>
      <c r="Z61" s="12">
        <v>301.06657455699997</v>
      </c>
      <c r="AA61" s="12">
        <v>301.06690281499999</v>
      </c>
    </row>
    <row r="62" spans="1:27" s="10" customFormat="1" x14ac:dyDescent="0.25">
      <c r="A62" s="11" t="s">
        <v>28</v>
      </c>
      <c r="B62" s="11" t="s">
        <v>17</v>
      </c>
      <c r="C62" s="12">
        <v>60.467999999999996</v>
      </c>
      <c r="D62" s="12">
        <v>148.648</v>
      </c>
      <c r="E62" s="12">
        <v>275.34800000000001</v>
      </c>
      <c r="F62" s="12">
        <v>442.274</v>
      </c>
      <c r="G62" s="12">
        <v>652.44999999999993</v>
      </c>
      <c r="H62" s="12">
        <v>876.23699999999997</v>
      </c>
      <c r="I62" s="12">
        <v>1210.5730000000001</v>
      </c>
      <c r="J62" s="12">
        <v>1471.452</v>
      </c>
      <c r="K62" s="12">
        <v>1695.3000000000002</v>
      </c>
      <c r="L62" s="12">
        <v>1937.424</v>
      </c>
      <c r="M62" s="12">
        <v>2247.64</v>
      </c>
      <c r="N62" s="12">
        <v>2595.9029999999998</v>
      </c>
      <c r="O62" s="12">
        <v>2965.11</v>
      </c>
      <c r="P62" s="12">
        <v>3357.5059999999999</v>
      </c>
      <c r="Q62" s="12">
        <v>3781.6729999999998</v>
      </c>
      <c r="R62" s="12">
        <v>4195.058</v>
      </c>
      <c r="S62" s="12">
        <v>4522.0140000000001</v>
      </c>
      <c r="T62" s="12">
        <v>4833.2619999999997</v>
      </c>
      <c r="U62" s="12">
        <v>5118.509</v>
      </c>
      <c r="V62" s="12">
        <v>5352.7880000000005</v>
      </c>
      <c r="W62" s="12">
        <v>5603.2039999999997</v>
      </c>
      <c r="X62" s="12">
        <v>5858.6690000000008</v>
      </c>
      <c r="Y62" s="12">
        <v>6119.5729999999994</v>
      </c>
      <c r="Z62" s="12">
        <v>6385.683</v>
      </c>
      <c r="AA62" s="12">
        <v>6660.2219999999998</v>
      </c>
    </row>
    <row r="63" spans="1:27" s="10" customFormat="1" x14ac:dyDescent="0.25">
      <c r="A63" s="37" t="s">
        <v>98</v>
      </c>
      <c r="B63" s="37"/>
      <c r="C63" s="29">
        <v>15316.075698137609</v>
      </c>
      <c r="D63" s="29">
        <v>16136.833642567966</v>
      </c>
      <c r="E63" s="29">
        <v>16206.816515355607</v>
      </c>
      <c r="F63" s="29">
        <v>17181.384035636558</v>
      </c>
      <c r="G63" s="29">
        <v>18262.36439000981</v>
      </c>
      <c r="H63" s="29">
        <v>19151.963654002706</v>
      </c>
      <c r="I63" s="29">
        <v>19369.727164752407</v>
      </c>
      <c r="J63" s="29">
        <v>20267.466623892207</v>
      </c>
      <c r="K63" s="29">
        <v>20267.454192493809</v>
      </c>
      <c r="L63" s="29">
        <v>21097.795423238807</v>
      </c>
      <c r="M63" s="29">
        <v>22230.076564477007</v>
      </c>
      <c r="N63" s="29">
        <v>24618.402823248405</v>
      </c>
      <c r="O63" s="29">
        <v>27216.043196710405</v>
      </c>
      <c r="P63" s="29">
        <v>27216.045551313808</v>
      </c>
      <c r="Q63" s="29">
        <v>28774.016967744665</v>
      </c>
      <c r="R63" s="29">
        <v>30430.042667849968</v>
      </c>
      <c r="S63" s="29">
        <v>31385.688949747466</v>
      </c>
      <c r="T63" s="29">
        <v>31785.469932311</v>
      </c>
      <c r="U63" s="29">
        <v>33577.892396281299</v>
      </c>
      <c r="V63" s="29">
        <v>35522.962027728936</v>
      </c>
      <c r="W63" s="29">
        <v>41118.105528590182</v>
      </c>
      <c r="X63" s="29">
        <v>41637.354114237751</v>
      </c>
      <c r="Y63" s="29">
        <v>40742.683072651387</v>
      </c>
      <c r="Z63" s="29">
        <v>43818.527402322681</v>
      </c>
      <c r="AA63" s="29">
        <v>47302.09792053359</v>
      </c>
    </row>
    <row r="64" spans="1:27" s="10" customFormat="1" x14ac:dyDescent="0.25"/>
    <row r="65" spans="1:27" s="10" customFormat="1"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x14ac:dyDescent="0.25">
      <c r="A68" s="11" t="s">
        <v>29</v>
      </c>
      <c r="B68" s="11" t="s">
        <v>8</v>
      </c>
      <c r="C68" s="12">
        <v>709</v>
      </c>
      <c r="D68" s="12">
        <v>529.00130688700006</v>
      </c>
      <c r="E68" s="12">
        <v>529.0014931421</v>
      </c>
      <c r="F68" s="12">
        <v>529.00149386409998</v>
      </c>
      <c r="G68" s="12">
        <v>529.00149483749999</v>
      </c>
      <c r="H68" s="12">
        <v>529.001576398</v>
      </c>
      <c r="I68" s="12">
        <v>529.00157870110002</v>
      </c>
      <c r="J68" s="12">
        <v>529.00158566020002</v>
      </c>
      <c r="K68" s="12">
        <v>529.00158653510005</v>
      </c>
      <c r="L68" s="12">
        <v>529.00158748000001</v>
      </c>
      <c r="M68" s="12">
        <v>529.00166992590005</v>
      </c>
      <c r="N68" s="12">
        <v>529.00167558819999</v>
      </c>
      <c r="O68" s="12">
        <v>529.00167706340005</v>
      </c>
      <c r="P68" s="12">
        <v>529.00168951110004</v>
      </c>
      <c r="Q68" s="12">
        <v>1.8269472000000001E-3</v>
      </c>
      <c r="R68" s="12">
        <v>1.8297883E-3</v>
      </c>
      <c r="S68" s="12">
        <v>1.9040535999999999E-3</v>
      </c>
      <c r="T68" s="12">
        <v>2.8384053000000001E-3</v>
      </c>
      <c r="U68" s="12">
        <v>3.0819670000000001E-3</v>
      </c>
      <c r="V68" s="12">
        <v>3.2395164000000001E-3</v>
      </c>
      <c r="W68" s="12">
        <v>3.5898105999999999E-3</v>
      </c>
      <c r="X68" s="12">
        <v>3.5901647000000001E-3</v>
      </c>
      <c r="Y68" s="12">
        <v>3.5908413000000001E-3</v>
      </c>
      <c r="Z68" s="12">
        <v>4.4830907000000001E-3</v>
      </c>
      <c r="AA68" s="12">
        <v>4.4941892999999997E-3</v>
      </c>
    </row>
    <row r="69" spans="1:27" s="10" customFormat="1" x14ac:dyDescent="0.25">
      <c r="A69" s="11" t="s">
        <v>29</v>
      </c>
      <c r="B69" s="11" t="s">
        <v>12</v>
      </c>
      <c r="C69" s="12">
        <v>800</v>
      </c>
      <c r="D69" s="12">
        <v>800</v>
      </c>
      <c r="E69" s="12">
        <v>800</v>
      </c>
      <c r="F69" s="12">
        <v>800</v>
      </c>
      <c r="G69" s="12">
        <v>800</v>
      </c>
      <c r="H69" s="12">
        <v>800</v>
      </c>
      <c r="I69" s="12">
        <v>800</v>
      </c>
      <c r="J69" s="12">
        <v>800</v>
      </c>
      <c r="K69" s="12">
        <v>800</v>
      </c>
      <c r="L69" s="12">
        <v>800</v>
      </c>
      <c r="M69" s="12">
        <v>800</v>
      </c>
      <c r="N69" s="12">
        <v>800</v>
      </c>
      <c r="O69" s="12">
        <v>0</v>
      </c>
      <c r="P69" s="12">
        <v>0</v>
      </c>
      <c r="Q69" s="12">
        <v>0</v>
      </c>
      <c r="R69" s="12">
        <v>0</v>
      </c>
      <c r="S69" s="12">
        <v>0</v>
      </c>
      <c r="T69" s="12">
        <v>0</v>
      </c>
      <c r="U69" s="12">
        <v>0</v>
      </c>
      <c r="V69" s="12">
        <v>0</v>
      </c>
      <c r="W69" s="12">
        <v>0</v>
      </c>
      <c r="X69" s="12">
        <v>0</v>
      </c>
      <c r="Y69" s="12">
        <v>0</v>
      </c>
      <c r="Z69" s="12">
        <v>0</v>
      </c>
      <c r="AA69" s="12">
        <v>0</v>
      </c>
    </row>
    <row r="70" spans="1:27" s="10" customFormat="1" x14ac:dyDescent="0.25">
      <c r="A70" s="11" t="s">
        <v>29</v>
      </c>
      <c r="B70" s="11" t="s">
        <v>5</v>
      </c>
      <c r="C70" s="12">
        <v>1460.6637225359227</v>
      </c>
      <c r="D70" s="12">
        <v>1460.6637456914227</v>
      </c>
      <c r="E70" s="12">
        <v>1460.6638377744225</v>
      </c>
      <c r="F70" s="12">
        <v>1460.6638981539227</v>
      </c>
      <c r="G70" s="12">
        <v>1460.6639910999224</v>
      </c>
      <c r="H70" s="12">
        <v>1460.6642019707226</v>
      </c>
      <c r="I70" s="12">
        <v>1460.6643800778224</v>
      </c>
      <c r="J70" s="12">
        <v>1078.1646425657225</v>
      </c>
      <c r="K70" s="12">
        <v>1078.1648526536226</v>
      </c>
      <c r="L70" s="12">
        <v>801.30499855036032</v>
      </c>
      <c r="M70" s="12">
        <v>801.30530711306028</v>
      </c>
      <c r="N70" s="12">
        <v>801.30556464446033</v>
      </c>
      <c r="O70" s="12">
        <v>721.3057931094603</v>
      </c>
      <c r="P70" s="12">
        <v>721.30617466666035</v>
      </c>
      <c r="Q70" s="12">
        <v>721.30653566566025</v>
      </c>
      <c r="R70" s="12">
        <v>721.30681994336032</v>
      </c>
      <c r="S70" s="12">
        <v>721.30726173426024</v>
      </c>
      <c r="T70" s="12">
        <v>721.30808251876033</v>
      </c>
      <c r="U70" s="12">
        <v>721.3084055243603</v>
      </c>
      <c r="V70" s="12">
        <v>721.30893141566037</v>
      </c>
      <c r="W70" s="12">
        <v>721.31027737446038</v>
      </c>
      <c r="X70" s="12">
        <v>511.3103559678604</v>
      </c>
      <c r="Y70" s="12">
        <v>511.31051118266043</v>
      </c>
      <c r="Z70" s="12">
        <v>357.31139498536038</v>
      </c>
      <c r="AA70" s="12">
        <v>357.31185930576044</v>
      </c>
    </row>
    <row r="71" spans="1:27" s="10" customFormat="1"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x14ac:dyDescent="0.25">
      <c r="A72" s="11" t="s">
        <v>29</v>
      </c>
      <c r="B72" s="11" t="s">
        <v>118</v>
      </c>
      <c r="C72" s="12">
        <v>0</v>
      </c>
      <c r="D72" s="12">
        <v>0</v>
      </c>
      <c r="E72" s="12">
        <v>0</v>
      </c>
      <c r="F72" s="12">
        <v>0</v>
      </c>
      <c r="G72" s="12">
        <v>0</v>
      </c>
      <c r="H72" s="12">
        <v>0</v>
      </c>
      <c r="I72" s="12">
        <v>0</v>
      </c>
      <c r="J72" s="12">
        <v>2.7755144999999999E-3</v>
      </c>
      <c r="K72" s="12">
        <v>2.9560437E-3</v>
      </c>
      <c r="L72" s="12">
        <v>3.037606E-3</v>
      </c>
      <c r="M72" s="12">
        <v>3.45752E-3</v>
      </c>
      <c r="N72" s="12">
        <v>3.8311104000000001E-3</v>
      </c>
      <c r="O72" s="12">
        <v>3.8671154000000001E-3</v>
      </c>
      <c r="P72" s="12">
        <v>4.0713729999999997E-3</v>
      </c>
      <c r="Q72" s="12">
        <v>5.6222887000000003E-3</v>
      </c>
      <c r="R72" s="12">
        <v>5.7022595000000001E-3</v>
      </c>
      <c r="S72" s="12">
        <v>5.9844729999999997E-3</v>
      </c>
      <c r="T72" s="12">
        <v>6.0145440000000001E-3</v>
      </c>
      <c r="U72" s="12">
        <v>6.0929245999999998E-3</v>
      </c>
      <c r="V72" s="12">
        <v>6.9907010000000002E-3</v>
      </c>
      <c r="W72" s="12">
        <v>1.2434225E-2</v>
      </c>
      <c r="X72" s="12">
        <v>1.2447684000000001E-2</v>
      </c>
      <c r="Y72" s="12">
        <v>1.2463526000000001E-2</v>
      </c>
      <c r="Z72" s="12">
        <v>1.2523690000000001E-2</v>
      </c>
      <c r="AA72" s="12">
        <v>1.2549713000000001E-2</v>
      </c>
    </row>
    <row r="73" spans="1:27" s="10" customFormat="1" x14ac:dyDescent="0.25">
      <c r="A73" s="11" t="s">
        <v>29</v>
      </c>
      <c r="B73" s="11" t="s">
        <v>10</v>
      </c>
      <c r="C73" s="12">
        <v>3256.3555320985597</v>
      </c>
      <c r="D73" s="12">
        <v>3295.1000688133608</v>
      </c>
      <c r="E73" s="12">
        <v>3441.6054115014599</v>
      </c>
      <c r="F73" s="12">
        <v>4643.4576228372598</v>
      </c>
      <c r="G73" s="12">
        <v>4696.486849706961</v>
      </c>
      <c r="H73" s="12">
        <v>7973.0031859708615</v>
      </c>
      <c r="I73" s="12">
        <v>8592.6972002030616</v>
      </c>
      <c r="J73" s="12">
        <v>9075.4646419003566</v>
      </c>
      <c r="K73" s="12">
        <v>9075.4647113305582</v>
      </c>
      <c r="L73" s="12">
        <v>9075.464748378261</v>
      </c>
      <c r="M73" s="12">
        <v>10746.631302976319</v>
      </c>
      <c r="N73" s="12">
        <v>10746.631338663317</v>
      </c>
      <c r="O73" s="12">
        <v>12075.641285932938</v>
      </c>
      <c r="P73" s="12">
        <v>14515.944219147681</v>
      </c>
      <c r="Q73" s="12">
        <v>18907.69404652368</v>
      </c>
      <c r="R73" s="12">
        <v>20302.842272622682</v>
      </c>
      <c r="S73" s="12">
        <v>19976.149452062742</v>
      </c>
      <c r="T73" s="12">
        <v>21496.152675372745</v>
      </c>
      <c r="U73" s="12">
        <v>26507.19385084774</v>
      </c>
      <c r="V73" s="12">
        <v>28964.365910752746</v>
      </c>
      <c r="W73" s="12">
        <v>30930.16358846939</v>
      </c>
      <c r="X73" s="12">
        <v>30930.163605019392</v>
      </c>
      <c r="Y73" s="12">
        <v>30586.963819011755</v>
      </c>
      <c r="Z73" s="12">
        <v>35711.810117333756</v>
      </c>
      <c r="AA73" s="12">
        <v>41049.92565382475</v>
      </c>
    </row>
    <row r="74" spans="1:27" s="10" customFormat="1" x14ac:dyDescent="0.25">
      <c r="A74" s="11" t="s">
        <v>29</v>
      </c>
      <c r="B74" s="11" t="s">
        <v>9</v>
      </c>
      <c r="C74" s="12">
        <v>564.63911336083572</v>
      </c>
      <c r="D74" s="12">
        <v>564.64119906403585</v>
      </c>
      <c r="E74" s="12">
        <v>621.72199633953608</v>
      </c>
      <c r="F74" s="12">
        <v>843.94494814753602</v>
      </c>
      <c r="G74" s="12">
        <v>1182.6188107567359</v>
      </c>
      <c r="H74" s="12">
        <v>2674.1649751489363</v>
      </c>
      <c r="I74" s="12">
        <v>2715.6454691922359</v>
      </c>
      <c r="J74" s="12">
        <v>5286.4991160275358</v>
      </c>
      <c r="K74" s="12">
        <v>5336.9958099149771</v>
      </c>
      <c r="L74" s="12">
        <v>7291.8110515519766</v>
      </c>
      <c r="M74" s="12">
        <v>11780.749493727977</v>
      </c>
      <c r="N74" s="12">
        <v>14858.327293432978</v>
      </c>
      <c r="O74" s="12">
        <v>14858.327375244979</v>
      </c>
      <c r="P74" s="12">
        <v>18395.261843748976</v>
      </c>
      <c r="Q74" s="12">
        <v>21031.082412468975</v>
      </c>
      <c r="R74" s="12">
        <v>21031.083464268973</v>
      </c>
      <c r="S74" s="12">
        <v>21935.557178308973</v>
      </c>
      <c r="T74" s="12">
        <v>21935.558775998976</v>
      </c>
      <c r="U74" s="12">
        <v>37726.591076910103</v>
      </c>
      <c r="V74" s="12">
        <v>37799.253796910096</v>
      </c>
      <c r="W74" s="12">
        <v>47144.751536910102</v>
      </c>
      <c r="X74" s="12">
        <v>46874.751546910098</v>
      </c>
      <c r="Y74" s="12">
        <v>46867.371552795659</v>
      </c>
      <c r="Z74" s="12">
        <v>49525.234196795653</v>
      </c>
      <c r="AA74" s="12">
        <v>50472.466799847418</v>
      </c>
    </row>
    <row r="75" spans="1:27" s="10" customFormat="1" x14ac:dyDescent="0.25">
      <c r="A75" s="11" t="s">
        <v>29</v>
      </c>
      <c r="B75" s="11" t="s">
        <v>102</v>
      </c>
      <c r="C75" s="12">
        <v>479.28022318842653</v>
      </c>
      <c r="D75" s="12">
        <v>479.28188376022655</v>
      </c>
      <c r="E75" s="12">
        <v>479.28682871392652</v>
      </c>
      <c r="F75" s="12">
        <v>479.29165592092653</v>
      </c>
      <c r="G75" s="12">
        <v>479.30209806892651</v>
      </c>
      <c r="H75" s="12">
        <v>479.30212081642651</v>
      </c>
      <c r="I75" s="12">
        <v>479.31624291292655</v>
      </c>
      <c r="J75" s="12">
        <v>963.50766330392662</v>
      </c>
      <c r="K75" s="12">
        <v>1669.5566586209266</v>
      </c>
      <c r="L75" s="12">
        <v>3066.5911905539265</v>
      </c>
      <c r="M75" s="12">
        <v>4340.9751620609268</v>
      </c>
      <c r="N75" s="12">
        <v>5331.7046010169261</v>
      </c>
      <c r="O75" s="12">
        <v>5583.589699850927</v>
      </c>
      <c r="P75" s="12">
        <v>6622.7475855709272</v>
      </c>
      <c r="Q75" s="12">
        <v>6622.7481248609265</v>
      </c>
      <c r="R75" s="12">
        <v>6622.7486855109264</v>
      </c>
      <c r="S75" s="12">
        <v>6940.2635278409271</v>
      </c>
      <c r="T75" s="12">
        <v>6940.2639358449269</v>
      </c>
      <c r="U75" s="12">
        <v>13282.677697170926</v>
      </c>
      <c r="V75" s="12">
        <v>13282.677923340927</v>
      </c>
      <c r="W75" s="12">
        <v>17127.67660097</v>
      </c>
      <c r="X75" s="12">
        <v>17127.67418632</v>
      </c>
      <c r="Y75" s="12">
        <v>17117.671120020001</v>
      </c>
      <c r="Z75" s="12">
        <v>17117.665706339998</v>
      </c>
      <c r="AA75" s="12">
        <v>17117.659997120001</v>
      </c>
    </row>
    <row r="76" spans="1:27" s="10" customFormat="1" x14ac:dyDescent="0.25">
      <c r="A76" s="11" t="s">
        <v>29</v>
      </c>
      <c r="B76" s="11" t="s">
        <v>15</v>
      </c>
      <c r="C76" s="12">
        <v>0</v>
      </c>
      <c r="D76" s="12">
        <v>0</v>
      </c>
      <c r="E76" s="12">
        <v>1.2618202799999999E-2</v>
      </c>
      <c r="F76" s="12">
        <v>1.3976590000000001E-2</v>
      </c>
      <c r="G76" s="12">
        <v>1.7049809999999999E-2</v>
      </c>
      <c r="H76" s="12">
        <v>2.0208853200000002E-2</v>
      </c>
      <c r="I76" s="12">
        <v>2.1621195499999999E-2</v>
      </c>
      <c r="J76" s="12">
        <v>2.2309765000000002E-2</v>
      </c>
      <c r="K76" s="12">
        <v>2.2333239599999999E-2</v>
      </c>
      <c r="L76" s="12">
        <v>2.2504546300000001E-2</v>
      </c>
      <c r="M76" s="12">
        <v>2.3148275000000003E-2</v>
      </c>
      <c r="N76" s="12">
        <v>2.3966283500000001E-2</v>
      </c>
      <c r="O76" s="12">
        <v>2.4229779E-2</v>
      </c>
      <c r="P76" s="12">
        <v>2.5563951000000001E-2</v>
      </c>
      <c r="Q76" s="12">
        <v>2.5830468000000002E-2</v>
      </c>
      <c r="R76" s="12">
        <v>2.5973551000000001E-2</v>
      </c>
      <c r="S76" s="12">
        <v>2.7413015999999998E-2</v>
      </c>
      <c r="T76" s="12">
        <v>2.7708698999999996E-2</v>
      </c>
      <c r="U76" s="12">
        <v>2.9366628999999998E-2</v>
      </c>
      <c r="V76" s="12">
        <v>3.0424163000000001E-2</v>
      </c>
      <c r="W76" s="12">
        <v>3.3703063999999998E-2</v>
      </c>
      <c r="X76" s="12">
        <v>3.3706255000000004E-2</v>
      </c>
      <c r="Y76" s="12">
        <v>3.3712183E-2</v>
      </c>
      <c r="Z76" s="12">
        <v>3.3723375E-2</v>
      </c>
      <c r="AA76" s="12">
        <v>3.3772262999999997E-2</v>
      </c>
    </row>
    <row r="77" spans="1:27" s="10" customFormat="1" x14ac:dyDescent="0.25">
      <c r="A77" s="11" t="s">
        <v>29</v>
      </c>
      <c r="B77" s="11" t="s">
        <v>17</v>
      </c>
      <c r="C77" s="12">
        <v>103.374</v>
      </c>
      <c r="D77" s="12">
        <v>155.053</v>
      </c>
      <c r="E77" s="12">
        <v>211.02199999999999</v>
      </c>
      <c r="F77" s="12">
        <v>272.83999999999997</v>
      </c>
      <c r="G77" s="12">
        <v>342.29199999999997</v>
      </c>
      <c r="H77" s="12">
        <v>420.23</v>
      </c>
      <c r="I77" s="12">
        <v>540.44000000000005</v>
      </c>
      <c r="J77" s="12">
        <v>653.10599999999999</v>
      </c>
      <c r="K77" s="12">
        <v>777.048</v>
      </c>
      <c r="L77" s="12">
        <v>924.00699999999995</v>
      </c>
      <c r="M77" s="12">
        <v>1092.47</v>
      </c>
      <c r="N77" s="12">
        <v>1267.579</v>
      </c>
      <c r="O77" s="12">
        <v>1445.1379999999999</v>
      </c>
      <c r="P77" s="12">
        <v>1625.6460000000002</v>
      </c>
      <c r="Q77" s="12">
        <v>1798.0349999999999</v>
      </c>
      <c r="R77" s="12">
        <v>1965.933</v>
      </c>
      <c r="S77" s="12">
        <v>2084.1819999999998</v>
      </c>
      <c r="T77" s="12">
        <v>2187.8139999999999</v>
      </c>
      <c r="U77" s="12">
        <v>2276.2049999999999</v>
      </c>
      <c r="V77" s="12">
        <v>2360.962</v>
      </c>
      <c r="W77" s="12">
        <v>2451.3509999999997</v>
      </c>
      <c r="X77" s="12">
        <v>2543.4589999999998</v>
      </c>
      <c r="Y77" s="12">
        <v>2638.1089999999999</v>
      </c>
      <c r="Z77" s="12">
        <v>2734.4389999999999</v>
      </c>
      <c r="AA77" s="12">
        <v>2833.7730000000001</v>
      </c>
    </row>
    <row r="78" spans="1:27" s="10" customFormat="1" x14ac:dyDescent="0.25">
      <c r="A78" s="37" t="s">
        <v>98</v>
      </c>
      <c r="B78" s="37"/>
      <c r="C78" s="29">
        <v>6790.6583679953183</v>
      </c>
      <c r="D78" s="29">
        <v>6649.4063204558188</v>
      </c>
      <c r="E78" s="29">
        <v>6852.992738757519</v>
      </c>
      <c r="F78" s="29">
        <v>8277.0679630028189</v>
      </c>
      <c r="G78" s="29">
        <v>8668.771146401119</v>
      </c>
      <c r="H78" s="29">
        <v>13436.833939488521</v>
      </c>
      <c r="I78" s="29">
        <v>14098.008628174221</v>
      </c>
      <c r="J78" s="29">
        <v>16769.132761668316</v>
      </c>
      <c r="K78" s="29">
        <v>16819.629916477956</v>
      </c>
      <c r="L78" s="29">
        <v>18497.585423566597</v>
      </c>
      <c r="M78" s="29">
        <v>24657.691231263256</v>
      </c>
      <c r="N78" s="29">
        <v>27735.269703439357</v>
      </c>
      <c r="O78" s="29">
        <v>28184.279998466176</v>
      </c>
      <c r="P78" s="29">
        <v>34161.517998447416</v>
      </c>
      <c r="Q78" s="29">
        <v>40660.090443894216</v>
      </c>
      <c r="R78" s="29">
        <v>42055.240088882812</v>
      </c>
      <c r="S78" s="29">
        <v>42633.021780632575</v>
      </c>
      <c r="T78" s="29">
        <v>44153.028386839782</v>
      </c>
      <c r="U78" s="29">
        <v>64955.102508173804</v>
      </c>
      <c r="V78" s="29">
        <v>67484.938869295904</v>
      </c>
      <c r="W78" s="29">
        <v>78796.241426789551</v>
      </c>
      <c r="X78" s="29">
        <v>78316.241545746045</v>
      </c>
      <c r="Y78" s="29">
        <v>77965.661937357378</v>
      </c>
      <c r="Z78" s="29">
        <v>85594.372715895472</v>
      </c>
      <c r="AA78" s="29">
        <v>91879.721356880225</v>
      </c>
    </row>
    <row r="79" spans="1:27" s="10" customFormat="1" x14ac:dyDescent="0.25"/>
    <row r="80" spans="1:27" s="10" customFormat="1"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x14ac:dyDescent="0.25">
      <c r="A83" s="11" t="s">
        <v>30</v>
      </c>
      <c r="B83" s="11" t="s">
        <v>8</v>
      </c>
      <c r="C83" s="12">
        <v>208</v>
      </c>
      <c r="D83" s="12">
        <v>208.00075957609999</v>
      </c>
      <c r="E83" s="12">
        <v>208.00079251939999</v>
      </c>
      <c r="F83" s="12">
        <v>208.00083612029999</v>
      </c>
      <c r="G83" s="12">
        <v>208.00090229046</v>
      </c>
      <c r="H83" s="12">
        <v>208.00105945639999</v>
      </c>
      <c r="I83" s="12">
        <v>208.00116798639999</v>
      </c>
      <c r="J83" s="12">
        <v>208.0011924204</v>
      </c>
      <c r="K83" s="12">
        <v>208.0012095859</v>
      </c>
      <c r="L83" s="12">
        <v>208.0012305962</v>
      </c>
      <c r="M83" s="12">
        <v>208.00130727760001</v>
      </c>
      <c r="N83" s="12">
        <v>208.00133599419999</v>
      </c>
      <c r="O83" s="12">
        <v>208.00133849029999</v>
      </c>
      <c r="P83" s="12">
        <v>208.0013585833</v>
      </c>
      <c r="Q83" s="12">
        <v>208.00156400949999</v>
      </c>
      <c r="R83" s="12">
        <v>208.0015776573</v>
      </c>
      <c r="S83" s="12">
        <v>208.00164413249999</v>
      </c>
      <c r="T83" s="12">
        <v>208.002353521</v>
      </c>
      <c r="U83" s="12">
        <v>208.00240684299999</v>
      </c>
      <c r="V83" s="12">
        <v>208.00248559080001</v>
      </c>
      <c r="W83" s="12">
        <v>208.0026550796</v>
      </c>
      <c r="X83" s="12">
        <v>208.00265575899999</v>
      </c>
      <c r="Y83" s="12">
        <v>208.002657258</v>
      </c>
      <c r="Z83" s="12">
        <v>208.00392847000001</v>
      </c>
      <c r="AA83" s="12">
        <v>208.00394925500001</v>
      </c>
    </row>
    <row r="84" spans="1:32" s="10" customFormat="1"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x14ac:dyDescent="0.25">
      <c r="A85" s="11" t="s">
        <v>30</v>
      </c>
      <c r="B85" s="11" t="s">
        <v>5</v>
      </c>
      <c r="C85" s="12">
        <v>178.0029162404</v>
      </c>
      <c r="D85" s="12">
        <v>178.00309132609999</v>
      </c>
      <c r="E85" s="12">
        <v>178.00327250330002</v>
      </c>
      <c r="F85" s="12">
        <v>178.00349792449998</v>
      </c>
      <c r="G85" s="12">
        <v>178.0037965043</v>
      </c>
      <c r="H85" s="12">
        <v>178.0039862676</v>
      </c>
      <c r="I85" s="12">
        <v>178.00413651620002</v>
      </c>
      <c r="J85" s="12">
        <v>178.0043177702</v>
      </c>
      <c r="K85" s="12">
        <v>178.0046220342</v>
      </c>
      <c r="L85" s="12">
        <v>178.00496984150001</v>
      </c>
      <c r="M85" s="12">
        <v>178.00511760649999</v>
      </c>
      <c r="N85" s="12">
        <v>178.00538208729998</v>
      </c>
      <c r="O85" s="12">
        <v>178.005632977</v>
      </c>
      <c r="P85" s="12">
        <v>178.00606096050001</v>
      </c>
      <c r="Q85" s="12">
        <v>178.00641592480002</v>
      </c>
      <c r="R85" s="12">
        <v>178.006719581</v>
      </c>
      <c r="S85" s="12">
        <v>178.0070779822</v>
      </c>
      <c r="T85" s="12">
        <v>58.007982094399999</v>
      </c>
      <c r="U85" s="12">
        <v>58.008512356600001</v>
      </c>
      <c r="V85" s="12">
        <v>58.008759480100004</v>
      </c>
      <c r="W85" s="12">
        <v>58.009441986399999</v>
      </c>
      <c r="X85" s="12">
        <v>58.009653828600001</v>
      </c>
      <c r="Y85" s="12">
        <v>58.010070929999998</v>
      </c>
      <c r="Z85" s="12">
        <v>58.011187496999995</v>
      </c>
      <c r="AA85" s="12">
        <v>58.011546707599997</v>
      </c>
    </row>
    <row r="86" spans="1:32" s="10" customFormat="1" x14ac:dyDescent="0.25">
      <c r="A86" s="11" t="s">
        <v>30</v>
      </c>
      <c r="B86" s="11" t="s">
        <v>3</v>
      </c>
      <c r="C86" s="12">
        <v>2551</v>
      </c>
      <c r="D86" s="12">
        <v>2551</v>
      </c>
      <c r="E86" s="12">
        <v>2551</v>
      </c>
      <c r="F86" s="12">
        <v>2551</v>
      </c>
      <c r="G86" s="12">
        <v>2551</v>
      </c>
      <c r="H86" s="12">
        <v>2551</v>
      </c>
      <c r="I86" s="12">
        <v>2551</v>
      </c>
      <c r="J86" s="12">
        <v>2551</v>
      </c>
      <c r="K86" s="12">
        <v>2551</v>
      </c>
      <c r="L86" s="12">
        <v>2551</v>
      </c>
      <c r="M86" s="12">
        <v>2551</v>
      </c>
      <c r="N86" s="12">
        <v>2551</v>
      </c>
      <c r="O86" s="12">
        <v>2551</v>
      </c>
      <c r="P86" s="12">
        <v>2551</v>
      </c>
      <c r="Q86" s="12">
        <v>2551</v>
      </c>
      <c r="R86" s="12">
        <v>2551</v>
      </c>
      <c r="S86" s="12">
        <v>2551</v>
      </c>
      <c r="T86" s="12">
        <v>2551</v>
      </c>
      <c r="U86" s="12">
        <v>2551</v>
      </c>
      <c r="V86" s="12">
        <v>2551</v>
      </c>
      <c r="W86" s="12">
        <v>2551</v>
      </c>
      <c r="X86" s="12">
        <v>2551</v>
      </c>
      <c r="Y86" s="12">
        <v>2551</v>
      </c>
      <c r="Z86" s="12">
        <v>2551</v>
      </c>
      <c r="AA86" s="12">
        <v>2551</v>
      </c>
    </row>
    <row r="87" spans="1:32" s="10" customFormat="1" x14ac:dyDescent="0.25">
      <c r="A87" s="11" t="s">
        <v>30</v>
      </c>
      <c r="B87" s="11" t="s">
        <v>118</v>
      </c>
      <c r="C87" s="12">
        <v>0</v>
      </c>
      <c r="D87" s="12">
        <v>0</v>
      </c>
      <c r="E87" s="12">
        <v>0</v>
      </c>
      <c r="F87" s="12">
        <v>0</v>
      </c>
      <c r="G87" s="12">
        <v>0</v>
      </c>
      <c r="H87" s="12">
        <v>0</v>
      </c>
      <c r="I87" s="12">
        <v>0</v>
      </c>
      <c r="J87" s="12">
        <v>2.2526842000000001E-3</v>
      </c>
      <c r="K87" s="12">
        <v>2.5557917999999998E-3</v>
      </c>
      <c r="L87" s="12">
        <v>2.8393293999999999E-3</v>
      </c>
      <c r="M87" s="12">
        <v>2.9403882E-3</v>
      </c>
      <c r="N87" s="12">
        <v>3.4350497000000002E-3</v>
      </c>
      <c r="O87" s="12">
        <v>3.4755096000000001E-3</v>
      </c>
      <c r="P87" s="12">
        <v>3.8123060000000001E-3</v>
      </c>
      <c r="Q87" s="12">
        <v>9.3996080000000003E-3</v>
      </c>
      <c r="R87" s="12">
        <v>9.4626285000000004E-3</v>
      </c>
      <c r="S87" s="12">
        <v>9.5872990000000005E-3</v>
      </c>
      <c r="T87" s="12">
        <v>9.6233269999999992E-3</v>
      </c>
      <c r="U87" s="12">
        <v>9.6662410000000008E-3</v>
      </c>
      <c r="V87" s="12">
        <v>1.0394460499999999E-2</v>
      </c>
      <c r="W87" s="12">
        <v>1.53032625E-2</v>
      </c>
      <c r="X87" s="12">
        <v>1.5332619E-2</v>
      </c>
      <c r="Y87" s="12">
        <v>1.5367879500000001E-2</v>
      </c>
      <c r="Z87" s="12">
        <v>94.166499999999999</v>
      </c>
      <c r="AA87" s="12">
        <v>94.166550000000001</v>
      </c>
    </row>
    <row r="88" spans="1:32" s="10" customFormat="1" x14ac:dyDescent="0.25">
      <c r="A88" s="11" t="s">
        <v>30</v>
      </c>
      <c r="B88" s="11" t="s">
        <v>10</v>
      </c>
      <c r="C88" s="12">
        <v>1645.171770266141</v>
      </c>
      <c r="D88" s="12">
        <v>1645.1834737970207</v>
      </c>
      <c r="E88" s="12">
        <v>2281.9443696208214</v>
      </c>
      <c r="F88" s="12">
        <v>2452.7472670607212</v>
      </c>
      <c r="G88" s="12">
        <v>4433.9897618538598</v>
      </c>
      <c r="H88" s="12">
        <v>4995.735446004921</v>
      </c>
      <c r="I88" s="12">
        <v>6818.4026541765625</v>
      </c>
      <c r="J88" s="12">
        <v>6840.9479987270215</v>
      </c>
      <c r="K88" s="12">
        <v>8406.209651329722</v>
      </c>
      <c r="L88" s="12">
        <v>8950.6365599304208</v>
      </c>
      <c r="M88" s="12">
        <v>10084.178848326821</v>
      </c>
      <c r="N88" s="12">
        <v>12627.545518312822</v>
      </c>
      <c r="O88" s="12">
        <v>12652.114080675721</v>
      </c>
      <c r="P88" s="12">
        <v>14845.184850167621</v>
      </c>
      <c r="Q88" s="12">
        <v>18618.156023394018</v>
      </c>
      <c r="R88" s="12">
        <v>18748.875913157721</v>
      </c>
      <c r="S88" s="12">
        <v>18765.169236421621</v>
      </c>
      <c r="T88" s="12">
        <v>19970.224684512621</v>
      </c>
      <c r="U88" s="12">
        <v>21323.854394863822</v>
      </c>
      <c r="V88" s="12">
        <v>21323.85524909052</v>
      </c>
      <c r="W88" s="12">
        <v>22850.605239151922</v>
      </c>
      <c r="X88" s="12">
        <v>22706.605248556421</v>
      </c>
      <c r="Y88" s="12">
        <v>22706.605303857923</v>
      </c>
      <c r="Z88" s="12">
        <v>27785.188125749621</v>
      </c>
      <c r="AA88" s="12">
        <v>30418.46668605382</v>
      </c>
    </row>
    <row r="89" spans="1:32" s="10" customFormat="1" x14ac:dyDescent="0.25">
      <c r="A89" s="11" t="s">
        <v>30</v>
      </c>
      <c r="B89" s="11" t="s">
        <v>9</v>
      </c>
      <c r="C89" s="12">
        <v>3.3257164E-3</v>
      </c>
      <c r="D89" s="12">
        <v>5.6172354999999997E-3</v>
      </c>
      <c r="E89" s="12">
        <v>7.8453790999999991E-3</v>
      </c>
      <c r="F89" s="12">
        <v>1.67251595E-2</v>
      </c>
      <c r="G89" s="12">
        <v>15.215571379</v>
      </c>
      <c r="H89" s="12">
        <v>300.04879170600003</v>
      </c>
      <c r="I89" s="12">
        <v>657.51993743000003</v>
      </c>
      <c r="J89" s="12">
        <v>1667.9239300000002</v>
      </c>
      <c r="K89" s="12">
        <v>1667.9239700000001</v>
      </c>
      <c r="L89" s="12">
        <v>1679.9194299999999</v>
      </c>
      <c r="M89" s="12">
        <v>4592.1301999999996</v>
      </c>
      <c r="N89" s="12">
        <v>7441.5774999999994</v>
      </c>
      <c r="O89" s="12">
        <v>7776.4522900000002</v>
      </c>
      <c r="P89" s="12">
        <v>8801.14185</v>
      </c>
      <c r="Q89" s="12">
        <v>10822.624019999999</v>
      </c>
      <c r="R89" s="12">
        <v>11145.68327</v>
      </c>
      <c r="S89" s="12">
        <v>12371.428720000002</v>
      </c>
      <c r="T89" s="12">
        <v>12574.398140000001</v>
      </c>
      <c r="U89" s="12">
        <v>13005.74044</v>
      </c>
      <c r="V89" s="12">
        <v>15746.08619</v>
      </c>
      <c r="W89" s="12">
        <v>16601.844379999999</v>
      </c>
      <c r="X89" s="12">
        <v>16601.844379999999</v>
      </c>
      <c r="Y89" s="12">
        <v>16601.844440000001</v>
      </c>
      <c r="Z89" s="12">
        <v>22996.219990000001</v>
      </c>
      <c r="AA89" s="12">
        <v>27133.764780000001</v>
      </c>
    </row>
    <row r="90" spans="1:32" s="10" customFormat="1" x14ac:dyDescent="0.25">
      <c r="A90" s="11" t="s">
        <v>30</v>
      </c>
      <c r="B90" s="11" t="s">
        <v>102</v>
      </c>
      <c r="C90" s="12">
        <v>6.3141005000000002E-3</v>
      </c>
      <c r="D90" s="12">
        <v>7.6659183000000004E-3</v>
      </c>
      <c r="E90" s="12">
        <v>9.454091500000001E-3</v>
      </c>
      <c r="F90" s="12">
        <v>1.1010591E-2</v>
      </c>
      <c r="G90" s="12">
        <v>1.4351648999999999E-2</v>
      </c>
      <c r="H90" s="12">
        <v>1.4411031000000001E-2</v>
      </c>
      <c r="I90" s="12">
        <v>1.7145177000000001E-2</v>
      </c>
      <c r="J90" s="12">
        <v>2.342866E-2</v>
      </c>
      <c r="K90" s="12">
        <v>3.9207149999999996E-2</v>
      </c>
      <c r="L90" s="12">
        <v>4.6721274E-2</v>
      </c>
      <c r="M90" s="12">
        <v>5.9783860000000001E-2</v>
      </c>
      <c r="N90" s="12">
        <v>6.5435976000000007E-2</v>
      </c>
      <c r="O90" s="12">
        <v>7.2364735999999999E-2</v>
      </c>
      <c r="P90" s="12">
        <v>0.10041027</v>
      </c>
      <c r="Q90" s="12">
        <v>0.55880593000000001</v>
      </c>
      <c r="R90" s="12">
        <v>215.58952482000001</v>
      </c>
      <c r="S90" s="12">
        <v>215.59610367000002</v>
      </c>
      <c r="T90" s="12">
        <v>215.59650409</v>
      </c>
      <c r="U90" s="12">
        <v>734.83220656000003</v>
      </c>
      <c r="V90" s="12">
        <v>1531.1675124000001</v>
      </c>
      <c r="W90" s="12">
        <v>1606.0821910500001</v>
      </c>
      <c r="X90" s="12">
        <v>1606.0816614400001</v>
      </c>
      <c r="Y90" s="12">
        <v>1606.08033768</v>
      </c>
      <c r="Z90" s="12">
        <v>4114.3742135000002</v>
      </c>
      <c r="AA90" s="12">
        <v>7171.3404642300002</v>
      </c>
    </row>
    <row r="91" spans="1:32" s="10" customFormat="1" x14ac:dyDescent="0.25">
      <c r="A91" s="11" t="s">
        <v>30</v>
      </c>
      <c r="B91" s="11" t="s">
        <v>15</v>
      </c>
      <c r="C91" s="12">
        <v>0</v>
      </c>
      <c r="D91" s="12">
        <v>0</v>
      </c>
      <c r="E91" s="12">
        <v>2.4988965500000002E-2</v>
      </c>
      <c r="F91" s="12">
        <v>3.0131629E-2</v>
      </c>
      <c r="G91" s="12">
        <v>3.9712397499999996E-2</v>
      </c>
      <c r="H91" s="12">
        <v>82.823583234000012</v>
      </c>
      <c r="I91" s="12">
        <v>543.99172525400002</v>
      </c>
      <c r="J91" s="12">
        <v>694.88950585700002</v>
      </c>
      <c r="K91" s="12">
        <v>819.31891962199995</v>
      </c>
      <c r="L91" s="12">
        <v>1215.6979368080001</v>
      </c>
      <c r="M91" s="12">
        <v>1583.8758545000001</v>
      </c>
      <c r="N91" s="12">
        <v>2090.7586199799998</v>
      </c>
      <c r="O91" s="12">
        <v>2321.0280612779998</v>
      </c>
      <c r="P91" s="12">
        <v>2321.0406434050001</v>
      </c>
      <c r="Q91" s="12">
        <v>2321.1612843900002</v>
      </c>
      <c r="R91" s="12">
        <v>2321.16210873</v>
      </c>
      <c r="S91" s="12">
        <v>2321.1622025699999</v>
      </c>
      <c r="T91" s="12">
        <v>2321.1622480000001</v>
      </c>
      <c r="U91" s="12">
        <v>2321.1638656300001</v>
      </c>
      <c r="V91" s="12">
        <v>2321.1650039400001</v>
      </c>
      <c r="W91" s="12">
        <v>2321.1652570799997</v>
      </c>
      <c r="X91" s="12">
        <v>2321.1652669599998</v>
      </c>
      <c r="Y91" s="12">
        <v>2321.1652715499999</v>
      </c>
      <c r="Z91" s="12">
        <v>2321.16682154</v>
      </c>
      <c r="AA91" s="12">
        <v>2321.1682036699999</v>
      </c>
      <c r="AC91" s="6"/>
      <c r="AD91" s="6"/>
      <c r="AE91" s="6"/>
      <c r="AF91" s="6"/>
    </row>
    <row r="92" spans="1:32" s="10" customFormat="1" x14ac:dyDescent="0.25">
      <c r="A92" s="11" t="s">
        <v>30</v>
      </c>
      <c r="B92" s="11" t="s">
        <v>17</v>
      </c>
      <c r="C92" s="12">
        <v>7.9119999999999999</v>
      </c>
      <c r="D92" s="12">
        <v>15.837</v>
      </c>
      <c r="E92" s="12">
        <v>26.482999999999997</v>
      </c>
      <c r="F92" s="12">
        <v>39.381999999999998</v>
      </c>
      <c r="G92" s="12">
        <v>55.106999999999999</v>
      </c>
      <c r="H92" s="12">
        <v>73.650000000000006</v>
      </c>
      <c r="I92" s="12">
        <v>101.57400000000001</v>
      </c>
      <c r="J92" s="12">
        <v>123.054</v>
      </c>
      <c r="K92" s="12">
        <v>146.53199999999998</v>
      </c>
      <c r="L92" s="12">
        <v>174.61099999999999</v>
      </c>
      <c r="M92" s="12">
        <v>206.946</v>
      </c>
      <c r="N92" s="12">
        <v>241.25700000000001</v>
      </c>
      <c r="O92" s="12">
        <v>276.87</v>
      </c>
      <c r="P92" s="12">
        <v>312.98</v>
      </c>
      <c r="Q92" s="12">
        <v>348.25200000000001</v>
      </c>
      <c r="R92" s="12">
        <v>382.96499999999997</v>
      </c>
      <c r="S92" s="12">
        <v>408.39100000000002</v>
      </c>
      <c r="T92" s="12">
        <v>431.66800000000001</v>
      </c>
      <c r="U92" s="12">
        <v>452.63800000000003</v>
      </c>
      <c r="V92" s="12">
        <v>473.11099999999999</v>
      </c>
      <c r="W92" s="12">
        <v>494.70099999999996</v>
      </c>
      <c r="X92" s="12">
        <v>516.55000000000007</v>
      </c>
      <c r="Y92" s="12">
        <v>538.75299999999993</v>
      </c>
      <c r="Z92" s="12">
        <v>560.80400000000009</v>
      </c>
      <c r="AA92" s="12">
        <v>583.05499999999995</v>
      </c>
      <c r="AC92" s="6"/>
      <c r="AD92" s="6"/>
      <c r="AE92" s="6"/>
      <c r="AF92" s="6"/>
    </row>
    <row r="93" spans="1:32" s="10" customFormat="1" x14ac:dyDescent="0.25">
      <c r="A93" s="37" t="s">
        <v>98</v>
      </c>
      <c r="B93" s="37"/>
      <c r="C93" s="29">
        <v>4582.1780122229402</v>
      </c>
      <c r="D93" s="29">
        <v>4582.1929419347207</v>
      </c>
      <c r="E93" s="29">
        <v>5218.9562800226222</v>
      </c>
      <c r="F93" s="29">
        <v>5389.7683262650216</v>
      </c>
      <c r="G93" s="29">
        <v>7386.2100320276195</v>
      </c>
      <c r="H93" s="29">
        <v>8232.7892834349204</v>
      </c>
      <c r="I93" s="29">
        <v>10412.927896109162</v>
      </c>
      <c r="J93" s="29">
        <v>11445.879691601822</v>
      </c>
      <c r="K93" s="29">
        <v>13011.142008741623</v>
      </c>
      <c r="L93" s="29">
        <v>13567.56502969752</v>
      </c>
      <c r="M93" s="29">
        <v>17613.318413599121</v>
      </c>
      <c r="N93" s="29">
        <v>23006.13317144402</v>
      </c>
      <c r="O93" s="29">
        <v>23365.576817652622</v>
      </c>
      <c r="P93" s="29">
        <v>26583.337932017421</v>
      </c>
      <c r="Q93" s="29">
        <v>32377.797422936317</v>
      </c>
      <c r="R93" s="29">
        <v>32831.57694302452</v>
      </c>
      <c r="S93" s="29">
        <v>34073.616265835321</v>
      </c>
      <c r="T93" s="29">
        <v>35361.642783455027</v>
      </c>
      <c r="U93" s="29">
        <v>37146.615420304421</v>
      </c>
      <c r="V93" s="29">
        <v>39886.96307862192</v>
      </c>
      <c r="W93" s="29">
        <v>42269.477019480422</v>
      </c>
      <c r="X93" s="29">
        <v>42125.477270763018</v>
      </c>
      <c r="Y93" s="29">
        <v>42125.477839925428</v>
      </c>
      <c r="Z93" s="29">
        <v>53692.589731716624</v>
      </c>
      <c r="AA93" s="29">
        <v>60463.413512016428</v>
      </c>
      <c r="AC93" s="6"/>
      <c r="AD93" s="6"/>
      <c r="AE93" s="6"/>
      <c r="AF93" s="6"/>
    </row>
    <row r="94" spans="1:32" s="10" customFormat="1" collapsed="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C94" s="6"/>
      <c r="AD94" s="6"/>
      <c r="AE94" s="6"/>
      <c r="AF94" s="6"/>
    </row>
    <row r="95" spans="1:32" s="10" customForma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C95" s="6"/>
      <c r="AD95" s="6"/>
      <c r="AE95" s="6"/>
      <c r="AF95" s="6"/>
    </row>
    <row r="96" spans="1:32" s="10" customFormat="1" x14ac:dyDescent="0.25">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C96" s="6"/>
      <c r="AD96" s="6"/>
      <c r="AE96" s="6"/>
      <c r="AF96" s="6"/>
    </row>
    <row r="97" spans="1:32" s="10" customFormat="1" x14ac:dyDescent="0.25">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C97" s="6"/>
      <c r="AD97" s="6"/>
      <c r="AE97" s="6"/>
      <c r="AF97" s="6"/>
    </row>
    <row r="98" spans="1:32" s="10" customFormat="1" x14ac:dyDescent="0.25">
      <c r="A98" s="11" t="s">
        <v>18</v>
      </c>
      <c r="B98" s="11" t="s">
        <v>105</v>
      </c>
      <c r="C98" s="12">
        <v>1004.6708305437326</v>
      </c>
      <c r="D98" s="12">
        <v>1086.2885522636325</v>
      </c>
      <c r="E98" s="12">
        <v>2888.5493124841328</v>
      </c>
      <c r="F98" s="12">
        <v>3769.0920233836327</v>
      </c>
      <c r="G98" s="12">
        <v>4272.6189048656315</v>
      </c>
      <c r="H98" s="12">
        <v>5901.7953928691322</v>
      </c>
      <c r="I98" s="12">
        <v>6710.190231873632</v>
      </c>
      <c r="J98" s="12">
        <v>9474.0640261466324</v>
      </c>
      <c r="K98" s="12">
        <v>11199.31955864363</v>
      </c>
      <c r="L98" s="12">
        <v>15812.139174152633</v>
      </c>
      <c r="M98" s="12">
        <v>19520.143990015928</v>
      </c>
      <c r="N98" s="12">
        <v>23210.061632981928</v>
      </c>
      <c r="O98" s="12">
        <v>26756.434757063929</v>
      </c>
      <c r="P98" s="12">
        <v>27745.623205234926</v>
      </c>
      <c r="Q98" s="12">
        <v>29677.175177095924</v>
      </c>
      <c r="R98" s="12">
        <v>29892.209041874929</v>
      </c>
      <c r="S98" s="12">
        <v>30626.813108100931</v>
      </c>
      <c r="T98" s="12">
        <v>32615.882506572925</v>
      </c>
      <c r="U98" s="12">
        <v>40839.500163925921</v>
      </c>
      <c r="V98" s="12">
        <v>48088.360609278927</v>
      </c>
      <c r="W98" s="12">
        <v>55614.800175115008</v>
      </c>
      <c r="X98" s="12">
        <v>59457.506133230003</v>
      </c>
      <c r="Y98" s="12">
        <v>58062.681669580001</v>
      </c>
      <c r="Z98" s="12">
        <v>60815.86067976</v>
      </c>
      <c r="AA98" s="12">
        <v>64226.481168890008</v>
      </c>
      <c r="AC98" s="6"/>
      <c r="AD98" s="6"/>
      <c r="AE98" s="6"/>
      <c r="AF98" s="6"/>
    </row>
    <row r="99" spans="1:32" collapsed="1" x14ac:dyDescent="0.25">
      <c r="A99" s="11" t="s">
        <v>18</v>
      </c>
      <c r="B99" s="11" t="s">
        <v>14</v>
      </c>
      <c r="C99" s="12">
        <v>1310</v>
      </c>
      <c r="D99" s="12">
        <v>1310</v>
      </c>
      <c r="E99" s="12">
        <v>2383.0890524442998</v>
      </c>
      <c r="F99" s="12">
        <v>3073.4751481090002</v>
      </c>
      <c r="G99" s="12">
        <v>5146.1803187144997</v>
      </c>
      <c r="H99" s="12">
        <v>5358.911855773199</v>
      </c>
      <c r="I99" s="12">
        <v>5820.0818719405006</v>
      </c>
      <c r="J99" s="12">
        <v>5970.9806815159991</v>
      </c>
      <c r="K99" s="12">
        <v>6095.4102851835996</v>
      </c>
      <c r="L99" s="12">
        <v>6491.7898766872995</v>
      </c>
      <c r="M99" s="12">
        <v>6859.9694578809995</v>
      </c>
      <c r="N99" s="12">
        <v>7366.8545175094996</v>
      </c>
      <c r="O99" s="12">
        <v>7597.1248409169993</v>
      </c>
      <c r="P99" s="12">
        <v>7597.1392098959996</v>
      </c>
      <c r="Q99" s="12">
        <v>7597.2616321230007</v>
      </c>
      <c r="R99" s="12">
        <v>7597.2628920409998</v>
      </c>
      <c r="S99" s="12">
        <v>7597.2649497339989</v>
      </c>
      <c r="T99" s="12">
        <v>7597.2665905169997</v>
      </c>
      <c r="U99" s="12">
        <v>7597.2705309080002</v>
      </c>
      <c r="V99" s="12">
        <v>7597.2742130630004</v>
      </c>
      <c r="W99" s="12">
        <v>7597.278731546</v>
      </c>
      <c r="X99" s="12">
        <v>7597.2796689849993</v>
      </c>
      <c r="Y99" s="12">
        <v>7597.2801647420001</v>
      </c>
      <c r="Z99" s="12">
        <v>7597.2843995140011</v>
      </c>
      <c r="AA99" s="12">
        <v>7597.2863099789993</v>
      </c>
    </row>
    <row r="100" spans="1:32" x14ac:dyDescent="0.25">
      <c r="A100" s="11" t="s">
        <v>18</v>
      </c>
      <c r="B100" s="11" t="s">
        <v>25</v>
      </c>
      <c r="C100" s="12">
        <v>366.50699999999995</v>
      </c>
      <c r="D100" s="12">
        <v>731.50699999999995</v>
      </c>
      <c r="E100" s="12">
        <v>1218.9919999999997</v>
      </c>
      <c r="F100" s="12">
        <v>1822.8529999999998</v>
      </c>
      <c r="G100" s="12">
        <v>2558.4809999999998</v>
      </c>
      <c r="H100" s="12">
        <v>3412.1190000000001</v>
      </c>
      <c r="I100" s="12">
        <v>4696.2740000000003</v>
      </c>
      <c r="J100" s="12">
        <v>5734.9290000000001</v>
      </c>
      <c r="K100" s="12">
        <v>6792.7020000000002</v>
      </c>
      <c r="L100" s="12">
        <v>7984.2009999999991</v>
      </c>
      <c r="M100" s="12">
        <v>9451.1209999999992</v>
      </c>
      <c r="N100" s="12">
        <v>11021.853999999999</v>
      </c>
      <c r="O100" s="12">
        <v>12642.581</v>
      </c>
      <c r="P100" s="12">
        <v>14292.635</v>
      </c>
      <c r="Q100" s="12">
        <v>15915.469999999998</v>
      </c>
      <c r="R100" s="12">
        <v>17495.087000000003</v>
      </c>
      <c r="S100" s="12">
        <v>18665.873</v>
      </c>
      <c r="T100" s="12">
        <v>19737.356</v>
      </c>
      <c r="U100" s="12">
        <v>20683.069000000003</v>
      </c>
      <c r="V100" s="12">
        <v>21557.066999999999</v>
      </c>
      <c r="W100" s="12">
        <v>22491.289000000001</v>
      </c>
      <c r="X100" s="12">
        <v>23437.779000000002</v>
      </c>
      <c r="Y100" s="12">
        <v>24407.052</v>
      </c>
      <c r="Z100" s="12">
        <v>25388.84</v>
      </c>
      <c r="AA100" s="12">
        <v>26393.638999999999</v>
      </c>
    </row>
    <row r="101" spans="1:32" collapsed="1" x14ac:dyDescent="0.25"/>
    <row r="102" spans="1:32" x14ac:dyDescent="0.25">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x14ac:dyDescent="0.25">
      <c r="A103" s="11" t="s">
        <v>26</v>
      </c>
      <c r="B103" s="11" t="s">
        <v>105</v>
      </c>
      <c r="C103" s="12">
        <v>50.029867732500001</v>
      </c>
      <c r="D103" s="12">
        <v>50.0907533325</v>
      </c>
      <c r="E103" s="12">
        <v>1289.0383640190003</v>
      </c>
      <c r="F103" s="12">
        <v>1289.0433553180001</v>
      </c>
      <c r="G103" s="12">
        <v>1614.3816335239997</v>
      </c>
      <c r="H103" s="12">
        <v>1884.4841110979996</v>
      </c>
      <c r="I103" s="12">
        <v>1959.4936238600001</v>
      </c>
      <c r="J103" s="12">
        <v>3827.3882742589999</v>
      </c>
      <c r="K103" s="12">
        <v>3827.4260229490001</v>
      </c>
      <c r="L103" s="12">
        <v>4916.5075624010005</v>
      </c>
      <c r="M103" s="12">
        <v>4916.5349540949992</v>
      </c>
      <c r="N103" s="12">
        <v>4916.5360459889998</v>
      </c>
      <c r="O103" s="12">
        <v>5814.8576524770006</v>
      </c>
      <c r="P103" s="12">
        <v>5764.8589393940001</v>
      </c>
      <c r="Q103" s="12">
        <v>7695.9507163049993</v>
      </c>
      <c r="R103" s="12">
        <v>7695.9522915439993</v>
      </c>
      <c r="S103" s="12">
        <v>7695.9594365900002</v>
      </c>
      <c r="T103" s="12">
        <v>7695.9921066380002</v>
      </c>
      <c r="U103" s="12">
        <v>7696.0686901949994</v>
      </c>
      <c r="V103" s="12">
        <v>8374.9684235379991</v>
      </c>
      <c r="W103" s="12">
        <v>8375.0216330950007</v>
      </c>
      <c r="X103" s="12">
        <v>9088.79167547</v>
      </c>
      <c r="Y103" s="12">
        <v>8266.9956954900008</v>
      </c>
      <c r="Z103" s="12">
        <v>8800.5843942899992</v>
      </c>
      <c r="AA103" s="12">
        <v>8569.7165235000011</v>
      </c>
    </row>
    <row r="104" spans="1:32" x14ac:dyDescent="0.25">
      <c r="A104" s="11" t="s">
        <v>26</v>
      </c>
      <c r="B104" s="11" t="s">
        <v>14</v>
      </c>
      <c r="C104" s="12">
        <v>840</v>
      </c>
      <c r="D104" s="12">
        <v>840</v>
      </c>
      <c r="E104" s="12">
        <v>1303.147207123</v>
      </c>
      <c r="F104" s="12">
        <v>1303.14839818</v>
      </c>
      <c r="G104" s="12">
        <v>3375.839942223</v>
      </c>
      <c r="H104" s="12">
        <v>3505.7816395790001</v>
      </c>
      <c r="I104" s="12">
        <v>3505.7820039039998</v>
      </c>
      <c r="J104" s="12">
        <v>3505.7822496919998</v>
      </c>
      <c r="K104" s="12">
        <v>3505.7823671320002</v>
      </c>
      <c r="L104" s="12">
        <v>3505.7825568589997</v>
      </c>
      <c r="M104" s="12">
        <v>3505.7828858100002</v>
      </c>
      <c r="N104" s="12">
        <v>3505.78327055</v>
      </c>
      <c r="O104" s="12">
        <v>3505.7835857979999</v>
      </c>
      <c r="P104" s="12">
        <v>3505.7838017700001</v>
      </c>
      <c r="Q104" s="12">
        <v>3505.7849691330002</v>
      </c>
      <c r="R104" s="12">
        <v>3505.7851335</v>
      </c>
      <c r="S104" s="12">
        <v>3505.7853927579999</v>
      </c>
      <c r="T104" s="12">
        <v>3505.786026968</v>
      </c>
      <c r="U104" s="12">
        <v>3505.7863373150003</v>
      </c>
      <c r="V104" s="12">
        <v>3505.786697775</v>
      </c>
      <c r="W104" s="12">
        <v>3505.787084562</v>
      </c>
      <c r="X104" s="12">
        <v>3505.7874222729997</v>
      </c>
      <c r="Y104" s="12">
        <v>3505.787605815</v>
      </c>
      <c r="Z104" s="12">
        <v>3505.7891969060001</v>
      </c>
      <c r="AA104" s="12">
        <v>3505.7893434309999</v>
      </c>
    </row>
    <row r="105" spans="1:32" x14ac:dyDescent="0.25">
      <c r="A105" s="11" t="s">
        <v>26</v>
      </c>
      <c r="B105" s="11" t="s">
        <v>25</v>
      </c>
      <c r="C105" s="12">
        <v>113.44799999999999</v>
      </c>
      <c r="D105" s="12">
        <v>234.46199999999999</v>
      </c>
      <c r="E105" s="12">
        <v>391.15199999999999</v>
      </c>
      <c r="F105" s="12">
        <v>583.14699999999993</v>
      </c>
      <c r="G105" s="12">
        <v>817.88000000000011</v>
      </c>
      <c r="H105" s="12">
        <v>1099.634</v>
      </c>
      <c r="I105" s="12">
        <v>1524.355</v>
      </c>
      <c r="J105" s="12">
        <v>1863.2269999999999</v>
      </c>
      <c r="K105" s="12">
        <v>2229.7939999999999</v>
      </c>
      <c r="L105" s="12">
        <v>2645.9340000000002</v>
      </c>
      <c r="M105" s="12">
        <v>3161.7190000000001</v>
      </c>
      <c r="N105" s="12">
        <v>3706.357</v>
      </c>
      <c r="O105" s="12">
        <v>4261.7219999999998</v>
      </c>
      <c r="P105" s="12">
        <v>4832.2259999999997</v>
      </c>
      <c r="Q105" s="12">
        <v>5385.0679999999993</v>
      </c>
      <c r="R105" s="12">
        <v>5923.2390000000005</v>
      </c>
      <c r="S105" s="12">
        <v>6317.1529999999993</v>
      </c>
      <c r="T105" s="12">
        <v>6670.3229999999994</v>
      </c>
      <c r="U105" s="12">
        <v>6979.8989999999994</v>
      </c>
      <c r="V105" s="12">
        <v>7280.857</v>
      </c>
      <c r="W105" s="12">
        <v>7600.3320000000003</v>
      </c>
      <c r="X105" s="12">
        <v>7924.3930000000009</v>
      </c>
      <c r="Y105" s="12">
        <v>8255.8770000000004</v>
      </c>
      <c r="Z105" s="12">
        <v>8588.375</v>
      </c>
      <c r="AA105" s="12">
        <v>8928.2419999999984</v>
      </c>
    </row>
    <row r="107" spans="1:32" x14ac:dyDescent="0.25">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x14ac:dyDescent="0.25">
      <c r="A108" s="11" t="s">
        <v>27</v>
      </c>
      <c r="B108" s="11" t="s">
        <v>105</v>
      </c>
      <c r="C108" s="12">
        <v>100.00910991710001</v>
      </c>
      <c r="D108" s="12">
        <v>100.01234525060001</v>
      </c>
      <c r="E108" s="12">
        <v>482.71420845900002</v>
      </c>
      <c r="F108" s="12">
        <v>482.74764162999998</v>
      </c>
      <c r="G108" s="12">
        <v>482.7914217</v>
      </c>
      <c r="H108" s="12">
        <v>1841.8643999999999</v>
      </c>
      <c r="I108" s="12">
        <v>1841.86472</v>
      </c>
      <c r="J108" s="12">
        <v>2209.2850600000002</v>
      </c>
      <c r="K108" s="12">
        <v>3228.4376299999999</v>
      </c>
      <c r="L108" s="12">
        <v>5069.0230999999994</v>
      </c>
      <c r="M108" s="12">
        <v>7342.8351400000001</v>
      </c>
      <c r="N108" s="12">
        <v>9366.6431499999999</v>
      </c>
      <c r="O108" s="12">
        <v>10215.98264</v>
      </c>
      <c r="P108" s="12">
        <v>10215.982899999999</v>
      </c>
      <c r="Q108" s="12">
        <v>10215.983130000001</v>
      </c>
      <c r="R108" s="12">
        <v>10215.98364</v>
      </c>
      <c r="S108" s="12">
        <v>10254.050770000002</v>
      </c>
      <c r="T108" s="12">
        <v>12243.08663</v>
      </c>
      <c r="U108" s="12">
        <v>13289.794800000001</v>
      </c>
      <c r="V108" s="12">
        <v>19063.419320000001</v>
      </c>
      <c r="W108" s="12">
        <v>21047.2415</v>
      </c>
      <c r="X108" s="12">
        <v>24257.727800000001</v>
      </c>
      <c r="Y108" s="12">
        <v>23875.21976652</v>
      </c>
      <c r="Z108" s="12">
        <v>24352.696338050002</v>
      </c>
      <c r="AA108" s="12">
        <v>24352.653684599998</v>
      </c>
    </row>
    <row r="109" spans="1:32" x14ac:dyDescent="0.25">
      <c r="A109" s="11" t="s">
        <v>27</v>
      </c>
      <c r="B109" s="11" t="s">
        <v>14</v>
      </c>
      <c r="C109" s="12">
        <v>470</v>
      </c>
      <c r="D109" s="12">
        <v>470</v>
      </c>
      <c r="E109" s="12">
        <v>1079.82226713</v>
      </c>
      <c r="F109" s="12">
        <v>1469.21915489</v>
      </c>
      <c r="G109" s="12">
        <v>1469.2192447299999</v>
      </c>
      <c r="H109" s="12">
        <v>1469.22196209</v>
      </c>
      <c r="I109" s="12">
        <v>1469.2220391850001</v>
      </c>
      <c r="J109" s="12">
        <v>1469.2220709839999</v>
      </c>
      <c r="K109" s="12">
        <v>1469.22210021</v>
      </c>
      <c r="L109" s="12">
        <v>1469.22227795</v>
      </c>
      <c r="M109" s="12">
        <v>1469.22289421</v>
      </c>
      <c r="N109" s="12">
        <v>1469.2238996599999</v>
      </c>
      <c r="O109" s="12">
        <v>1469.2240777649999</v>
      </c>
      <c r="P109" s="12">
        <v>1469.2241973</v>
      </c>
      <c r="Q109" s="12">
        <v>1469.22441921</v>
      </c>
      <c r="R109" s="12">
        <v>1469.2244599199998</v>
      </c>
      <c r="S109" s="12">
        <v>1469.2245922299999</v>
      </c>
      <c r="T109" s="12">
        <v>1469.22515344</v>
      </c>
      <c r="U109" s="12">
        <v>1469.2253362840002</v>
      </c>
      <c r="V109" s="12">
        <v>1469.22624718</v>
      </c>
      <c r="W109" s="12">
        <v>1469.2266187600001</v>
      </c>
      <c r="X109" s="12">
        <v>1469.22708238</v>
      </c>
      <c r="Y109" s="12">
        <v>1469.22725388</v>
      </c>
      <c r="Z109" s="12">
        <v>1469.2280831359999</v>
      </c>
      <c r="AA109" s="12">
        <v>1469.2280878000001</v>
      </c>
    </row>
    <row r="110" spans="1:32" x14ac:dyDescent="0.25">
      <c r="A110" s="11" t="s">
        <v>27</v>
      </c>
      <c r="B110" s="11" t="s">
        <v>25</v>
      </c>
      <c r="C110" s="12">
        <v>81.304999999999993</v>
      </c>
      <c r="D110" s="12">
        <v>177.50700000000001</v>
      </c>
      <c r="E110" s="12">
        <v>314.98699999999997</v>
      </c>
      <c r="F110" s="12">
        <v>485.21</v>
      </c>
      <c r="G110" s="12">
        <v>690.75199999999995</v>
      </c>
      <c r="H110" s="12">
        <v>942.36799999999994</v>
      </c>
      <c r="I110" s="12">
        <v>1319.3319999999999</v>
      </c>
      <c r="J110" s="12">
        <v>1624.09</v>
      </c>
      <c r="K110" s="12">
        <v>1944.0279999999998</v>
      </c>
      <c r="L110" s="12">
        <v>2302.2249999999999</v>
      </c>
      <c r="M110" s="12">
        <v>2742.346</v>
      </c>
      <c r="N110" s="12">
        <v>3210.7579999999998</v>
      </c>
      <c r="O110" s="12">
        <v>3693.741</v>
      </c>
      <c r="P110" s="12">
        <v>4164.277</v>
      </c>
      <c r="Q110" s="12">
        <v>4602.442</v>
      </c>
      <c r="R110" s="12">
        <v>5027.8919999999998</v>
      </c>
      <c r="S110" s="12">
        <v>5334.1329999999998</v>
      </c>
      <c r="T110" s="12">
        <v>5614.2889999999998</v>
      </c>
      <c r="U110" s="12">
        <v>5855.8180000000002</v>
      </c>
      <c r="V110" s="12">
        <v>6089.3490000000002</v>
      </c>
      <c r="W110" s="12">
        <v>6341.701</v>
      </c>
      <c r="X110" s="12">
        <v>6594.7080000000005</v>
      </c>
      <c r="Y110" s="12">
        <v>6854.74</v>
      </c>
      <c r="Z110" s="12">
        <v>7119.5389999999998</v>
      </c>
      <c r="AA110" s="12">
        <v>7388.3469999999998</v>
      </c>
    </row>
    <row r="112" spans="1:32" x14ac:dyDescent="0.25">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x14ac:dyDescent="0.25">
      <c r="A113" s="11" t="s">
        <v>28</v>
      </c>
      <c r="B113" s="11" t="s">
        <v>105</v>
      </c>
      <c r="C113" s="12">
        <v>375.345315605206</v>
      </c>
      <c r="D113" s="12">
        <v>456.89590400200598</v>
      </c>
      <c r="E113" s="12">
        <v>637.50045720070602</v>
      </c>
      <c r="F113" s="12">
        <v>1517.9983599237062</v>
      </c>
      <c r="G113" s="12">
        <v>1696.1293999237059</v>
      </c>
      <c r="H113" s="12">
        <v>1696.130349923706</v>
      </c>
      <c r="I113" s="12">
        <v>2429.4984999237058</v>
      </c>
      <c r="J113" s="12">
        <v>2473.8595999237059</v>
      </c>
      <c r="K113" s="12">
        <v>2473.8600399237062</v>
      </c>
      <c r="L113" s="12">
        <v>2759.9705999237058</v>
      </c>
      <c r="M113" s="12">
        <v>2919.7389499999999</v>
      </c>
      <c r="N113" s="12">
        <v>3595.1124</v>
      </c>
      <c r="O113" s="12">
        <v>5141.9323999999997</v>
      </c>
      <c r="P113" s="12">
        <v>5141.9333699999997</v>
      </c>
      <c r="Q113" s="12">
        <v>5141.9344000000001</v>
      </c>
      <c r="R113" s="12">
        <v>5141.9349000000002</v>
      </c>
      <c r="S113" s="12">
        <v>5520.9432699999998</v>
      </c>
      <c r="T113" s="12">
        <v>5520.9433300000001</v>
      </c>
      <c r="U113" s="12">
        <v>5836.1267699999999</v>
      </c>
      <c r="V113" s="12">
        <v>5836.1274299999995</v>
      </c>
      <c r="W113" s="12">
        <v>7458.7782500000003</v>
      </c>
      <c r="X113" s="12">
        <v>7377.23081</v>
      </c>
      <c r="Y113" s="12">
        <v>7196.7147498699997</v>
      </c>
      <c r="Z113" s="12">
        <v>6430.5400275800002</v>
      </c>
      <c r="AA113" s="12">
        <v>7015.1104994400002</v>
      </c>
    </row>
    <row r="114" spans="1:27" x14ac:dyDescent="0.25">
      <c r="A114" s="11" t="s">
        <v>28</v>
      </c>
      <c r="B114" s="11" t="s">
        <v>14</v>
      </c>
      <c r="C114" s="12">
        <v>0</v>
      </c>
      <c r="D114" s="12">
        <v>0</v>
      </c>
      <c r="E114" s="12">
        <v>8.1971023000000004E-2</v>
      </c>
      <c r="F114" s="12">
        <v>301.06348682000004</v>
      </c>
      <c r="G114" s="12">
        <v>301.064369554</v>
      </c>
      <c r="H114" s="12">
        <v>301.06446201699998</v>
      </c>
      <c r="I114" s="12">
        <v>301.06448240200001</v>
      </c>
      <c r="J114" s="12">
        <v>301.06454521800003</v>
      </c>
      <c r="K114" s="12">
        <v>301.06456498</v>
      </c>
      <c r="L114" s="12">
        <v>301.06460052400001</v>
      </c>
      <c r="M114" s="12">
        <v>301.06467508600002</v>
      </c>
      <c r="N114" s="12">
        <v>301.06476103599999</v>
      </c>
      <c r="O114" s="12">
        <v>301.06488629699999</v>
      </c>
      <c r="P114" s="12">
        <v>301.06500347000002</v>
      </c>
      <c r="Q114" s="12">
        <v>301.06512892200004</v>
      </c>
      <c r="R114" s="12">
        <v>301.06521634000001</v>
      </c>
      <c r="S114" s="12">
        <v>301.06534915999998</v>
      </c>
      <c r="T114" s="12">
        <v>301.06545340999998</v>
      </c>
      <c r="U114" s="12">
        <v>301.06562504999999</v>
      </c>
      <c r="V114" s="12">
        <v>301.06584000499998</v>
      </c>
      <c r="W114" s="12">
        <v>301.06606808000004</v>
      </c>
      <c r="X114" s="12">
        <v>301.06619111699996</v>
      </c>
      <c r="Y114" s="12">
        <v>301.06632131399999</v>
      </c>
      <c r="Z114" s="12">
        <v>301.06657455699997</v>
      </c>
      <c r="AA114" s="12">
        <v>301.06690281499999</v>
      </c>
    </row>
    <row r="115" spans="1:27" x14ac:dyDescent="0.25">
      <c r="A115" s="11" t="s">
        <v>28</v>
      </c>
      <c r="B115" s="11" t="s">
        <v>25</v>
      </c>
      <c r="C115" s="12">
        <v>60.467999999999996</v>
      </c>
      <c r="D115" s="12">
        <v>148.648</v>
      </c>
      <c r="E115" s="12">
        <v>275.34800000000001</v>
      </c>
      <c r="F115" s="12">
        <v>442.274</v>
      </c>
      <c r="G115" s="12">
        <v>652.44999999999993</v>
      </c>
      <c r="H115" s="12">
        <v>876.23699999999997</v>
      </c>
      <c r="I115" s="12">
        <v>1210.5730000000001</v>
      </c>
      <c r="J115" s="12">
        <v>1471.452</v>
      </c>
      <c r="K115" s="12">
        <v>1695.3000000000002</v>
      </c>
      <c r="L115" s="12">
        <v>1937.424</v>
      </c>
      <c r="M115" s="12">
        <v>2247.64</v>
      </c>
      <c r="N115" s="12">
        <v>2595.9029999999998</v>
      </c>
      <c r="O115" s="12">
        <v>2965.11</v>
      </c>
      <c r="P115" s="12">
        <v>3357.5059999999999</v>
      </c>
      <c r="Q115" s="12">
        <v>3781.6729999999998</v>
      </c>
      <c r="R115" s="12">
        <v>4195.058</v>
      </c>
      <c r="S115" s="12">
        <v>4522.0140000000001</v>
      </c>
      <c r="T115" s="12">
        <v>4833.2619999999997</v>
      </c>
      <c r="U115" s="12">
        <v>5118.509</v>
      </c>
      <c r="V115" s="12">
        <v>5352.7880000000005</v>
      </c>
      <c r="W115" s="12">
        <v>5603.2039999999997</v>
      </c>
      <c r="X115" s="12">
        <v>5858.6690000000008</v>
      </c>
      <c r="Y115" s="12">
        <v>6119.5729999999994</v>
      </c>
      <c r="Z115" s="12">
        <v>6385.683</v>
      </c>
      <c r="AA115" s="12">
        <v>6660.2219999999998</v>
      </c>
    </row>
    <row r="117" spans="1:27" x14ac:dyDescent="0.25">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x14ac:dyDescent="0.25">
      <c r="A118" s="11" t="s">
        <v>29</v>
      </c>
      <c r="B118" s="11" t="s">
        <v>105</v>
      </c>
      <c r="C118" s="12">
        <v>479.28022318842653</v>
      </c>
      <c r="D118" s="12">
        <v>479.28188376022649</v>
      </c>
      <c r="E118" s="12">
        <v>479.28682871392652</v>
      </c>
      <c r="F118" s="12">
        <v>479.29165592092653</v>
      </c>
      <c r="G118" s="12">
        <v>479.30209806892651</v>
      </c>
      <c r="H118" s="12">
        <v>479.30212081642651</v>
      </c>
      <c r="I118" s="12">
        <v>479.3162429129265</v>
      </c>
      <c r="J118" s="12">
        <v>963.50766330392651</v>
      </c>
      <c r="K118" s="12">
        <v>1669.5566586209266</v>
      </c>
      <c r="L118" s="12">
        <v>3066.5911905539265</v>
      </c>
      <c r="M118" s="12">
        <v>4340.9751620609268</v>
      </c>
      <c r="N118" s="12">
        <v>5331.7046010169261</v>
      </c>
      <c r="O118" s="12">
        <v>5583.589699850927</v>
      </c>
      <c r="P118" s="12">
        <v>6622.7475855709272</v>
      </c>
      <c r="Q118" s="12">
        <v>6622.7481248609265</v>
      </c>
      <c r="R118" s="12">
        <v>6622.7486855109264</v>
      </c>
      <c r="S118" s="12">
        <v>6940.2635278409271</v>
      </c>
      <c r="T118" s="12">
        <v>6940.2639358449269</v>
      </c>
      <c r="U118" s="12">
        <v>13282.677697170926</v>
      </c>
      <c r="V118" s="12">
        <v>13282.677923340927</v>
      </c>
      <c r="W118" s="12">
        <v>17127.67660097</v>
      </c>
      <c r="X118" s="12">
        <v>17127.67418632</v>
      </c>
      <c r="Y118" s="12">
        <v>17117.671120020001</v>
      </c>
      <c r="Z118" s="12">
        <v>17117.665706339998</v>
      </c>
      <c r="AA118" s="12">
        <v>17117.659997120001</v>
      </c>
    </row>
    <row r="119" spans="1:27" x14ac:dyDescent="0.25">
      <c r="A119" s="11" t="s">
        <v>29</v>
      </c>
      <c r="B119" s="11" t="s">
        <v>14</v>
      </c>
      <c r="C119" s="12">
        <v>0</v>
      </c>
      <c r="D119" s="12">
        <v>0</v>
      </c>
      <c r="E119" s="12">
        <v>1.2618202799999999E-2</v>
      </c>
      <c r="F119" s="12">
        <v>1.3976590000000001E-2</v>
      </c>
      <c r="G119" s="12">
        <v>1.7049809999999999E-2</v>
      </c>
      <c r="H119" s="12">
        <v>2.0208853200000002E-2</v>
      </c>
      <c r="I119" s="12">
        <v>2.1621195499999999E-2</v>
      </c>
      <c r="J119" s="12">
        <v>2.2309765000000002E-2</v>
      </c>
      <c r="K119" s="12">
        <v>2.2333239599999999E-2</v>
      </c>
      <c r="L119" s="12">
        <v>2.2504546300000001E-2</v>
      </c>
      <c r="M119" s="12">
        <v>2.3148275000000003E-2</v>
      </c>
      <c r="N119" s="12">
        <v>2.3966283500000001E-2</v>
      </c>
      <c r="O119" s="12">
        <v>2.4229779E-2</v>
      </c>
      <c r="P119" s="12">
        <v>2.5563951000000001E-2</v>
      </c>
      <c r="Q119" s="12">
        <v>2.5830468000000002E-2</v>
      </c>
      <c r="R119" s="12">
        <v>2.5973551000000001E-2</v>
      </c>
      <c r="S119" s="12">
        <v>2.7413015999999998E-2</v>
      </c>
      <c r="T119" s="12">
        <v>2.7708698999999996E-2</v>
      </c>
      <c r="U119" s="12">
        <v>2.9366628999999998E-2</v>
      </c>
      <c r="V119" s="12">
        <v>3.0424163000000001E-2</v>
      </c>
      <c r="W119" s="12">
        <v>3.3703063999999998E-2</v>
      </c>
      <c r="X119" s="12">
        <v>3.3706255000000004E-2</v>
      </c>
      <c r="Y119" s="12">
        <v>3.3712183E-2</v>
      </c>
      <c r="Z119" s="12">
        <v>3.3723375E-2</v>
      </c>
      <c r="AA119" s="12">
        <v>3.3772262999999997E-2</v>
      </c>
    </row>
    <row r="120" spans="1:27" x14ac:dyDescent="0.25">
      <c r="A120" s="11" t="s">
        <v>29</v>
      </c>
      <c r="B120" s="11" t="s">
        <v>25</v>
      </c>
      <c r="C120" s="12">
        <v>103.374</v>
      </c>
      <c r="D120" s="12">
        <v>155.053</v>
      </c>
      <c r="E120" s="12">
        <v>211.02199999999999</v>
      </c>
      <c r="F120" s="12">
        <v>272.83999999999997</v>
      </c>
      <c r="G120" s="12">
        <v>342.29199999999997</v>
      </c>
      <c r="H120" s="12">
        <v>420.23</v>
      </c>
      <c r="I120" s="12">
        <v>540.44000000000005</v>
      </c>
      <c r="J120" s="12">
        <v>653.10599999999999</v>
      </c>
      <c r="K120" s="12">
        <v>777.048</v>
      </c>
      <c r="L120" s="12">
        <v>924.00699999999995</v>
      </c>
      <c r="M120" s="12">
        <v>1092.47</v>
      </c>
      <c r="N120" s="12">
        <v>1267.579</v>
      </c>
      <c r="O120" s="12">
        <v>1445.1379999999999</v>
      </c>
      <c r="P120" s="12">
        <v>1625.6460000000002</v>
      </c>
      <c r="Q120" s="12">
        <v>1798.0349999999999</v>
      </c>
      <c r="R120" s="12">
        <v>1965.933</v>
      </c>
      <c r="S120" s="12">
        <v>2084.1819999999998</v>
      </c>
      <c r="T120" s="12">
        <v>2187.8139999999999</v>
      </c>
      <c r="U120" s="12">
        <v>2276.2049999999999</v>
      </c>
      <c r="V120" s="12">
        <v>2360.962</v>
      </c>
      <c r="W120" s="12">
        <v>2451.3509999999997</v>
      </c>
      <c r="X120" s="12">
        <v>2543.4589999999998</v>
      </c>
      <c r="Y120" s="12">
        <v>2638.1089999999999</v>
      </c>
      <c r="Z120" s="12">
        <v>2734.4389999999999</v>
      </c>
      <c r="AA120" s="12">
        <v>2833.7730000000001</v>
      </c>
    </row>
    <row r="122" spans="1:27" x14ac:dyDescent="0.25">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x14ac:dyDescent="0.25">
      <c r="A123" s="11" t="s">
        <v>30</v>
      </c>
      <c r="B123" s="11" t="s">
        <v>105</v>
      </c>
      <c r="C123" s="12">
        <v>6.3141005000000002E-3</v>
      </c>
      <c r="D123" s="12">
        <v>7.6659183000000004E-3</v>
      </c>
      <c r="E123" s="12">
        <v>9.454091500000001E-3</v>
      </c>
      <c r="F123" s="12">
        <v>1.1010591E-2</v>
      </c>
      <c r="G123" s="12">
        <v>1.4351648999999999E-2</v>
      </c>
      <c r="H123" s="12">
        <v>1.4411031000000001E-2</v>
      </c>
      <c r="I123" s="12">
        <v>1.7145177000000001E-2</v>
      </c>
      <c r="J123" s="12">
        <v>2.342866E-2</v>
      </c>
      <c r="K123" s="12">
        <v>3.9207149999999996E-2</v>
      </c>
      <c r="L123" s="12">
        <v>4.6721274E-2</v>
      </c>
      <c r="M123" s="12">
        <v>5.9783860000000001E-2</v>
      </c>
      <c r="N123" s="12">
        <v>6.5435976000000007E-2</v>
      </c>
      <c r="O123" s="12">
        <v>7.2364735999999999E-2</v>
      </c>
      <c r="P123" s="12">
        <v>0.10041027</v>
      </c>
      <c r="Q123" s="12">
        <v>0.55880593000000001</v>
      </c>
      <c r="R123" s="12">
        <v>215.58952482000001</v>
      </c>
      <c r="S123" s="12">
        <v>215.59610367000002</v>
      </c>
      <c r="T123" s="12">
        <v>215.59650409</v>
      </c>
      <c r="U123" s="12">
        <v>734.83220656000003</v>
      </c>
      <c r="V123" s="12">
        <v>1531.1675124000001</v>
      </c>
      <c r="W123" s="12">
        <v>1606.0821910500001</v>
      </c>
      <c r="X123" s="12">
        <v>1606.0816614400001</v>
      </c>
      <c r="Y123" s="12">
        <v>1606.08033768</v>
      </c>
      <c r="Z123" s="12">
        <v>4114.3742135000002</v>
      </c>
      <c r="AA123" s="12">
        <v>7171.3404642300002</v>
      </c>
    </row>
    <row r="124" spans="1:27" x14ac:dyDescent="0.25">
      <c r="A124" s="11" t="s">
        <v>30</v>
      </c>
      <c r="B124" s="11" t="s">
        <v>14</v>
      </c>
      <c r="C124" s="12">
        <v>0</v>
      </c>
      <c r="D124" s="12">
        <v>0</v>
      </c>
      <c r="E124" s="12">
        <v>2.4988965500000002E-2</v>
      </c>
      <c r="F124" s="12">
        <v>3.0131629E-2</v>
      </c>
      <c r="G124" s="12">
        <v>3.9712397499999996E-2</v>
      </c>
      <c r="H124" s="12">
        <v>82.823583234000012</v>
      </c>
      <c r="I124" s="12">
        <v>543.99172525400002</v>
      </c>
      <c r="J124" s="12">
        <v>694.88950585700002</v>
      </c>
      <c r="K124" s="12">
        <v>819.31891962199995</v>
      </c>
      <c r="L124" s="12">
        <v>1215.6979368080001</v>
      </c>
      <c r="M124" s="12">
        <v>1583.8758545000001</v>
      </c>
      <c r="N124" s="12">
        <v>2090.7586199799998</v>
      </c>
      <c r="O124" s="12">
        <v>2321.0280612779998</v>
      </c>
      <c r="P124" s="12">
        <v>2321.0406434050001</v>
      </c>
      <c r="Q124" s="12">
        <v>2321.1612843900002</v>
      </c>
      <c r="R124" s="12">
        <v>2321.16210873</v>
      </c>
      <c r="S124" s="12">
        <v>2321.1622025699999</v>
      </c>
      <c r="T124" s="12">
        <v>2321.1622480000001</v>
      </c>
      <c r="U124" s="12">
        <v>2321.1638656300001</v>
      </c>
      <c r="V124" s="12">
        <v>2321.1650039400001</v>
      </c>
      <c r="W124" s="12">
        <v>2321.1652570799997</v>
      </c>
      <c r="X124" s="12">
        <v>2321.1652669599998</v>
      </c>
      <c r="Y124" s="12">
        <v>2321.1652715499999</v>
      </c>
      <c r="Z124" s="12">
        <v>2321.16682154</v>
      </c>
      <c r="AA124" s="12">
        <v>2321.1682036699999</v>
      </c>
    </row>
    <row r="125" spans="1:27" x14ac:dyDescent="0.25">
      <c r="A125" s="11" t="s">
        <v>30</v>
      </c>
      <c r="B125" s="11" t="s">
        <v>25</v>
      </c>
      <c r="C125" s="12">
        <v>7.9119999999999999</v>
      </c>
      <c r="D125" s="12">
        <v>15.837</v>
      </c>
      <c r="E125" s="12">
        <v>26.482999999999997</v>
      </c>
      <c r="F125" s="12">
        <v>39.381999999999998</v>
      </c>
      <c r="G125" s="12">
        <v>55.106999999999999</v>
      </c>
      <c r="H125" s="12">
        <v>73.650000000000006</v>
      </c>
      <c r="I125" s="12">
        <v>101.57400000000001</v>
      </c>
      <c r="J125" s="12">
        <v>123.054</v>
      </c>
      <c r="K125" s="12">
        <v>146.53199999999998</v>
      </c>
      <c r="L125" s="12">
        <v>174.61099999999999</v>
      </c>
      <c r="M125" s="12">
        <v>206.946</v>
      </c>
      <c r="N125" s="12">
        <v>241.25700000000001</v>
      </c>
      <c r="O125" s="12">
        <v>276.87</v>
      </c>
      <c r="P125" s="12">
        <v>312.98</v>
      </c>
      <c r="Q125" s="12">
        <v>348.25200000000001</v>
      </c>
      <c r="R125" s="12">
        <v>382.96499999999997</v>
      </c>
      <c r="S125" s="12">
        <v>408.39100000000002</v>
      </c>
      <c r="T125" s="12">
        <v>431.66800000000001</v>
      </c>
      <c r="U125" s="12">
        <v>452.63800000000003</v>
      </c>
      <c r="V125" s="12">
        <v>473.11099999999999</v>
      </c>
      <c r="W125" s="12">
        <v>494.70099999999996</v>
      </c>
      <c r="X125" s="12">
        <v>516.55000000000007</v>
      </c>
      <c r="Y125" s="12">
        <v>538.75299999999993</v>
      </c>
      <c r="Z125" s="12">
        <v>560.80400000000009</v>
      </c>
      <c r="AA125" s="12">
        <v>583.05499999999995</v>
      </c>
    </row>
    <row r="128" spans="1:27" x14ac:dyDescent="0.25">
      <c r="A128" s="28" t="s">
        <v>100</v>
      </c>
    </row>
    <row r="129" spans="1:27" x14ac:dyDescent="0.25">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x14ac:dyDescent="0.25">
      <c r="A130" s="11" t="s">
        <v>18</v>
      </c>
      <c r="B130" s="11" t="s">
        <v>53</v>
      </c>
      <c r="C130" s="12">
        <v>20559.30587270913</v>
      </c>
      <c r="D130" s="12">
        <v>22878.446382117731</v>
      </c>
      <c r="E130" s="12">
        <v>25149.111481580101</v>
      </c>
      <c r="F130" s="12">
        <v>27298.631923112356</v>
      </c>
      <c r="G130" s="12">
        <v>29446.953270558577</v>
      </c>
      <c r="H130" s="12">
        <v>31464.894603219895</v>
      </c>
      <c r="I130" s="12">
        <v>33419.847083058572</v>
      </c>
      <c r="J130" s="12">
        <v>35256.477725531702</v>
      </c>
      <c r="K130" s="12">
        <v>36924.103588434926</v>
      </c>
      <c r="L130" s="12">
        <v>38591.361884133847</v>
      </c>
      <c r="M130" s="12">
        <v>40243.345312897276</v>
      </c>
      <c r="N130" s="12">
        <v>41840.058556848948</v>
      </c>
      <c r="O130" s="12">
        <v>43287.769422440353</v>
      </c>
      <c r="P130" s="12">
        <v>44604.587661015597</v>
      </c>
      <c r="Q130" s="12">
        <v>45831.477175800588</v>
      </c>
      <c r="R130" s="12">
        <v>47039.787164375768</v>
      </c>
      <c r="S130" s="12">
        <v>48279.966587090836</v>
      </c>
      <c r="T130" s="12">
        <v>49522.663137494099</v>
      </c>
      <c r="U130" s="12">
        <v>50770.004479563991</v>
      </c>
      <c r="V130" s="12">
        <v>51992.023370021052</v>
      </c>
      <c r="W130" s="12">
        <v>53223.779198649951</v>
      </c>
      <c r="X130" s="12">
        <v>54450.518142198322</v>
      </c>
      <c r="Y130" s="12">
        <v>55654.530849187569</v>
      </c>
      <c r="Z130" s="12">
        <v>56844.505380773568</v>
      </c>
      <c r="AA130" s="12">
        <v>58026.099687897266</v>
      </c>
    </row>
    <row r="131" spans="1:27" collapsed="1" x14ac:dyDescent="0.25">
      <c r="A131" s="11" t="s">
        <v>18</v>
      </c>
      <c r="B131" s="11" t="s">
        <v>77</v>
      </c>
      <c r="C131" s="12">
        <v>727.26699999999994</v>
      </c>
      <c r="D131" s="12">
        <v>1615.6870000000001</v>
      </c>
      <c r="E131" s="12">
        <v>2523.8579999999997</v>
      </c>
      <c r="F131" s="12">
        <v>3346.1180000000004</v>
      </c>
      <c r="G131" s="12">
        <v>4039.7359999999999</v>
      </c>
      <c r="H131" s="12">
        <v>4643.7310000000007</v>
      </c>
      <c r="I131" s="12">
        <v>5111.6849999999995</v>
      </c>
      <c r="J131" s="12">
        <v>5870.22</v>
      </c>
      <c r="K131" s="12">
        <v>6883.9139999999998</v>
      </c>
      <c r="L131" s="12">
        <v>7823.7409999999991</v>
      </c>
      <c r="M131" s="12">
        <v>8822.0210000000006</v>
      </c>
      <c r="N131" s="12">
        <v>10032.985999999999</v>
      </c>
      <c r="O131" s="12">
        <v>11279.351999999999</v>
      </c>
      <c r="P131" s="12">
        <v>12411.971</v>
      </c>
      <c r="Q131" s="12">
        <v>13450.545</v>
      </c>
      <c r="R131" s="12">
        <v>14351.891000000001</v>
      </c>
      <c r="S131" s="12">
        <v>15102.709000000001</v>
      </c>
      <c r="T131" s="12">
        <v>15417.928999999998</v>
      </c>
      <c r="U131" s="12">
        <v>15594.936</v>
      </c>
      <c r="V131" s="12">
        <v>15616.079</v>
      </c>
      <c r="W131" s="12">
        <v>15610.974</v>
      </c>
      <c r="X131" s="12">
        <v>15555.227000000001</v>
      </c>
      <c r="Y131" s="12">
        <v>15481.948999999999</v>
      </c>
      <c r="Z131" s="12">
        <v>15387.778</v>
      </c>
      <c r="AA131" s="12">
        <v>15277.057999999999</v>
      </c>
    </row>
    <row r="132" spans="1:27" collapsed="1" x14ac:dyDescent="0.25">
      <c r="A132" s="11" t="s">
        <v>18</v>
      </c>
      <c r="B132" s="11" t="s">
        <v>78</v>
      </c>
      <c r="C132" s="12">
        <v>727.26699999999994</v>
      </c>
      <c r="D132" s="12">
        <v>1615.6870000000001</v>
      </c>
      <c r="E132" s="12">
        <v>2523.8579999999997</v>
      </c>
      <c r="F132" s="12">
        <v>3346.1180000000004</v>
      </c>
      <c r="G132" s="12">
        <v>4039.7359999999999</v>
      </c>
      <c r="H132" s="12">
        <v>4643.7310000000007</v>
      </c>
      <c r="I132" s="12">
        <v>5111.6849999999995</v>
      </c>
      <c r="J132" s="12">
        <v>5870.22</v>
      </c>
      <c r="K132" s="12">
        <v>6883.9139999999998</v>
      </c>
      <c r="L132" s="12">
        <v>7823.7409999999991</v>
      </c>
      <c r="M132" s="12">
        <v>8822.0210000000006</v>
      </c>
      <c r="N132" s="12">
        <v>10032.985999999999</v>
      </c>
      <c r="O132" s="12">
        <v>11279.351999999999</v>
      </c>
      <c r="P132" s="12">
        <v>12411.971</v>
      </c>
      <c r="Q132" s="12">
        <v>13450.545</v>
      </c>
      <c r="R132" s="12">
        <v>14351.891000000001</v>
      </c>
      <c r="S132" s="12">
        <v>15102.709000000001</v>
      </c>
      <c r="T132" s="12">
        <v>15417.928999999998</v>
      </c>
      <c r="U132" s="12">
        <v>15594.936</v>
      </c>
      <c r="V132" s="12">
        <v>15616.079</v>
      </c>
      <c r="W132" s="12">
        <v>15610.974</v>
      </c>
      <c r="X132" s="12">
        <v>15555.227000000001</v>
      </c>
      <c r="Y132" s="12">
        <v>15481.948999999999</v>
      </c>
      <c r="Z132" s="12">
        <v>15387.778</v>
      </c>
      <c r="AA132" s="12">
        <v>15277.057999999999</v>
      </c>
    </row>
    <row r="134" spans="1:27" x14ac:dyDescent="0.25">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x14ac:dyDescent="0.25">
      <c r="A135" s="11" t="s">
        <v>26</v>
      </c>
      <c r="B135" s="11" t="s">
        <v>53</v>
      </c>
      <c r="C135" s="27">
        <v>6844.3758583151493</v>
      </c>
      <c r="D135" s="27">
        <v>7652.8571412452602</v>
      </c>
      <c r="E135" s="27">
        <v>8384.8616587183806</v>
      </c>
      <c r="F135" s="27">
        <v>9064.3617131538504</v>
      </c>
      <c r="G135" s="27">
        <v>9747.0822218904214</v>
      </c>
      <c r="H135" s="27">
        <v>10435.728360331281</v>
      </c>
      <c r="I135" s="27">
        <v>11108.63113788503</v>
      </c>
      <c r="J135" s="27">
        <v>11742.33617686353</v>
      </c>
      <c r="K135" s="27">
        <v>12363.211009524819</v>
      </c>
      <c r="L135" s="27">
        <v>12985.830111675361</v>
      </c>
      <c r="M135" s="27">
        <v>13603.514152669981</v>
      </c>
      <c r="N135" s="27">
        <v>14202.499018933431</v>
      </c>
      <c r="O135" s="27">
        <v>14755.769912078598</v>
      </c>
      <c r="P135" s="27">
        <v>15272.762788422649</v>
      </c>
      <c r="Q135" s="27">
        <v>15760.27890737429</v>
      </c>
      <c r="R135" s="27">
        <v>16235.86013250866</v>
      </c>
      <c r="S135" s="27">
        <v>16701.033522965699</v>
      </c>
      <c r="T135" s="27">
        <v>17150.969018261399</v>
      </c>
      <c r="U135" s="27">
        <v>17601.750110331261</v>
      </c>
      <c r="V135" s="27">
        <v>18048.245502804439</v>
      </c>
      <c r="W135" s="27">
        <v>18499.454072696819</v>
      </c>
      <c r="X135" s="27">
        <v>18952.85922457854</v>
      </c>
      <c r="Y135" s="27">
        <v>19396.745501460289</v>
      </c>
      <c r="Z135" s="27">
        <v>19828.949520949511</v>
      </c>
      <c r="AA135" s="27">
        <v>20258.66798264311</v>
      </c>
    </row>
    <row r="136" spans="1:27" x14ac:dyDescent="0.25">
      <c r="A136" s="11" t="s">
        <v>26</v>
      </c>
      <c r="B136" s="11" t="s">
        <v>77</v>
      </c>
      <c r="C136" s="12">
        <v>267.7</v>
      </c>
      <c r="D136" s="12">
        <v>588.70600000000002</v>
      </c>
      <c r="E136" s="12">
        <v>887.91499999999996</v>
      </c>
      <c r="F136" s="12">
        <v>1132.692</v>
      </c>
      <c r="G136" s="12">
        <v>1330.7860000000001</v>
      </c>
      <c r="H136" s="12">
        <v>1501.1099999999997</v>
      </c>
      <c r="I136" s="12">
        <v>1644.835</v>
      </c>
      <c r="J136" s="12">
        <v>1879.2280000000001</v>
      </c>
      <c r="K136" s="12">
        <v>2206.7310000000002</v>
      </c>
      <c r="L136" s="12">
        <v>2538.018</v>
      </c>
      <c r="M136" s="12">
        <v>2892.1369999999997</v>
      </c>
      <c r="N136" s="12">
        <v>3323.8410000000003</v>
      </c>
      <c r="O136" s="12">
        <v>3759.1100000000006</v>
      </c>
      <c r="P136" s="12">
        <v>4148.139000000001</v>
      </c>
      <c r="Q136" s="12">
        <v>4509.9309999999996</v>
      </c>
      <c r="R136" s="12">
        <v>4816.4500000000007</v>
      </c>
      <c r="S136" s="12">
        <v>5071.3830000000007</v>
      </c>
      <c r="T136" s="12">
        <v>5175.4100000000008</v>
      </c>
      <c r="U136" s="12">
        <v>5227.704999999999</v>
      </c>
      <c r="V136" s="12">
        <v>5227.0620000000017</v>
      </c>
      <c r="W136" s="12">
        <v>5230.3869999999988</v>
      </c>
      <c r="X136" s="12">
        <v>5215.023000000001</v>
      </c>
      <c r="Y136" s="12">
        <v>5193.7550000000001</v>
      </c>
      <c r="Z136" s="12">
        <v>5164.8889999999992</v>
      </c>
      <c r="AA136" s="12">
        <v>5128.3240000000005</v>
      </c>
    </row>
    <row r="137" spans="1:27" x14ac:dyDescent="0.25">
      <c r="A137" s="11" t="s">
        <v>26</v>
      </c>
      <c r="B137" s="11" t="s">
        <v>78</v>
      </c>
      <c r="C137" s="12">
        <v>267.7</v>
      </c>
      <c r="D137" s="12">
        <v>588.70600000000002</v>
      </c>
      <c r="E137" s="12">
        <v>887.91499999999996</v>
      </c>
      <c r="F137" s="12">
        <v>1132.692</v>
      </c>
      <c r="G137" s="12">
        <v>1330.7860000000001</v>
      </c>
      <c r="H137" s="12">
        <v>1501.1099999999997</v>
      </c>
      <c r="I137" s="12">
        <v>1644.835</v>
      </c>
      <c r="J137" s="12">
        <v>1879.2280000000001</v>
      </c>
      <c r="K137" s="12">
        <v>2206.7310000000002</v>
      </c>
      <c r="L137" s="12">
        <v>2538.018</v>
      </c>
      <c r="M137" s="12">
        <v>2892.1369999999997</v>
      </c>
      <c r="N137" s="12">
        <v>3323.8410000000003</v>
      </c>
      <c r="O137" s="12">
        <v>3759.1100000000006</v>
      </c>
      <c r="P137" s="12">
        <v>4148.139000000001</v>
      </c>
      <c r="Q137" s="12">
        <v>4509.9309999999996</v>
      </c>
      <c r="R137" s="12">
        <v>4816.4500000000007</v>
      </c>
      <c r="S137" s="12">
        <v>5071.3830000000007</v>
      </c>
      <c r="T137" s="12">
        <v>5175.4100000000008</v>
      </c>
      <c r="U137" s="12">
        <v>5227.704999999999</v>
      </c>
      <c r="V137" s="12">
        <v>5227.0620000000017</v>
      </c>
      <c r="W137" s="12">
        <v>5230.3869999999988</v>
      </c>
      <c r="X137" s="12">
        <v>5215.023000000001</v>
      </c>
      <c r="Y137" s="12">
        <v>5193.7550000000001</v>
      </c>
      <c r="Z137" s="12">
        <v>5164.8889999999992</v>
      </c>
      <c r="AA137" s="12">
        <v>5128.3240000000005</v>
      </c>
    </row>
    <row r="139" spans="1:27" x14ac:dyDescent="0.25">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x14ac:dyDescent="0.25">
      <c r="A140" s="11" t="s">
        <v>27</v>
      </c>
      <c r="B140" s="11" t="s">
        <v>53</v>
      </c>
      <c r="C140" s="27">
        <v>6207.5317408321298</v>
      </c>
      <c r="D140" s="27">
        <v>6858.7451165041693</v>
      </c>
      <c r="E140" s="27">
        <v>7559.6853066923404</v>
      </c>
      <c r="F140" s="27">
        <v>8206.2932905633097</v>
      </c>
      <c r="G140" s="27">
        <v>8843.09531878911</v>
      </c>
      <c r="H140" s="27">
        <v>9492.2909027945007</v>
      </c>
      <c r="I140" s="27">
        <v>10113.30318975686</v>
      </c>
      <c r="J140" s="27">
        <v>10702.18075360094</v>
      </c>
      <c r="K140" s="27">
        <v>11245.863025778361</v>
      </c>
      <c r="L140" s="27">
        <v>11787.130821477291</v>
      </c>
      <c r="M140" s="27">
        <v>12321.500334918132</v>
      </c>
      <c r="N140" s="27">
        <v>12835.17361986441</v>
      </c>
      <c r="O140" s="27">
        <v>13282.560546611729</v>
      </c>
      <c r="P140" s="27">
        <v>13663.28400158486</v>
      </c>
      <c r="Q140" s="27">
        <v>13997.23886650422</v>
      </c>
      <c r="R140" s="27">
        <v>14317.230914219228</v>
      </c>
      <c r="S140" s="27">
        <v>14662.906743520281</v>
      </c>
      <c r="T140" s="27">
        <v>15021.658184380529</v>
      </c>
      <c r="U140" s="27">
        <v>15378.35214540207</v>
      </c>
      <c r="V140" s="27">
        <v>15723.190081557979</v>
      </c>
      <c r="W140" s="27">
        <v>16066.83337792891</v>
      </c>
      <c r="X140" s="27">
        <v>16396.26179795578</v>
      </c>
      <c r="Y140" s="27">
        <v>16724.079355079401</v>
      </c>
      <c r="Z140" s="27">
        <v>17050.634709246078</v>
      </c>
      <c r="AA140" s="27">
        <v>17371.244701853651</v>
      </c>
    </row>
    <row r="141" spans="1:27" x14ac:dyDescent="0.25">
      <c r="A141" s="11" t="s">
        <v>27</v>
      </c>
      <c r="B141" s="11" t="s">
        <v>77</v>
      </c>
      <c r="C141" s="12">
        <v>164.614</v>
      </c>
      <c r="D141" s="12">
        <v>417.096</v>
      </c>
      <c r="E141" s="12">
        <v>671.0329999999999</v>
      </c>
      <c r="F141" s="12">
        <v>922.27100000000007</v>
      </c>
      <c r="G141" s="12">
        <v>1125.8689999999999</v>
      </c>
      <c r="H141" s="12">
        <v>1299.7470000000001</v>
      </c>
      <c r="I141" s="12">
        <v>1450.7080000000001</v>
      </c>
      <c r="J141" s="12">
        <v>1685.1630000000005</v>
      </c>
      <c r="K141" s="12">
        <v>1990.6479999999999</v>
      </c>
      <c r="L141" s="12">
        <v>2286.2459999999996</v>
      </c>
      <c r="M141" s="12">
        <v>2596.1640000000002</v>
      </c>
      <c r="N141" s="12">
        <v>2968.3380000000002</v>
      </c>
      <c r="O141" s="12">
        <v>3348.63</v>
      </c>
      <c r="P141" s="12">
        <v>3694.0590000000002</v>
      </c>
      <c r="Q141" s="12">
        <v>3989.7470000000003</v>
      </c>
      <c r="R141" s="12">
        <v>4221.7790000000014</v>
      </c>
      <c r="S141" s="12">
        <v>4413.009</v>
      </c>
      <c r="T141" s="12">
        <v>4478</v>
      </c>
      <c r="U141" s="12">
        <v>4506.9669999999996</v>
      </c>
      <c r="V141" s="12">
        <v>4491.2079999999996</v>
      </c>
      <c r="W141" s="12">
        <v>4479.3630000000012</v>
      </c>
      <c r="X141" s="12">
        <v>4455.174</v>
      </c>
      <c r="Y141" s="12">
        <v>4424.643</v>
      </c>
      <c r="Z141" s="12">
        <v>4389.6200000000008</v>
      </c>
      <c r="AA141" s="12">
        <v>4351.1210000000001</v>
      </c>
    </row>
    <row r="142" spans="1:27" x14ac:dyDescent="0.25">
      <c r="A142" s="11" t="s">
        <v>27</v>
      </c>
      <c r="B142" s="11" t="s">
        <v>78</v>
      </c>
      <c r="C142" s="12">
        <v>164.614</v>
      </c>
      <c r="D142" s="12">
        <v>417.096</v>
      </c>
      <c r="E142" s="12">
        <v>671.0329999999999</v>
      </c>
      <c r="F142" s="12">
        <v>922.27100000000007</v>
      </c>
      <c r="G142" s="12">
        <v>1125.8689999999999</v>
      </c>
      <c r="H142" s="12">
        <v>1299.7470000000001</v>
      </c>
      <c r="I142" s="12">
        <v>1450.7080000000001</v>
      </c>
      <c r="J142" s="12">
        <v>1685.1630000000005</v>
      </c>
      <c r="K142" s="12">
        <v>1990.6479999999999</v>
      </c>
      <c r="L142" s="12">
        <v>2286.2459999999996</v>
      </c>
      <c r="M142" s="12">
        <v>2596.1640000000002</v>
      </c>
      <c r="N142" s="12">
        <v>2968.3380000000002</v>
      </c>
      <c r="O142" s="12">
        <v>3348.63</v>
      </c>
      <c r="P142" s="12">
        <v>3694.0590000000002</v>
      </c>
      <c r="Q142" s="12">
        <v>3989.7470000000003</v>
      </c>
      <c r="R142" s="12">
        <v>4221.7790000000014</v>
      </c>
      <c r="S142" s="12">
        <v>4413.009</v>
      </c>
      <c r="T142" s="12">
        <v>4478</v>
      </c>
      <c r="U142" s="12">
        <v>4506.9669999999996</v>
      </c>
      <c r="V142" s="12">
        <v>4491.2079999999996</v>
      </c>
      <c r="W142" s="12">
        <v>4479.3630000000012</v>
      </c>
      <c r="X142" s="12">
        <v>4455.174</v>
      </c>
      <c r="Y142" s="12">
        <v>4424.643</v>
      </c>
      <c r="Z142" s="12">
        <v>4389.6200000000008</v>
      </c>
      <c r="AA142" s="12">
        <v>4351.1210000000001</v>
      </c>
    </row>
    <row r="144" spans="1:27" x14ac:dyDescent="0.25">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x14ac:dyDescent="0.25">
      <c r="A145" s="11" t="s">
        <v>28</v>
      </c>
      <c r="B145" s="11" t="s">
        <v>53</v>
      </c>
      <c r="C145" s="27">
        <v>4579.5565259406658</v>
      </c>
      <c r="D145" s="27">
        <v>5157.9764950266854</v>
      </c>
      <c r="E145" s="27">
        <v>5737.65664354819</v>
      </c>
      <c r="F145" s="27">
        <v>6319.4944358869097</v>
      </c>
      <c r="G145" s="27">
        <v>6906.09213212346</v>
      </c>
      <c r="H145" s="27">
        <v>7346.6908081987303</v>
      </c>
      <c r="I145" s="27">
        <v>7773.0081361557195</v>
      </c>
      <c r="J145" s="27">
        <v>8165.2777329299197</v>
      </c>
      <c r="K145" s="27">
        <v>8448.8931448922795</v>
      </c>
      <c r="L145" s="27">
        <v>8734.7950158600197</v>
      </c>
      <c r="M145" s="27">
        <v>9016.3620749998099</v>
      </c>
      <c r="N145" s="27">
        <v>9291.4696858869102</v>
      </c>
      <c r="O145" s="27">
        <v>9550.2357940858292</v>
      </c>
      <c r="P145" s="27">
        <v>9796.8573505374407</v>
      </c>
      <c r="Q145" s="27">
        <v>10041.157632123461</v>
      </c>
      <c r="R145" s="27">
        <v>10298.070984274009</v>
      </c>
      <c r="S145" s="27">
        <v>10579.36045403207</v>
      </c>
      <c r="T145" s="27">
        <v>10871.15246881701</v>
      </c>
      <c r="U145" s="27">
        <v>11169.68768521486</v>
      </c>
      <c r="V145" s="27">
        <v>11460.813300134221</v>
      </c>
      <c r="W145" s="27">
        <v>11758.922481585831</v>
      </c>
      <c r="X145" s="27">
        <v>12060.960152284761</v>
      </c>
      <c r="Y145" s="27">
        <v>12358.269931854651</v>
      </c>
      <c r="Z145" s="27">
        <v>12656.585071639591</v>
      </c>
      <c r="AA145" s="27">
        <v>12959.58857768793</v>
      </c>
    </row>
    <row r="146" spans="1:27" x14ac:dyDescent="0.25">
      <c r="A146" s="11" t="s">
        <v>28</v>
      </c>
      <c r="B146" s="11" t="s">
        <v>77</v>
      </c>
      <c r="C146" s="12">
        <v>120.06200000000001</v>
      </c>
      <c r="D146" s="12">
        <v>329.29</v>
      </c>
      <c r="E146" s="12">
        <v>584.38700000000006</v>
      </c>
      <c r="F146" s="12">
        <v>822.70399999999995</v>
      </c>
      <c r="G146" s="12">
        <v>1038.2350000000001</v>
      </c>
      <c r="H146" s="12">
        <v>1227.8490000000002</v>
      </c>
      <c r="I146" s="12">
        <v>1335.8109999999997</v>
      </c>
      <c r="J146" s="12">
        <v>1514.9060000000002</v>
      </c>
      <c r="K146" s="12">
        <v>1768.1690000000001</v>
      </c>
      <c r="L146" s="12">
        <v>1950.5929999999998</v>
      </c>
      <c r="M146" s="12">
        <v>2135.6660000000002</v>
      </c>
      <c r="N146" s="12">
        <v>2379.1839999999997</v>
      </c>
      <c r="O146" s="12">
        <v>2646.8049999999998</v>
      </c>
      <c r="P146" s="12">
        <v>2900.1779999999994</v>
      </c>
      <c r="Q146" s="12">
        <v>3149.181</v>
      </c>
      <c r="R146" s="12">
        <v>3402.6410000000005</v>
      </c>
      <c r="S146" s="12">
        <v>3615.8820000000005</v>
      </c>
      <c r="T146" s="12">
        <v>3731.2449999999999</v>
      </c>
      <c r="U146" s="12">
        <v>3816.4100000000008</v>
      </c>
      <c r="V146" s="12">
        <v>3863.6839999999993</v>
      </c>
      <c r="W146" s="12">
        <v>3875.1059999999998</v>
      </c>
      <c r="X146" s="12">
        <v>3873.7390000000014</v>
      </c>
      <c r="Y146" s="12">
        <v>3868.3439999999982</v>
      </c>
      <c r="Z146" s="12">
        <v>3856.3990000000003</v>
      </c>
      <c r="AA146" s="12">
        <v>3840.6070000000009</v>
      </c>
    </row>
    <row r="147" spans="1:27" x14ac:dyDescent="0.25">
      <c r="A147" s="11" t="s">
        <v>28</v>
      </c>
      <c r="B147" s="11" t="s">
        <v>78</v>
      </c>
      <c r="C147" s="12">
        <v>120.06200000000001</v>
      </c>
      <c r="D147" s="12">
        <v>329.29</v>
      </c>
      <c r="E147" s="12">
        <v>584.38700000000006</v>
      </c>
      <c r="F147" s="12">
        <v>822.70399999999995</v>
      </c>
      <c r="G147" s="12">
        <v>1038.2350000000001</v>
      </c>
      <c r="H147" s="12">
        <v>1227.8490000000002</v>
      </c>
      <c r="I147" s="12">
        <v>1335.8109999999997</v>
      </c>
      <c r="J147" s="12">
        <v>1514.9060000000002</v>
      </c>
      <c r="K147" s="12">
        <v>1768.1690000000001</v>
      </c>
      <c r="L147" s="12">
        <v>1950.5929999999998</v>
      </c>
      <c r="M147" s="12">
        <v>2135.6660000000002</v>
      </c>
      <c r="N147" s="12">
        <v>2379.1839999999997</v>
      </c>
      <c r="O147" s="12">
        <v>2646.8049999999998</v>
      </c>
      <c r="P147" s="12">
        <v>2900.1779999999994</v>
      </c>
      <c r="Q147" s="12">
        <v>3149.181</v>
      </c>
      <c r="R147" s="12">
        <v>3402.6410000000005</v>
      </c>
      <c r="S147" s="12">
        <v>3615.8820000000005</v>
      </c>
      <c r="T147" s="12">
        <v>3731.2449999999999</v>
      </c>
      <c r="U147" s="12">
        <v>3816.4100000000008</v>
      </c>
      <c r="V147" s="12">
        <v>3863.6839999999993</v>
      </c>
      <c r="W147" s="12">
        <v>3875.1059999999998</v>
      </c>
      <c r="X147" s="12">
        <v>3873.7390000000014</v>
      </c>
      <c r="Y147" s="12">
        <v>3868.3439999999982</v>
      </c>
      <c r="Z147" s="12">
        <v>3856.3990000000003</v>
      </c>
      <c r="AA147" s="12">
        <v>3840.6070000000009</v>
      </c>
    </row>
    <row r="149" spans="1:27" x14ac:dyDescent="0.25">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x14ac:dyDescent="0.25">
      <c r="A150" s="11" t="s">
        <v>29</v>
      </c>
      <c r="B150" s="11" t="s">
        <v>53</v>
      </c>
      <c r="C150" s="27">
        <v>2591.066511139391</v>
      </c>
      <c r="D150" s="27">
        <v>2828.3103095264883</v>
      </c>
      <c r="E150" s="27">
        <v>3044.118754418962</v>
      </c>
      <c r="F150" s="27">
        <v>3246.3029654404668</v>
      </c>
      <c r="G150" s="27">
        <v>3449.3626482361592</v>
      </c>
      <c r="H150" s="27">
        <v>3649.9390568383169</v>
      </c>
      <c r="I150" s="27">
        <v>3847.1086717576677</v>
      </c>
      <c r="J150" s="27">
        <v>4033.5103337200321</v>
      </c>
      <c r="K150" s="27">
        <v>4217.7168377522903</v>
      </c>
      <c r="L150" s="27">
        <v>4399.9959331823902</v>
      </c>
      <c r="M150" s="27">
        <v>4583.37713882756</v>
      </c>
      <c r="N150" s="27">
        <v>4758.9316858705697</v>
      </c>
      <c r="O150" s="27">
        <v>4917.0627288813303</v>
      </c>
      <c r="P150" s="27">
        <v>5059.7827745802497</v>
      </c>
      <c r="Q150" s="27">
        <v>5191.39473963402</v>
      </c>
      <c r="R150" s="27">
        <v>5317.6166610049804</v>
      </c>
      <c r="S150" s="27">
        <v>5435.90767847809</v>
      </c>
      <c r="T150" s="27">
        <v>5548.4757725641202</v>
      </c>
      <c r="U150" s="27">
        <v>5659.9872134243296</v>
      </c>
      <c r="V150" s="27">
        <v>5769.49886530606</v>
      </c>
      <c r="W150" s="27">
        <v>5877.7967302254101</v>
      </c>
      <c r="X150" s="27">
        <v>5988.8536213544394</v>
      </c>
      <c r="Y150" s="27">
        <v>6094.18469460713</v>
      </c>
      <c r="Z150" s="27">
        <v>6198.8272080479901</v>
      </c>
      <c r="AA150" s="27">
        <v>6299.7220185318602</v>
      </c>
    </row>
    <row r="151" spans="1:27" x14ac:dyDescent="0.25">
      <c r="A151" s="11" t="s">
        <v>29</v>
      </c>
      <c r="B151" s="11" t="s">
        <v>77</v>
      </c>
      <c r="C151" s="12">
        <v>148.83199999999999</v>
      </c>
      <c r="D151" s="12">
        <v>234.97200000000001</v>
      </c>
      <c r="E151" s="12">
        <v>315.15100000000001</v>
      </c>
      <c r="F151" s="12">
        <v>386.09899999999999</v>
      </c>
      <c r="G151" s="12">
        <v>448.88200000000001</v>
      </c>
      <c r="H151" s="12">
        <v>507.89399999999995</v>
      </c>
      <c r="I151" s="12">
        <v>563.8309999999999</v>
      </c>
      <c r="J151" s="12">
        <v>659.38799999999992</v>
      </c>
      <c r="K151" s="12">
        <v>765.72799999999984</v>
      </c>
      <c r="L151" s="12">
        <v>874.94299999999998</v>
      </c>
      <c r="M151" s="12">
        <v>999.57100000000003</v>
      </c>
      <c r="N151" s="12">
        <v>1136.2789999999998</v>
      </c>
      <c r="O151" s="12">
        <v>1272.079</v>
      </c>
      <c r="P151" s="12">
        <v>1391.741</v>
      </c>
      <c r="Q151" s="12">
        <v>1500.8809999999999</v>
      </c>
      <c r="R151" s="12">
        <v>1590.4769999999999</v>
      </c>
      <c r="S151" s="12">
        <v>1664.9549999999999</v>
      </c>
      <c r="T151" s="12">
        <v>1688.7670000000003</v>
      </c>
      <c r="U151" s="12">
        <v>1695.3049999999998</v>
      </c>
      <c r="V151" s="12">
        <v>1684.5590000000002</v>
      </c>
      <c r="W151" s="12">
        <v>1675.3009999999999</v>
      </c>
      <c r="X151" s="12">
        <v>1660.6060000000007</v>
      </c>
      <c r="Y151" s="12">
        <v>1645.1769999999997</v>
      </c>
      <c r="Z151" s="12">
        <v>1628.1010000000001</v>
      </c>
      <c r="AA151" s="12">
        <v>1610.2549999999997</v>
      </c>
    </row>
    <row r="152" spans="1:27" x14ac:dyDescent="0.25">
      <c r="A152" s="11" t="s">
        <v>29</v>
      </c>
      <c r="B152" s="11" t="s">
        <v>78</v>
      </c>
      <c r="C152" s="12">
        <v>148.83199999999999</v>
      </c>
      <c r="D152" s="12">
        <v>234.97200000000001</v>
      </c>
      <c r="E152" s="12">
        <v>315.15100000000001</v>
      </c>
      <c r="F152" s="12">
        <v>386.09899999999999</v>
      </c>
      <c r="G152" s="12">
        <v>448.88200000000001</v>
      </c>
      <c r="H152" s="12">
        <v>507.89399999999995</v>
      </c>
      <c r="I152" s="12">
        <v>563.8309999999999</v>
      </c>
      <c r="J152" s="12">
        <v>659.38799999999992</v>
      </c>
      <c r="K152" s="12">
        <v>765.72799999999984</v>
      </c>
      <c r="L152" s="12">
        <v>874.94299999999998</v>
      </c>
      <c r="M152" s="12">
        <v>999.57100000000003</v>
      </c>
      <c r="N152" s="12">
        <v>1136.2789999999998</v>
      </c>
      <c r="O152" s="12">
        <v>1272.079</v>
      </c>
      <c r="P152" s="12">
        <v>1391.741</v>
      </c>
      <c r="Q152" s="12">
        <v>1500.8809999999999</v>
      </c>
      <c r="R152" s="12">
        <v>1590.4769999999999</v>
      </c>
      <c r="S152" s="12">
        <v>1664.9549999999999</v>
      </c>
      <c r="T152" s="12">
        <v>1688.7670000000003</v>
      </c>
      <c r="U152" s="12">
        <v>1695.3049999999998</v>
      </c>
      <c r="V152" s="12">
        <v>1684.5590000000002</v>
      </c>
      <c r="W152" s="12">
        <v>1675.3009999999999</v>
      </c>
      <c r="X152" s="12">
        <v>1660.6060000000007</v>
      </c>
      <c r="Y152" s="12">
        <v>1645.1769999999997</v>
      </c>
      <c r="Z152" s="12">
        <v>1628.1010000000001</v>
      </c>
      <c r="AA152" s="12">
        <v>1610.2549999999997</v>
      </c>
    </row>
    <row r="154" spans="1:27" x14ac:dyDescent="0.25">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x14ac:dyDescent="0.25">
      <c r="A155" s="11" t="s">
        <v>30</v>
      </c>
      <c r="B155" s="11" t="s">
        <v>53</v>
      </c>
      <c r="C155" s="27">
        <v>336.7752364817959</v>
      </c>
      <c r="D155" s="27">
        <v>380.55731981512844</v>
      </c>
      <c r="E155" s="27">
        <v>422.78911820222487</v>
      </c>
      <c r="F155" s="27">
        <v>462.17951806781639</v>
      </c>
      <c r="G155" s="27">
        <v>501.32094951942901</v>
      </c>
      <c r="H155" s="27">
        <v>540.24547505706403</v>
      </c>
      <c r="I155" s="27">
        <v>577.79594750330102</v>
      </c>
      <c r="J155" s="27">
        <v>613.17272841727902</v>
      </c>
      <c r="K155" s="27">
        <v>648.419570487172</v>
      </c>
      <c r="L155" s="27">
        <v>683.61000193878499</v>
      </c>
      <c r="M155" s="27">
        <v>718.59161148179498</v>
      </c>
      <c r="N155" s="27">
        <v>751.984546293623</v>
      </c>
      <c r="O155" s="27">
        <v>782.14044078286997</v>
      </c>
      <c r="P155" s="27">
        <v>811.90074589039796</v>
      </c>
      <c r="Q155" s="27">
        <v>841.40703016459099</v>
      </c>
      <c r="R155" s="27">
        <v>871.00847236889194</v>
      </c>
      <c r="S155" s="27">
        <v>900.75818809469797</v>
      </c>
      <c r="T155" s="27">
        <v>930.40769347104299</v>
      </c>
      <c r="U155" s="27">
        <v>960.22732519147303</v>
      </c>
      <c r="V155" s="27">
        <v>990.27562021835388</v>
      </c>
      <c r="W155" s="27">
        <v>1020.7725362129779</v>
      </c>
      <c r="X155" s="27">
        <v>1051.5833460248059</v>
      </c>
      <c r="Y155" s="27">
        <v>1081.2513661860969</v>
      </c>
      <c r="Z155" s="27">
        <v>1109.508870890397</v>
      </c>
      <c r="AA155" s="27">
        <v>1136.87640718072</v>
      </c>
    </row>
    <row r="156" spans="1:27" x14ac:dyDescent="0.25">
      <c r="A156" s="11" t="s">
        <v>30</v>
      </c>
      <c r="B156" s="11" t="s">
        <v>77</v>
      </c>
      <c r="C156" s="12">
        <v>26.059000000000001</v>
      </c>
      <c r="D156" s="12">
        <v>45.622999999999998</v>
      </c>
      <c r="E156" s="12">
        <v>65.371999999999986</v>
      </c>
      <c r="F156" s="12">
        <v>82.352000000000004</v>
      </c>
      <c r="G156" s="12">
        <v>95.963999999999999</v>
      </c>
      <c r="H156" s="12">
        <v>107.131</v>
      </c>
      <c r="I156" s="12">
        <v>116.5</v>
      </c>
      <c r="J156" s="12">
        <v>131.535</v>
      </c>
      <c r="K156" s="12">
        <v>152.63800000000001</v>
      </c>
      <c r="L156" s="12">
        <v>173.94100000000003</v>
      </c>
      <c r="M156" s="12">
        <v>198.483</v>
      </c>
      <c r="N156" s="12">
        <v>225.34400000000002</v>
      </c>
      <c r="O156" s="12">
        <v>252.72799999999995</v>
      </c>
      <c r="P156" s="12">
        <v>277.85400000000004</v>
      </c>
      <c r="Q156" s="12">
        <v>300.80500000000006</v>
      </c>
      <c r="R156" s="12">
        <v>320.54400000000004</v>
      </c>
      <c r="S156" s="12">
        <v>337.47999999999996</v>
      </c>
      <c r="T156" s="12">
        <v>344.50700000000001</v>
      </c>
      <c r="U156" s="12">
        <v>348.54900000000009</v>
      </c>
      <c r="V156" s="12">
        <v>349.56599999999992</v>
      </c>
      <c r="W156" s="12">
        <v>350.81700000000012</v>
      </c>
      <c r="X156" s="12">
        <v>350.685</v>
      </c>
      <c r="Y156" s="12">
        <v>350.02999999999986</v>
      </c>
      <c r="Z156" s="12">
        <v>348.76900000000012</v>
      </c>
      <c r="AA156" s="12">
        <v>346.75099999999986</v>
      </c>
    </row>
    <row r="157" spans="1:27" x14ac:dyDescent="0.25">
      <c r="A157" s="11" t="s">
        <v>30</v>
      </c>
      <c r="B157" s="11" t="s">
        <v>78</v>
      </c>
      <c r="C157" s="12">
        <v>26.059000000000001</v>
      </c>
      <c r="D157" s="12">
        <v>45.622999999999998</v>
      </c>
      <c r="E157" s="12">
        <v>65.371999999999986</v>
      </c>
      <c r="F157" s="12">
        <v>82.352000000000004</v>
      </c>
      <c r="G157" s="12">
        <v>95.963999999999999</v>
      </c>
      <c r="H157" s="12">
        <v>107.131</v>
      </c>
      <c r="I157" s="12">
        <v>116.5</v>
      </c>
      <c r="J157" s="12">
        <v>131.535</v>
      </c>
      <c r="K157" s="12">
        <v>152.63800000000001</v>
      </c>
      <c r="L157" s="12">
        <v>173.94100000000003</v>
      </c>
      <c r="M157" s="12">
        <v>198.483</v>
      </c>
      <c r="N157" s="12">
        <v>225.34400000000002</v>
      </c>
      <c r="O157" s="12">
        <v>252.72799999999995</v>
      </c>
      <c r="P157" s="12">
        <v>277.85400000000004</v>
      </c>
      <c r="Q157" s="12">
        <v>300.80500000000006</v>
      </c>
      <c r="R157" s="12">
        <v>320.54400000000004</v>
      </c>
      <c r="S157" s="12">
        <v>337.47999999999996</v>
      </c>
      <c r="T157" s="12">
        <v>344.50700000000001</v>
      </c>
      <c r="U157" s="12">
        <v>348.54900000000009</v>
      </c>
      <c r="V157" s="12">
        <v>349.56599999999992</v>
      </c>
      <c r="W157" s="12">
        <v>350.81700000000012</v>
      </c>
      <c r="X157" s="12">
        <v>350.685</v>
      </c>
      <c r="Y157" s="12">
        <v>350.02999999999986</v>
      </c>
      <c r="Z157" s="12">
        <v>348.76900000000012</v>
      </c>
      <c r="AA157" s="12">
        <v>346.75099999999986</v>
      </c>
    </row>
  </sheetData>
  <sheetProtection algorithmName="SHA-512" hashValue="OU3A2QXZEh5mhjndLPRfzdtLasOI1+ZleJup3ZhtxWEZHf+qtDqFoG5VjAmCZUoedmRiS6+Zmng10pjLIsCVvw==" saltValue="3/+zs32ibIxf7wBh8PJUxw=="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57E188"/>
  </sheetPr>
  <dimension ref="A1:AA127"/>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126</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19</v>
      </c>
      <c r="B2" s="7" t="s">
        <v>115</v>
      </c>
    </row>
    <row r="3" spans="1:27" x14ac:dyDescent="0.25">
      <c r="B3" s="7"/>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270010.9154</v>
      </c>
      <c r="D6" s="12">
        <v>249728.48259999999</v>
      </c>
      <c r="E6" s="12">
        <v>179398.26766779</v>
      </c>
      <c r="F6" s="12">
        <v>144946.83815225001</v>
      </c>
      <c r="G6" s="12">
        <v>81308.794610827987</v>
      </c>
      <c r="H6" s="12">
        <v>76627.774042576013</v>
      </c>
      <c r="I6" s="12">
        <v>35091.237094024997</v>
      </c>
      <c r="J6" s="12">
        <v>23232.029137414</v>
      </c>
      <c r="K6" s="12">
        <v>3033.164635224</v>
      </c>
      <c r="L6" s="12">
        <v>1.0034931730000001</v>
      </c>
      <c r="M6" s="12">
        <v>0.77401693700000018</v>
      </c>
      <c r="N6" s="12">
        <v>0.71248378899999998</v>
      </c>
      <c r="O6" s="12">
        <v>0.52769893499999998</v>
      </c>
      <c r="P6" s="12">
        <v>0.45126270700000004</v>
      </c>
      <c r="Q6" s="12">
        <v>0.40297533899999999</v>
      </c>
      <c r="R6" s="12">
        <v>0.32768401200000002</v>
      </c>
      <c r="S6" s="12">
        <v>0.29446683800000001</v>
      </c>
      <c r="T6" s="12">
        <v>0.33534426600000006</v>
      </c>
      <c r="U6" s="12">
        <v>0.32549626199999998</v>
      </c>
      <c r="V6" s="12">
        <v>0.27248676100000002</v>
      </c>
      <c r="W6" s="12">
        <v>0.239135562</v>
      </c>
      <c r="X6" s="12">
        <v>0.19588029000000001</v>
      </c>
      <c r="Y6" s="12">
        <v>0.14867054400000002</v>
      </c>
      <c r="Z6" s="12">
        <v>0.133786659</v>
      </c>
      <c r="AA6" s="12">
        <v>0.122143974</v>
      </c>
    </row>
    <row r="7" spans="1:27" x14ac:dyDescent="0.25">
      <c r="A7" s="11" t="s">
        <v>18</v>
      </c>
      <c r="B7" s="11" t="s">
        <v>11</v>
      </c>
      <c r="C7" s="12">
        <v>88728.600999999995</v>
      </c>
      <c r="D7" s="12">
        <v>77342.6878</v>
      </c>
      <c r="E7" s="12">
        <v>30720.756953459993</v>
      </c>
      <c r="F7" s="12">
        <v>19313.070504946001</v>
      </c>
      <c r="G7" s="12">
        <v>18912.148385532</v>
      </c>
      <c r="H7" s="12">
        <v>16159.17805558</v>
      </c>
      <c r="I7" s="12">
        <v>0.51252808399999994</v>
      </c>
      <c r="J7" s="12">
        <v>0.38822898599999994</v>
      </c>
      <c r="K7" s="12">
        <v>0.195372457</v>
      </c>
      <c r="L7" s="12">
        <v>0.188173067</v>
      </c>
      <c r="M7" s="12">
        <v>0.178726318</v>
      </c>
      <c r="N7" s="12">
        <v>0.17147346400000002</v>
      </c>
      <c r="O7" s="12">
        <v>0.149907238</v>
      </c>
      <c r="P7" s="12">
        <v>0.14042049599999998</v>
      </c>
      <c r="Q7" s="12">
        <v>0.14264011000000001</v>
      </c>
      <c r="R7" s="12">
        <v>0.13114710300000001</v>
      </c>
      <c r="S7" s="12">
        <v>0.120540408</v>
      </c>
      <c r="T7" s="12">
        <v>0.13253297600000002</v>
      </c>
      <c r="U7" s="12">
        <v>0.12646998300000001</v>
      </c>
      <c r="V7" s="12">
        <v>0.11631070099999999</v>
      </c>
      <c r="W7" s="12">
        <v>0.11068704800000001</v>
      </c>
      <c r="X7" s="12">
        <v>9.0209017400000008E-2</v>
      </c>
      <c r="Y7" s="12">
        <v>2.5057045E-2</v>
      </c>
      <c r="Z7" s="12">
        <v>3.5349232000000001E-2</v>
      </c>
      <c r="AA7" s="12">
        <v>0</v>
      </c>
    </row>
    <row r="8" spans="1:27" x14ac:dyDescent="0.25">
      <c r="A8" s="11" t="s">
        <v>18</v>
      </c>
      <c r="B8" s="11" t="s">
        <v>8</v>
      </c>
      <c r="C8" s="12">
        <v>16015.245893200001</v>
      </c>
      <c r="D8" s="12">
        <v>17250.976259371</v>
      </c>
      <c r="E8" s="12">
        <v>35258.437347797</v>
      </c>
      <c r="F8" s="12">
        <v>30796.563562740997</v>
      </c>
      <c r="G8" s="12">
        <v>26409.607738497005</v>
      </c>
      <c r="H8" s="12">
        <v>29260.743868858004</v>
      </c>
      <c r="I8" s="12">
        <v>35953.642573101002</v>
      </c>
      <c r="J8" s="12">
        <v>33451.065138860999</v>
      </c>
      <c r="K8" s="12">
        <v>37124.858889998002</v>
      </c>
      <c r="L8" s="12">
        <v>26938.794307241995</v>
      </c>
      <c r="M8" s="12">
        <v>31637.445791964998</v>
      </c>
      <c r="N8" s="12">
        <v>30108.057393245002</v>
      </c>
      <c r="O8" s="12">
        <v>14110.232527012</v>
      </c>
      <c r="P8" s="12">
        <v>11091.155165622</v>
      </c>
      <c r="Q8" s="12">
        <v>15195.115465932002</v>
      </c>
      <c r="R8" s="12">
        <v>7819.6143066889999</v>
      </c>
      <c r="S8" s="12">
        <v>4897.4946469289989</v>
      </c>
      <c r="T8" s="12">
        <v>18552.450558353998</v>
      </c>
      <c r="U8" s="12">
        <v>15397.326987551</v>
      </c>
      <c r="V8" s="12">
        <v>14307.103307641</v>
      </c>
      <c r="W8" s="12">
        <v>10168.385039085</v>
      </c>
      <c r="X8" s="12">
        <v>9401.4108673200008</v>
      </c>
      <c r="Y8" s="12">
        <v>3665.4432297869998</v>
      </c>
      <c r="Z8" s="12">
        <v>2390.9441814699999</v>
      </c>
      <c r="AA8" s="12">
        <v>2073.9450289309998</v>
      </c>
    </row>
    <row r="9" spans="1:27" x14ac:dyDescent="0.25">
      <c r="A9" s="11" t="s">
        <v>18</v>
      </c>
      <c r="B9" s="11" t="s">
        <v>12</v>
      </c>
      <c r="C9" s="12">
        <v>221.626474</v>
      </c>
      <c r="D9" s="12">
        <v>290.70538600000003</v>
      </c>
      <c r="E9" s="12">
        <v>2382.3314599999999</v>
      </c>
      <c r="F9" s="12">
        <v>1239.6218100000001</v>
      </c>
      <c r="G9" s="12">
        <v>1305.8439699999999</v>
      </c>
      <c r="H9" s="12">
        <v>2076.2112499999998</v>
      </c>
      <c r="I9" s="12">
        <v>1375.3716199999999</v>
      </c>
      <c r="J9" s="12">
        <v>2185.4987000000001</v>
      </c>
      <c r="K9" s="12">
        <v>907.67751999999996</v>
      </c>
      <c r="L9" s="12">
        <v>683.7305070000001</v>
      </c>
      <c r="M9" s="12">
        <v>277.21877290909998</v>
      </c>
      <c r="N9" s="12">
        <v>331.74952999999994</v>
      </c>
      <c r="O9" s="12">
        <v>154.52809999999999</v>
      </c>
      <c r="P9" s="12">
        <v>92.730664000000004</v>
      </c>
      <c r="Q9" s="12">
        <v>275.00693999999999</v>
      </c>
      <c r="R9" s="12">
        <v>134.19857999999999</v>
      </c>
      <c r="S9" s="12">
        <v>0</v>
      </c>
      <c r="T9" s="12">
        <v>0</v>
      </c>
      <c r="U9" s="12">
        <v>0</v>
      </c>
      <c r="V9" s="12">
        <v>0</v>
      </c>
      <c r="W9" s="12">
        <v>0</v>
      </c>
      <c r="X9" s="12">
        <v>0</v>
      </c>
      <c r="Y9" s="12">
        <v>0</v>
      </c>
      <c r="Z9" s="12">
        <v>0</v>
      </c>
      <c r="AA9" s="12">
        <v>0</v>
      </c>
    </row>
    <row r="10" spans="1:27" x14ac:dyDescent="0.25">
      <c r="A10" s="11" t="s">
        <v>18</v>
      </c>
      <c r="B10" s="11" t="s">
        <v>5</v>
      </c>
      <c r="C10" s="12">
        <v>1845.2532685957999</v>
      </c>
      <c r="D10" s="12">
        <v>2092.3925796309995</v>
      </c>
      <c r="E10" s="12">
        <v>9753.0647790681978</v>
      </c>
      <c r="F10" s="12">
        <v>7308.246884919</v>
      </c>
      <c r="G10" s="12">
        <v>6351.4955472136999</v>
      </c>
      <c r="H10" s="12">
        <v>11802.1141261417</v>
      </c>
      <c r="I10" s="12">
        <v>8968.3234525596981</v>
      </c>
      <c r="J10" s="12">
        <v>15258.516917416198</v>
      </c>
      <c r="K10" s="12">
        <v>7228.5145883128007</v>
      </c>
      <c r="L10" s="12">
        <v>3893.7757800558002</v>
      </c>
      <c r="M10" s="12">
        <v>1196.9341261719001</v>
      </c>
      <c r="N10" s="12">
        <v>2995.0253091556997</v>
      </c>
      <c r="O10" s="12">
        <v>886.90186373749987</v>
      </c>
      <c r="P10" s="12">
        <v>524.62908173930009</v>
      </c>
      <c r="Q10" s="12">
        <v>1055.9676891856</v>
      </c>
      <c r="R10" s="12">
        <v>485.97851768620001</v>
      </c>
      <c r="S10" s="12">
        <v>868.96926302949987</v>
      </c>
      <c r="T10" s="12">
        <v>3534.3392002552</v>
      </c>
      <c r="U10" s="12">
        <v>1018.7498681058001</v>
      </c>
      <c r="V10" s="12">
        <v>1777.1334511437997</v>
      </c>
      <c r="W10" s="12">
        <v>6576.2620614786001</v>
      </c>
      <c r="X10" s="12">
        <v>297.97085059729994</v>
      </c>
      <c r="Y10" s="12">
        <v>181.6682528268</v>
      </c>
      <c r="Z10" s="12">
        <v>4835.6833993049995</v>
      </c>
      <c r="AA10" s="12">
        <v>36.215118735499999</v>
      </c>
    </row>
    <row r="11" spans="1:27" x14ac:dyDescent="0.25">
      <c r="A11" s="11" t="s">
        <v>18</v>
      </c>
      <c r="B11" s="11" t="s">
        <v>3</v>
      </c>
      <c r="C11" s="12">
        <v>87690.901060000004</v>
      </c>
      <c r="D11" s="12">
        <v>97650.452799999999</v>
      </c>
      <c r="E11" s="12">
        <v>90493.872659999994</v>
      </c>
      <c r="F11" s="12">
        <v>84772.94445000001</v>
      </c>
      <c r="G11" s="12">
        <v>84908.551340000005</v>
      </c>
      <c r="H11" s="12">
        <v>96315.728199999983</v>
      </c>
      <c r="I11" s="12">
        <v>88128.398830000006</v>
      </c>
      <c r="J11" s="12">
        <v>74849.057060000006</v>
      </c>
      <c r="K11" s="12">
        <v>71971.670179999986</v>
      </c>
      <c r="L11" s="12">
        <v>62403.502410000001</v>
      </c>
      <c r="M11" s="12">
        <v>65540.221170000004</v>
      </c>
      <c r="N11" s="12">
        <v>63091.46108999999</v>
      </c>
      <c r="O11" s="12">
        <v>53239.772790000003</v>
      </c>
      <c r="P11" s="12">
        <v>47066.79825</v>
      </c>
      <c r="Q11" s="12">
        <v>56282.798929999997</v>
      </c>
      <c r="R11" s="12">
        <v>46194.465459999992</v>
      </c>
      <c r="S11" s="12">
        <v>41996.854380000004</v>
      </c>
      <c r="T11" s="12">
        <v>41513.580020000001</v>
      </c>
      <c r="U11" s="12">
        <v>36382.701109999995</v>
      </c>
      <c r="V11" s="12">
        <v>33675.689149999991</v>
      </c>
      <c r="W11" s="12">
        <v>38670.245869999999</v>
      </c>
      <c r="X11" s="12">
        <v>32919.176599999999</v>
      </c>
      <c r="Y11" s="12">
        <v>25631.500551999998</v>
      </c>
      <c r="Z11" s="12">
        <v>35757.772849999994</v>
      </c>
      <c r="AA11" s="12">
        <v>32805.589349999995</v>
      </c>
    </row>
    <row r="12" spans="1:27" x14ac:dyDescent="0.25">
      <c r="A12" s="11" t="s">
        <v>18</v>
      </c>
      <c r="B12" s="11" t="s">
        <v>118</v>
      </c>
      <c r="C12" s="12">
        <v>0</v>
      </c>
      <c r="D12" s="12">
        <v>0</v>
      </c>
      <c r="E12" s="12">
        <v>0</v>
      </c>
      <c r="F12" s="12">
        <v>0</v>
      </c>
      <c r="G12" s="12">
        <v>0</v>
      </c>
      <c r="H12" s="12">
        <v>0</v>
      </c>
      <c r="I12" s="12">
        <v>0</v>
      </c>
      <c r="J12" s="12">
        <v>2.8162703100000002E-2</v>
      </c>
      <c r="K12" s="12">
        <v>3.4293012300000002E-2</v>
      </c>
      <c r="L12" s="12">
        <v>2.9185113200000001E-2</v>
      </c>
      <c r="M12" s="12">
        <v>3.7193871999999996E-2</v>
      </c>
      <c r="N12" s="12">
        <v>4.0955811600000003E-2</v>
      </c>
      <c r="O12" s="12">
        <v>49.282057429399998</v>
      </c>
      <c r="P12" s="12">
        <v>281.50890638169994</v>
      </c>
      <c r="Q12" s="12">
        <v>722.77129095400005</v>
      </c>
      <c r="R12" s="12">
        <v>1886.8241917499997</v>
      </c>
      <c r="S12" s="12">
        <v>2140.2325774209999</v>
      </c>
      <c r="T12" s="12">
        <v>3097.0787745349999</v>
      </c>
      <c r="U12" s="12">
        <v>3400.1225170412999</v>
      </c>
      <c r="V12" s="12">
        <v>3625.3201561549999</v>
      </c>
      <c r="W12" s="12">
        <v>3868.6431684549998</v>
      </c>
      <c r="X12" s="12">
        <v>3817.7991843</v>
      </c>
      <c r="Y12" s="12">
        <v>4484.8262071080007</v>
      </c>
      <c r="Z12" s="12">
        <v>4952.1089689459995</v>
      </c>
      <c r="AA12" s="12">
        <v>5102.0801982029998</v>
      </c>
    </row>
    <row r="13" spans="1:27" x14ac:dyDescent="0.25">
      <c r="A13" s="11" t="s">
        <v>18</v>
      </c>
      <c r="B13" s="11" t="s">
        <v>10</v>
      </c>
      <c r="C13" s="12">
        <v>5287.4364826938709</v>
      </c>
      <c r="D13" s="12">
        <v>5225.5699508278067</v>
      </c>
      <c r="E13" s="12">
        <v>6749.2701586585999</v>
      </c>
      <c r="F13" s="12">
        <v>7668.8736538493895</v>
      </c>
      <c r="G13" s="12">
        <v>9639.5106678073098</v>
      </c>
      <c r="H13" s="12">
        <v>9941.2909579369698</v>
      </c>
      <c r="I13" s="12">
        <v>10967.914426999481</v>
      </c>
      <c r="J13" s="12">
        <v>10398.99425618802</v>
      </c>
      <c r="K13" s="12">
        <v>10999.412727319879</v>
      </c>
      <c r="L13" s="12">
        <v>10564.625761614561</v>
      </c>
      <c r="M13" s="12">
        <v>10729.021121071042</v>
      </c>
      <c r="N13" s="12">
        <v>12088.622500565589</v>
      </c>
      <c r="O13" s="12">
        <v>12523.317531609428</v>
      </c>
      <c r="P13" s="12">
        <v>13345.86152911866</v>
      </c>
      <c r="Q13" s="12">
        <v>14349.34439810189</v>
      </c>
      <c r="R13" s="12">
        <v>14242.79513582063</v>
      </c>
      <c r="S13" s="12">
        <v>13376.37992086132</v>
      </c>
      <c r="T13" s="12">
        <v>13684.741164171923</v>
      </c>
      <c r="U13" s="12">
        <v>13868.283364715902</v>
      </c>
      <c r="V13" s="12">
        <v>14165.373973180433</v>
      </c>
      <c r="W13" s="12">
        <v>14108.282462799849</v>
      </c>
      <c r="X13" s="12">
        <v>14083.226927296741</v>
      </c>
      <c r="Y13" s="12">
        <v>14629.65601402537</v>
      </c>
      <c r="Z13" s="12">
        <v>16398.18990664235</v>
      </c>
      <c r="AA13" s="12">
        <v>16581.995492367168</v>
      </c>
    </row>
    <row r="14" spans="1:27" x14ac:dyDescent="0.25">
      <c r="A14" s="11" t="s">
        <v>18</v>
      </c>
      <c r="B14" s="11" t="s">
        <v>9</v>
      </c>
      <c r="C14" s="12">
        <v>1643.597603895264</v>
      </c>
      <c r="D14" s="12">
        <v>1490.1864491500999</v>
      </c>
      <c r="E14" s="12">
        <v>1975.4908264100002</v>
      </c>
      <c r="F14" s="12">
        <v>2218.5501108897197</v>
      </c>
      <c r="G14" s="12">
        <v>2495.75938033374</v>
      </c>
      <c r="H14" s="12">
        <v>2821.1474403173697</v>
      </c>
      <c r="I14" s="12">
        <v>3242.7741586283396</v>
      </c>
      <c r="J14" s="12">
        <v>4022.8586056952008</v>
      </c>
      <c r="K14" s="12">
        <v>4469.2290828760997</v>
      </c>
      <c r="L14" s="12">
        <v>5105.5393769908605</v>
      </c>
      <c r="M14" s="12">
        <v>6387.6236513671502</v>
      </c>
      <c r="N14" s="12">
        <v>7892.9835367637006</v>
      </c>
      <c r="O14" s="12">
        <v>8125.5290191771001</v>
      </c>
      <c r="P14" s="12">
        <v>8332.5692004019002</v>
      </c>
      <c r="Q14" s="12">
        <v>7531.1709447203993</v>
      </c>
      <c r="R14" s="12">
        <v>7769.6756614667001</v>
      </c>
      <c r="S14" s="12">
        <v>7824.4730311722997</v>
      </c>
      <c r="T14" s="12">
        <v>8074.5490364854004</v>
      </c>
      <c r="U14" s="12">
        <v>9583.0867178568005</v>
      </c>
      <c r="V14" s="12">
        <v>10214.3398032643</v>
      </c>
      <c r="W14" s="12">
        <v>11001.07400647</v>
      </c>
      <c r="X14" s="12">
        <v>11312.380658599999</v>
      </c>
      <c r="Y14" s="12">
        <v>11197.77242637</v>
      </c>
      <c r="Z14" s="12">
        <v>9820.6972183500002</v>
      </c>
      <c r="AA14" s="12">
        <v>10454.564107529999</v>
      </c>
    </row>
    <row r="15" spans="1:27" x14ac:dyDescent="0.25">
      <c r="A15" s="11" t="s">
        <v>18</v>
      </c>
      <c r="B15" s="11" t="s">
        <v>102</v>
      </c>
      <c r="C15" s="12">
        <v>37.431242379399997</v>
      </c>
      <c r="D15" s="12">
        <v>51.812317368399995</v>
      </c>
      <c r="E15" s="12">
        <v>517.71613879120014</v>
      </c>
      <c r="F15" s="12">
        <v>778.20275442249988</v>
      </c>
      <c r="G15" s="12">
        <v>903.67965252599981</v>
      </c>
      <c r="H15" s="12">
        <v>1283.0392090586004</v>
      </c>
      <c r="I15" s="12">
        <v>1450.8921743576998</v>
      </c>
      <c r="J15" s="12">
        <v>2203.6490472583996</v>
      </c>
      <c r="K15" s="12">
        <v>2415.7272063471996</v>
      </c>
      <c r="L15" s="12">
        <v>3430.1948186254999</v>
      </c>
      <c r="M15" s="12">
        <v>3964.1096393702996</v>
      </c>
      <c r="N15" s="12">
        <v>4418.1774352693001</v>
      </c>
      <c r="O15" s="12">
        <v>4859.1795608084994</v>
      </c>
      <c r="P15" s="12">
        <v>4810.1319889990009</v>
      </c>
      <c r="Q15" s="12">
        <v>4246.5631881349991</v>
      </c>
      <c r="R15" s="12">
        <v>4236.7458215360002</v>
      </c>
      <c r="S15" s="12">
        <v>4254.0247482639998</v>
      </c>
      <c r="T15" s="12">
        <v>4176.9524211329999</v>
      </c>
      <c r="U15" s="12">
        <v>5287.9151105589999</v>
      </c>
      <c r="V15" s="12">
        <v>5520.1586070895009</v>
      </c>
      <c r="W15" s="12">
        <v>5985.3453391250005</v>
      </c>
      <c r="X15" s="12">
        <v>6348.4040155370003</v>
      </c>
      <c r="Y15" s="12">
        <v>5979.2563186970001</v>
      </c>
      <c r="Z15" s="12">
        <v>5025.233276123</v>
      </c>
      <c r="AA15" s="12">
        <v>5320.9256145820009</v>
      </c>
    </row>
    <row r="16" spans="1:27" x14ac:dyDescent="0.25">
      <c r="A16" s="11" t="s">
        <v>18</v>
      </c>
      <c r="B16" s="11" t="s">
        <v>15</v>
      </c>
      <c r="C16" s="12">
        <v>5790.3335999999999</v>
      </c>
      <c r="D16" s="12">
        <v>6913.4485999999997</v>
      </c>
      <c r="E16" s="12">
        <v>6365.7541486416003</v>
      </c>
      <c r="F16" s="12">
        <v>9519.7578759816024</v>
      </c>
      <c r="G16" s="12">
        <v>28232.556127575801</v>
      </c>
      <c r="H16" s="12">
        <v>25446.525038467495</v>
      </c>
      <c r="I16" s="12">
        <v>26874.845182364799</v>
      </c>
      <c r="J16" s="12">
        <v>26043.382533100805</v>
      </c>
      <c r="K16" s="12">
        <v>23094.231932648599</v>
      </c>
      <c r="L16" s="12">
        <v>22744.533537402302</v>
      </c>
      <c r="M16" s="12">
        <v>21244.864046504299</v>
      </c>
      <c r="N16" s="12">
        <v>20062.967833494899</v>
      </c>
      <c r="O16" s="12">
        <v>21026.114957183403</v>
      </c>
      <c r="P16" s="12">
        <v>18382.8590185506</v>
      </c>
      <c r="Q16" s="12">
        <v>18711.963065705797</v>
      </c>
      <c r="R16" s="12">
        <v>15886.076453492298</v>
      </c>
      <c r="S16" s="12">
        <v>14745.7567098974</v>
      </c>
      <c r="T16" s="12">
        <v>12934.156555659802</v>
      </c>
      <c r="U16" s="12">
        <v>13921.3193319891</v>
      </c>
      <c r="V16" s="12">
        <v>12086.208577971402</v>
      </c>
      <c r="W16" s="12">
        <v>11873.066351720698</v>
      </c>
      <c r="X16" s="12">
        <v>12003.583587397898</v>
      </c>
      <c r="Y16" s="12">
        <v>10338.423523664498</v>
      </c>
      <c r="Z16" s="12">
        <v>11465.311108724201</v>
      </c>
      <c r="AA16" s="12">
        <v>9961.9333495244009</v>
      </c>
    </row>
    <row r="17" spans="1:27" x14ac:dyDescent="0.25">
      <c r="A17" s="11" t="s">
        <v>18</v>
      </c>
      <c r="B17" s="11" t="s">
        <v>17</v>
      </c>
      <c r="C17" s="12">
        <v>8.8716958450000014</v>
      </c>
      <c r="D17" s="12">
        <v>12.985302522</v>
      </c>
      <c r="E17" s="12">
        <v>18.176739601000001</v>
      </c>
      <c r="F17" s="12">
        <v>24.818000490000003</v>
      </c>
      <c r="G17" s="12">
        <v>32.950651977999996</v>
      </c>
      <c r="H17" s="12">
        <v>38.626424604999997</v>
      </c>
      <c r="I17" s="12">
        <v>47.799982912999994</v>
      </c>
      <c r="J17" s="12">
        <v>54.078519059999998</v>
      </c>
      <c r="K17" s="12">
        <v>63.883045099999997</v>
      </c>
      <c r="L17" s="12">
        <v>76.067383624999991</v>
      </c>
      <c r="M17" s="12">
        <v>86.816671176</v>
      </c>
      <c r="N17" s="12">
        <v>96.180887990000002</v>
      </c>
      <c r="O17" s="12">
        <v>108.8882813</v>
      </c>
      <c r="P17" s="12">
        <v>119.85834552999999</v>
      </c>
      <c r="Q17" s="12">
        <v>125.09022025</v>
      </c>
      <c r="R17" s="12">
        <v>131.75788326</v>
      </c>
      <c r="S17" s="12">
        <v>140.84195320999999</v>
      </c>
      <c r="T17" s="12">
        <v>141.91041218000001</v>
      </c>
      <c r="U17" s="12">
        <v>152.73537013999999</v>
      </c>
      <c r="V17" s="12">
        <v>153.65300301000002</v>
      </c>
      <c r="W17" s="12">
        <v>153.86877844000003</v>
      </c>
      <c r="X17" s="12">
        <v>158.39461590000002</v>
      </c>
      <c r="Y17" s="12">
        <v>160.90371168999997</v>
      </c>
      <c r="Z17" s="12">
        <v>152.65591438999999</v>
      </c>
      <c r="AA17" s="12">
        <v>154.45753822</v>
      </c>
    </row>
    <row r="18" spans="1:27" x14ac:dyDescent="0.25">
      <c r="A18" s="37" t="s">
        <v>98</v>
      </c>
      <c r="B18" s="37"/>
      <c r="C18" s="29">
        <v>471443.57718238485</v>
      </c>
      <c r="D18" s="29">
        <v>451071.45382497989</v>
      </c>
      <c r="E18" s="29">
        <v>356731.49185318383</v>
      </c>
      <c r="F18" s="29">
        <v>298264.70912959514</v>
      </c>
      <c r="G18" s="29">
        <v>231331.71164021172</v>
      </c>
      <c r="H18" s="29">
        <v>245004.18794141003</v>
      </c>
      <c r="I18" s="29">
        <v>183728.17468339752</v>
      </c>
      <c r="J18" s="29">
        <v>163398.4362072635</v>
      </c>
      <c r="K18" s="29">
        <v>135734.75728920006</v>
      </c>
      <c r="L18" s="29">
        <v>109591.18899425642</v>
      </c>
      <c r="M18" s="29">
        <v>115769.45457061118</v>
      </c>
      <c r="N18" s="29">
        <v>116508.82427279458</v>
      </c>
      <c r="O18" s="29">
        <v>89090.241495138442</v>
      </c>
      <c r="P18" s="29">
        <v>80735.844480466563</v>
      </c>
      <c r="Q18" s="29">
        <v>95412.721274342897</v>
      </c>
      <c r="R18" s="29">
        <v>78534.010684527515</v>
      </c>
      <c r="S18" s="29">
        <v>71104.818826659117</v>
      </c>
      <c r="T18" s="29">
        <v>88457.206631043518</v>
      </c>
      <c r="U18" s="29">
        <v>79650.722531515799</v>
      </c>
      <c r="V18" s="29">
        <v>77765.348638846524</v>
      </c>
      <c r="W18" s="29">
        <v>84393.242430898448</v>
      </c>
      <c r="X18" s="29">
        <v>71832.251177421436</v>
      </c>
      <c r="Y18" s="29">
        <v>59791.040409706169</v>
      </c>
      <c r="Z18" s="29">
        <v>74155.565660604349</v>
      </c>
      <c r="AA18" s="29">
        <v>67054.511439740658</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139679.13649999999</v>
      </c>
      <c r="D21" s="12">
        <v>126208.45299999999</v>
      </c>
      <c r="E21" s="12">
        <v>98964.590239569996</v>
      </c>
      <c r="F21" s="12">
        <v>73921.458600000013</v>
      </c>
      <c r="G21" s="12">
        <v>30185.833538370003</v>
      </c>
      <c r="H21" s="12">
        <v>33333.267059440004</v>
      </c>
      <c r="I21" s="12">
        <v>15672.928331900001</v>
      </c>
      <c r="J21" s="12">
        <v>9484.6569698859985</v>
      </c>
      <c r="K21" s="12">
        <v>3032.2586491749998</v>
      </c>
      <c r="L21" s="12">
        <v>0.253133469</v>
      </c>
      <c r="M21" s="12">
        <v>8.8681413999999986E-2</v>
      </c>
      <c r="N21" s="12">
        <v>8.4683724000000002E-2</v>
      </c>
      <c r="O21" s="12">
        <v>7.4195419999999998E-2</v>
      </c>
      <c r="P21" s="12">
        <v>6.2374769000000004E-2</v>
      </c>
      <c r="Q21" s="12">
        <v>6.7800831000000006E-2</v>
      </c>
      <c r="R21" s="12">
        <v>3.9900384999999997E-2</v>
      </c>
      <c r="S21" s="12">
        <v>3.3862941000000001E-2</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147.35506000000001</v>
      </c>
      <c r="D23" s="12">
        <v>329.81391973500001</v>
      </c>
      <c r="E23" s="12">
        <v>6390.3709979739997</v>
      </c>
      <c r="F23" s="12">
        <v>5795.8413079599995</v>
      </c>
      <c r="G23" s="12">
        <v>5187.9757842979998</v>
      </c>
      <c r="H23" s="12">
        <v>5374.6206184579996</v>
      </c>
      <c r="I23" s="12">
        <v>6352.7870096759998</v>
      </c>
      <c r="J23" s="12">
        <v>6097.4113732899996</v>
      </c>
      <c r="K23" s="12">
        <v>6673.3931296119999</v>
      </c>
      <c r="L23" s="12">
        <v>5282.417355824</v>
      </c>
      <c r="M23" s="12">
        <v>5873.2939908600001</v>
      </c>
      <c r="N23" s="12">
        <v>5495.5024461519997</v>
      </c>
      <c r="O23" s="12">
        <v>3278.623629705</v>
      </c>
      <c r="P23" s="12">
        <v>3844.0015021859999</v>
      </c>
      <c r="Q23" s="12">
        <v>3980.5796156800002</v>
      </c>
      <c r="R23" s="12">
        <v>3637.0268823079996</v>
      </c>
      <c r="S23" s="12">
        <v>2024.6346395180001</v>
      </c>
      <c r="T23" s="12">
        <v>5027.1795009460002</v>
      </c>
      <c r="U23" s="12">
        <v>4328.8347943099998</v>
      </c>
      <c r="V23" s="12">
        <v>4025.1263704559997</v>
      </c>
      <c r="W23" s="12">
        <v>2.7139686999999999E-2</v>
      </c>
      <c r="X23" s="12">
        <v>2.4282056999999999E-2</v>
      </c>
      <c r="Y23" s="12">
        <v>2.3277716E-2</v>
      </c>
      <c r="Z23" s="12">
        <v>4.1340255999999999E-2</v>
      </c>
      <c r="AA23" s="12">
        <v>3.7743779999999998E-2</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12.855970388800003</v>
      </c>
      <c r="D25" s="12">
        <v>32.391200187300001</v>
      </c>
      <c r="E25" s="12">
        <v>388.05655873000006</v>
      </c>
      <c r="F25" s="12">
        <v>294.68933473299995</v>
      </c>
      <c r="G25" s="12">
        <v>61.226035438599986</v>
      </c>
      <c r="H25" s="12">
        <v>103.94589880699999</v>
      </c>
      <c r="I25" s="12">
        <v>147.79365315800001</v>
      </c>
      <c r="J25" s="12">
        <v>554.25012992899997</v>
      </c>
      <c r="K25" s="12">
        <v>388.2641207291</v>
      </c>
      <c r="L25" s="12">
        <v>291.63322770399998</v>
      </c>
      <c r="M25" s="12">
        <v>26.527955281399997</v>
      </c>
      <c r="N25" s="12">
        <v>57.727202053200003</v>
      </c>
      <c r="O25" s="12">
        <v>4.0654545400000006E-2</v>
      </c>
      <c r="P25" s="12">
        <v>4.0180769499999998E-2</v>
      </c>
      <c r="Q25" s="12">
        <v>84.400709204999998</v>
      </c>
      <c r="R25" s="12">
        <v>3.9474364199999994E-2</v>
      </c>
      <c r="S25" s="12">
        <v>60.287142388799992</v>
      </c>
      <c r="T25" s="12">
        <v>17.302331178500001</v>
      </c>
      <c r="U25" s="12">
        <v>7.2983521104999998</v>
      </c>
      <c r="V25" s="12">
        <v>15.093846300499999</v>
      </c>
      <c r="W25" s="12">
        <v>495.41760892000002</v>
      </c>
      <c r="X25" s="12">
        <v>13.0652736067</v>
      </c>
      <c r="Y25" s="12">
        <v>2.6761635900000001E-2</v>
      </c>
      <c r="Z25" s="12">
        <v>378.233093016</v>
      </c>
      <c r="AA25" s="12">
        <v>4.4050948100000001E-2</v>
      </c>
    </row>
    <row r="26" spans="1:27" x14ac:dyDescent="0.25">
      <c r="A26" s="11" t="s">
        <v>26</v>
      </c>
      <c r="B26" s="11" t="s">
        <v>3</v>
      </c>
      <c r="C26" s="12">
        <v>16315.330440000002</v>
      </c>
      <c r="D26" s="12">
        <v>19100.166799999999</v>
      </c>
      <c r="E26" s="12">
        <v>19488.332759999998</v>
      </c>
      <c r="F26" s="12">
        <v>17313.696</v>
      </c>
      <c r="G26" s="12">
        <v>14962.41798</v>
      </c>
      <c r="H26" s="12">
        <v>20238.206999999999</v>
      </c>
      <c r="I26" s="12">
        <v>16449.63983</v>
      </c>
      <c r="J26" s="12">
        <v>13835.59116</v>
      </c>
      <c r="K26" s="12">
        <v>12933.38996</v>
      </c>
      <c r="L26" s="12">
        <v>11109.595880000001</v>
      </c>
      <c r="M26" s="12">
        <v>12505.127960000002</v>
      </c>
      <c r="N26" s="12">
        <v>12395.467929999999</v>
      </c>
      <c r="O26" s="12">
        <v>11056.36493</v>
      </c>
      <c r="P26" s="12">
        <v>8773.1211500000009</v>
      </c>
      <c r="Q26" s="12">
        <v>12068.83447</v>
      </c>
      <c r="R26" s="12">
        <v>9667.5139199999994</v>
      </c>
      <c r="S26" s="12">
        <v>8019.6672100000005</v>
      </c>
      <c r="T26" s="12">
        <v>7493.9594500000003</v>
      </c>
      <c r="U26" s="12">
        <v>6794.3525299999992</v>
      </c>
      <c r="V26" s="12">
        <v>7170.6301099999991</v>
      </c>
      <c r="W26" s="12">
        <v>7635.79954</v>
      </c>
      <c r="X26" s="12">
        <v>6817.6590500000011</v>
      </c>
      <c r="Y26" s="12">
        <v>5166.5171900000005</v>
      </c>
      <c r="Z26" s="12">
        <v>7596.5073000000002</v>
      </c>
      <c r="AA26" s="12">
        <v>7178.4012599999996</v>
      </c>
    </row>
    <row r="27" spans="1:27" x14ac:dyDescent="0.25">
      <c r="A27" s="11" t="s">
        <v>26</v>
      </c>
      <c r="B27" s="11" t="s">
        <v>118</v>
      </c>
      <c r="C27" s="12">
        <v>0</v>
      </c>
      <c r="D27" s="12">
        <v>0</v>
      </c>
      <c r="E27" s="12">
        <v>0</v>
      </c>
      <c r="F27" s="12">
        <v>0</v>
      </c>
      <c r="G27" s="12">
        <v>0</v>
      </c>
      <c r="H27" s="12">
        <v>0</v>
      </c>
      <c r="I27" s="12">
        <v>0</v>
      </c>
      <c r="J27" s="12">
        <v>1.0878431000000001E-2</v>
      </c>
      <c r="K27" s="12">
        <v>1.4111976E-2</v>
      </c>
      <c r="L27" s="12">
        <v>1.0928003E-2</v>
      </c>
      <c r="M27" s="12">
        <v>1.4258106E-2</v>
      </c>
      <c r="N27" s="12">
        <v>1.4699372E-2</v>
      </c>
      <c r="O27" s="12">
        <v>1.1319734999999999E-2</v>
      </c>
      <c r="P27" s="12">
        <v>1.3504250000000001E-2</v>
      </c>
      <c r="Q27" s="12">
        <v>221.49766</v>
      </c>
      <c r="R27" s="12">
        <v>217.28114000000002</v>
      </c>
      <c r="S27" s="12">
        <v>181.947</v>
      </c>
      <c r="T27" s="12">
        <v>189.51566</v>
      </c>
      <c r="U27" s="12">
        <v>125.92905999999999</v>
      </c>
      <c r="V27" s="12">
        <v>142.52526999999998</v>
      </c>
      <c r="W27" s="12">
        <v>199.81316000000001</v>
      </c>
      <c r="X27" s="12">
        <v>79.921695000000014</v>
      </c>
      <c r="Y27" s="12">
        <v>133.30207999999999</v>
      </c>
      <c r="Z27" s="12">
        <v>181.05422000000002</v>
      </c>
      <c r="AA27" s="12">
        <v>132.64544000000001</v>
      </c>
    </row>
    <row r="28" spans="1:27" x14ac:dyDescent="0.25">
      <c r="A28" s="11" t="s">
        <v>26</v>
      </c>
      <c r="B28" s="11" t="s">
        <v>10</v>
      </c>
      <c r="C28" s="12">
        <v>1441.2924415663999</v>
      </c>
      <c r="D28" s="12">
        <v>1442.4131718383762</v>
      </c>
      <c r="E28" s="12">
        <v>1541.29408508551</v>
      </c>
      <c r="F28" s="12">
        <v>1776.3774555687701</v>
      </c>
      <c r="G28" s="12">
        <v>2541.0910359030704</v>
      </c>
      <c r="H28" s="12">
        <v>2461.5063304424602</v>
      </c>
      <c r="I28" s="12">
        <v>2367.6137689785401</v>
      </c>
      <c r="J28" s="12">
        <v>2265.2457382470202</v>
      </c>
      <c r="K28" s="12">
        <v>2206.4946599665404</v>
      </c>
      <c r="L28" s="12">
        <v>2436.9587183525005</v>
      </c>
      <c r="M28" s="12">
        <v>2315.9972304299704</v>
      </c>
      <c r="N28" s="12">
        <v>2266.9053088870301</v>
      </c>
      <c r="O28" s="12">
        <v>2275.3870109863597</v>
      </c>
      <c r="P28" s="12">
        <v>2216.26597273381</v>
      </c>
      <c r="Q28" s="12">
        <v>2207.6051152606105</v>
      </c>
      <c r="R28" s="12">
        <v>2068.6892026861697</v>
      </c>
      <c r="S28" s="12">
        <v>1971.9062784486603</v>
      </c>
      <c r="T28" s="12">
        <v>2013.6077713396398</v>
      </c>
      <c r="U28" s="12">
        <v>2117.2767946164399</v>
      </c>
      <c r="V28" s="12">
        <v>1973.4257931899404</v>
      </c>
      <c r="W28" s="12">
        <v>1892.7012126884699</v>
      </c>
      <c r="X28" s="12">
        <v>1874.51961560364</v>
      </c>
      <c r="Y28" s="12">
        <v>1796.9184350338896</v>
      </c>
      <c r="Z28" s="12">
        <v>2077.1834738389898</v>
      </c>
      <c r="AA28" s="12">
        <v>1920.5139427862498</v>
      </c>
    </row>
    <row r="29" spans="1:27" x14ac:dyDescent="0.25">
      <c r="A29" s="11" t="s">
        <v>26</v>
      </c>
      <c r="B29" s="11" t="s">
        <v>9</v>
      </c>
      <c r="C29" s="12">
        <v>729.78320538875391</v>
      </c>
      <c r="D29" s="12">
        <v>659.50842869479004</v>
      </c>
      <c r="E29" s="12">
        <v>985.40415584780988</v>
      </c>
      <c r="F29" s="12">
        <v>1082.4954130344399</v>
      </c>
      <c r="G29" s="12">
        <v>1269.6224992930001</v>
      </c>
      <c r="H29" s="12">
        <v>1243.2015335341</v>
      </c>
      <c r="I29" s="12">
        <v>1369.8224901609999</v>
      </c>
      <c r="J29" s="12">
        <v>1623.6023648695</v>
      </c>
      <c r="K29" s="12">
        <v>1707.7157021444</v>
      </c>
      <c r="L29" s="12">
        <v>1686.6966938701003</v>
      </c>
      <c r="M29" s="12">
        <v>1658.3137832926</v>
      </c>
      <c r="N29" s="12">
        <v>1575.7574789500002</v>
      </c>
      <c r="O29" s="12">
        <v>1618.3645454000002</v>
      </c>
      <c r="P29" s="12">
        <v>1614.1235548</v>
      </c>
      <c r="Q29" s="12">
        <v>1681.0840664599996</v>
      </c>
      <c r="R29" s="12">
        <v>1651.80655993</v>
      </c>
      <c r="S29" s="12">
        <v>1691.4200875999998</v>
      </c>
      <c r="T29" s="12">
        <v>1747.9797304400001</v>
      </c>
      <c r="U29" s="12">
        <v>1674.9251085999999</v>
      </c>
      <c r="V29" s="12">
        <v>1657.77264367</v>
      </c>
      <c r="W29" s="12">
        <v>1638.5785387399999</v>
      </c>
      <c r="X29" s="12">
        <v>1653.2131856199999</v>
      </c>
      <c r="Y29" s="12">
        <v>1549.1563849500001</v>
      </c>
      <c r="Z29" s="12">
        <v>1500.6986348499997</v>
      </c>
      <c r="AA29" s="12">
        <v>1457.1975105199999</v>
      </c>
    </row>
    <row r="30" spans="1:27" x14ac:dyDescent="0.25">
      <c r="A30" s="11" t="s">
        <v>26</v>
      </c>
      <c r="B30" s="11" t="s">
        <v>102</v>
      </c>
      <c r="C30" s="12">
        <v>2.2634799589999992</v>
      </c>
      <c r="D30" s="12">
        <v>2.0781546099000003</v>
      </c>
      <c r="E30" s="12">
        <v>357.43929883150008</v>
      </c>
      <c r="F30" s="12">
        <v>358.59771663460003</v>
      </c>
      <c r="G30" s="12">
        <v>448.64746827779999</v>
      </c>
      <c r="H30" s="12">
        <v>487.76774918820007</v>
      </c>
      <c r="I30" s="12">
        <v>496.74867382540003</v>
      </c>
      <c r="J30" s="12">
        <v>1029.3159436627</v>
      </c>
      <c r="K30" s="12">
        <v>938.72205985400001</v>
      </c>
      <c r="L30" s="12">
        <v>1150.2020815594999</v>
      </c>
      <c r="M30" s="12">
        <v>1076.42081289</v>
      </c>
      <c r="N30" s="12">
        <v>981.72748820300001</v>
      </c>
      <c r="O30" s="12">
        <v>1150.6018886939999</v>
      </c>
      <c r="P30" s="12">
        <v>1095.6022199820002</v>
      </c>
      <c r="Q30" s="12">
        <v>1235.560458577</v>
      </c>
      <c r="R30" s="12">
        <v>1175.0062212160001</v>
      </c>
      <c r="S30" s="12">
        <v>1201.8379600790001</v>
      </c>
      <c r="T30" s="12">
        <v>1087.4025370869999</v>
      </c>
      <c r="U30" s="12">
        <v>1068.3199932109999</v>
      </c>
      <c r="V30" s="12">
        <v>1048.9647468125002</v>
      </c>
      <c r="W30" s="12">
        <v>956.99155979299996</v>
      </c>
      <c r="X30" s="12">
        <v>1062.6751027130001</v>
      </c>
      <c r="Y30" s="12">
        <v>946.82920691699996</v>
      </c>
      <c r="Z30" s="12">
        <v>831.4574466250001</v>
      </c>
      <c r="AA30" s="12">
        <v>783.15699468299988</v>
      </c>
    </row>
    <row r="31" spans="1:27" x14ac:dyDescent="0.25">
      <c r="A31" s="11" t="s">
        <v>26</v>
      </c>
      <c r="B31" s="11" t="s">
        <v>15</v>
      </c>
      <c r="C31" s="12">
        <v>1621.6446000000001</v>
      </c>
      <c r="D31" s="12">
        <v>1719.5291</v>
      </c>
      <c r="E31" s="12">
        <v>1576.3746165515001</v>
      </c>
      <c r="F31" s="12">
        <v>4312.1351553080003</v>
      </c>
      <c r="G31" s="12">
        <v>23088.315536347498</v>
      </c>
      <c r="H31" s="12">
        <v>21964.675098086496</v>
      </c>
      <c r="I31" s="12">
        <v>22232.681160076998</v>
      </c>
      <c r="J31" s="12">
        <v>21744.617783058002</v>
      </c>
      <c r="K31" s="12">
        <v>19080.989265663</v>
      </c>
      <c r="L31" s="12">
        <v>19068.342560785</v>
      </c>
      <c r="M31" s="12">
        <v>17847.279804184996</v>
      </c>
      <c r="N31" s="12">
        <v>16531.982718071999</v>
      </c>
      <c r="O31" s="12">
        <v>17509.510278351001</v>
      </c>
      <c r="P31" s="12">
        <v>15395.9262071052</v>
      </c>
      <c r="Q31" s="12">
        <v>16192.592260105999</v>
      </c>
      <c r="R31" s="12">
        <v>13325.108002195298</v>
      </c>
      <c r="S31" s="12">
        <v>12283.2275729517</v>
      </c>
      <c r="T31" s="12">
        <v>10686.615231501002</v>
      </c>
      <c r="U31" s="12">
        <v>11616.894130856601</v>
      </c>
      <c r="V31" s="12">
        <v>9973.1990787473023</v>
      </c>
      <c r="W31" s="12">
        <v>10005.303657834997</v>
      </c>
      <c r="X31" s="12">
        <v>10091.4267352143</v>
      </c>
      <c r="Y31" s="12">
        <v>8641.6981412017994</v>
      </c>
      <c r="Z31" s="12">
        <v>10036.729298048202</v>
      </c>
      <c r="AA31" s="12">
        <v>8518.1639251506003</v>
      </c>
    </row>
    <row r="32" spans="1:27" x14ac:dyDescent="0.25">
      <c r="A32" s="11" t="s">
        <v>26</v>
      </c>
      <c r="B32" s="11" t="s">
        <v>17</v>
      </c>
      <c r="C32" s="12">
        <v>1.9967163800000001</v>
      </c>
      <c r="D32" s="12">
        <v>3.4345169639999997</v>
      </c>
      <c r="E32" s="12">
        <v>5.9158086299999999</v>
      </c>
      <c r="F32" s="12">
        <v>8.5020376840000011</v>
      </c>
      <c r="G32" s="12">
        <v>11.072529960000001</v>
      </c>
      <c r="H32" s="12">
        <v>13.371721779999998</v>
      </c>
      <c r="I32" s="12">
        <v>16.910944765</v>
      </c>
      <c r="J32" s="12">
        <v>19.338427830000001</v>
      </c>
      <c r="K32" s="12">
        <v>22.450528429999999</v>
      </c>
      <c r="L32" s="12">
        <v>26.143692429999998</v>
      </c>
      <c r="M32" s="12">
        <v>29.734868900000002</v>
      </c>
      <c r="N32" s="12">
        <v>32.932717060000002</v>
      </c>
      <c r="O32" s="12">
        <v>37.650686059999998</v>
      </c>
      <c r="P32" s="12">
        <v>40.831045459999999</v>
      </c>
      <c r="Q32" s="12">
        <v>43.026878580000002</v>
      </c>
      <c r="R32" s="12">
        <v>45.164020019999995</v>
      </c>
      <c r="S32" s="12">
        <v>48.403238399999999</v>
      </c>
      <c r="T32" s="12">
        <v>48.717444829999998</v>
      </c>
      <c r="U32" s="12">
        <v>50.756105729999994</v>
      </c>
      <c r="V32" s="12">
        <v>50.427334839999993</v>
      </c>
      <c r="W32" s="12">
        <v>49.518083499999996</v>
      </c>
      <c r="X32" s="12">
        <v>51.70808610000001</v>
      </c>
      <c r="Y32" s="12">
        <v>52.031506470000004</v>
      </c>
      <c r="Z32" s="12">
        <v>49.71947294000001</v>
      </c>
      <c r="AA32" s="12">
        <v>50.091495179999995</v>
      </c>
    </row>
    <row r="33" spans="1:27" x14ac:dyDescent="0.25">
      <c r="A33" s="37" t="s">
        <v>98</v>
      </c>
      <c r="B33" s="37"/>
      <c r="C33" s="29">
        <v>158325.75361734393</v>
      </c>
      <c r="D33" s="29">
        <v>147772.74652045546</v>
      </c>
      <c r="E33" s="29">
        <v>127758.04879720729</v>
      </c>
      <c r="F33" s="29">
        <v>100184.55811129622</v>
      </c>
      <c r="G33" s="29">
        <v>54208.166873302675</v>
      </c>
      <c r="H33" s="29">
        <v>62754.748440681557</v>
      </c>
      <c r="I33" s="29">
        <v>42360.585083873542</v>
      </c>
      <c r="J33" s="29">
        <v>33860.768614652516</v>
      </c>
      <c r="K33" s="29">
        <v>26941.530333603041</v>
      </c>
      <c r="L33" s="29">
        <v>20807.565937222604</v>
      </c>
      <c r="M33" s="29">
        <v>22379.363859383971</v>
      </c>
      <c r="N33" s="29">
        <v>21791.45974913823</v>
      </c>
      <c r="O33" s="29">
        <v>18228.866285791759</v>
      </c>
      <c r="P33" s="29">
        <v>16447.628239508311</v>
      </c>
      <c r="Q33" s="29">
        <v>20244.06943743661</v>
      </c>
      <c r="R33" s="29">
        <v>17242.397079673367</v>
      </c>
      <c r="S33" s="29">
        <v>13949.89622089646</v>
      </c>
      <c r="T33" s="29">
        <v>16489.544443904142</v>
      </c>
      <c r="U33" s="29">
        <v>15048.616639636941</v>
      </c>
      <c r="V33" s="29">
        <v>14984.57403361644</v>
      </c>
      <c r="W33" s="29">
        <v>11862.337200035468</v>
      </c>
      <c r="X33" s="29">
        <v>10438.403101887339</v>
      </c>
      <c r="Y33" s="29">
        <v>8645.9441293357904</v>
      </c>
      <c r="Z33" s="29">
        <v>11733.71806196099</v>
      </c>
      <c r="AA33" s="29">
        <v>10688.839948034351</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130331.7789</v>
      </c>
      <c r="D36" s="12">
        <v>123520.02960000001</v>
      </c>
      <c r="E36" s="12">
        <v>80433.677428220006</v>
      </c>
      <c r="F36" s="12">
        <v>71025.37955225</v>
      </c>
      <c r="G36" s="12">
        <v>51122.961072457991</v>
      </c>
      <c r="H36" s="12">
        <v>43294.506983136009</v>
      </c>
      <c r="I36" s="12">
        <v>19418.308762124998</v>
      </c>
      <c r="J36" s="12">
        <v>13747.372167528001</v>
      </c>
      <c r="K36" s="12">
        <v>0.90598604900000013</v>
      </c>
      <c r="L36" s="12">
        <v>0.75035970400000007</v>
      </c>
      <c r="M36" s="12">
        <v>0.68533552300000022</v>
      </c>
      <c r="N36" s="12">
        <v>0.62780006499999996</v>
      </c>
      <c r="O36" s="12">
        <v>0.45350351499999997</v>
      </c>
      <c r="P36" s="12">
        <v>0.38888793800000004</v>
      </c>
      <c r="Q36" s="12">
        <v>0.33517450799999998</v>
      </c>
      <c r="R36" s="12">
        <v>0.28778362700000004</v>
      </c>
      <c r="S36" s="12">
        <v>0.26060389700000003</v>
      </c>
      <c r="T36" s="12">
        <v>0.33534426600000006</v>
      </c>
      <c r="U36" s="12">
        <v>0.32549626199999998</v>
      </c>
      <c r="V36" s="12">
        <v>0.27248676100000002</v>
      </c>
      <c r="W36" s="12">
        <v>0.239135562</v>
      </c>
      <c r="X36" s="12">
        <v>0.19588029000000001</v>
      </c>
      <c r="Y36" s="12">
        <v>0.14867054400000002</v>
      </c>
      <c r="Z36" s="12">
        <v>0.133786659</v>
      </c>
      <c r="AA36" s="12">
        <v>0.122143974</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7240.5937731999993</v>
      </c>
      <c r="D38" s="12">
        <v>9495.2960419259998</v>
      </c>
      <c r="E38" s="12">
        <v>19378.806994165003</v>
      </c>
      <c r="F38" s="12">
        <v>16722.261487576001</v>
      </c>
      <c r="G38" s="12">
        <v>14396.667630273001</v>
      </c>
      <c r="H38" s="12">
        <v>15167.924038956002</v>
      </c>
      <c r="I38" s="12">
        <v>21949.174308200003</v>
      </c>
      <c r="J38" s="12">
        <v>19305.531719952996</v>
      </c>
      <c r="K38" s="12">
        <v>23450.031007661997</v>
      </c>
      <c r="L38" s="12">
        <v>18262.311213317997</v>
      </c>
      <c r="M38" s="12">
        <v>19567.214824979998</v>
      </c>
      <c r="N38" s="12">
        <v>18806.024853618001</v>
      </c>
      <c r="O38" s="12">
        <v>10397.515088579999</v>
      </c>
      <c r="P38" s="12">
        <v>6981.7664281670004</v>
      </c>
      <c r="Q38" s="12">
        <v>11214.480637112001</v>
      </c>
      <c r="R38" s="12">
        <v>4182.5359858259999</v>
      </c>
      <c r="S38" s="12">
        <v>2872.8077113609997</v>
      </c>
      <c r="T38" s="12">
        <v>13525.206289079997</v>
      </c>
      <c r="U38" s="12">
        <v>11068.416707932</v>
      </c>
      <c r="V38" s="12">
        <v>10281.904142363001</v>
      </c>
      <c r="W38" s="12">
        <v>10168.271904626001</v>
      </c>
      <c r="X38" s="12">
        <v>9401.3122546200011</v>
      </c>
      <c r="Y38" s="12">
        <v>3665.3493771419999</v>
      </c>
      <c r="Z38" s="12">
        <v>2390.80821659</v>
      </c>
      <c r="AA38" s="12">
        <v>2073.814336207</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0.8236674115999999</v>
      </c>
      <c r="D40" s="12">
        <v>6.6275954799999995E-2</v>
      </c>
      <c r="E40" s="12">
        <v>190.52231650069999</v>
      </c>
      <c r="F40" s="12">
        <v>617.57762586500019</v>
      </c>
      <c r="G40" s="12">
        <v>389.43397922199989</v>
      </c>
      <c r="H40" s="12">
        <v>218.9294730423</v>
      </c>
      <c r="I40" s="12">
        <v>1392.4481555919997</v>
      </c>
      <c r="J40" s="12">
        <v>2515.7238370139999</v>
      </c>
      <c r="K40" s="12">
        <v>2448.7522659760007</v>
      </c>
      <c r="L40" s="12">
        <v>890.16106144100002</v>
      </c>
      <c r="M40" s="12">
        <v>122.92046033</v>
      </c>
      <c r="N40" s="12">
        <v>4.08247859E-2</v>
      </c>
      <c r="O40" s="12">
        <v>3.7506579700000001E-2</v>
      </c>
      <c r="P40" s="12">
        <v>3.6027316999999996E-2</v>
      </c>
      <c r="Q40" s="12">
        <v>24.229691111600001</v>
      </c>
      <c r="R40" s="12">
        <v>3.3898718299999998E-2</v>
      </c>
      <c r="S40" s="12">
        <v>226.51201451790001</v>
      </c>
      <c r="T40" s="12">
        <v>241.805398196</v>
      </c>
      <c r="U40" s="12">
        <v>12.619440454000001</v>
      </c>
      <c r="V40" s="12">
        <v>5.4807707000000011E-2</v>
      </c>
      <c r="W40" s="12">
        <v>5.6363803999999997E-2</v>
      </c>
      <c r="X40" s="12">
        <v>4.7938585399999997E-2</v>
      </c>
      <c r="Y40" s="12">
        <v>4.6235581000000005E-2</v>
      </c>
      <c r="Z40" s="12">
        <v>3741.6338054369999</v>
      </c>
      <c r="AA40" s="12">
        <v>6.7492525299999995E-2</v>
      </c>
    </row>
    <row r="41" spans="1:27" x14ac:dyDescent="0.25">
      <c r="A41" s="11" t="s">
        <v>27</v>
      </c>
      <c r="B41" s="11" t="s">
        <v>3</v>
      </c>
      <c r="C41" s="12">
        <v>4623.9605999999994</v>
      </c>
      <c r="D41" s="12">
        <v>4438.5409</v>
      </c>
      <c r="E41" s="12">
        <v>4351.5690999999997</v>
      </c>
      <c r="F41" s="12">
        <v>3937.3265999999999</v>
      </c>
      <c r="G41" s="12">
        <v>3758.2995000000001</v>
      </c>
      <c r="H41" s="12">
        <v>3597.1248999999998</v>
      </c>
      <c r="I41" s="12">
        <v>3361.2572999999998</v>
      </c>
      <c r="J41" s="12">
        <v>3144.9617000000003</v>
      </c>
      <c r="K41" s="12">
        <v>2962.8045999999999</v>
      </c>
      <c r="L41" s="12">
        <v>2853.8212999999996</v>
      </c>
      <c r="M41" s="12">
        <v>2670.1329599999999</v>
      </c>
      <c r="N41" s="12">
        <v>2527.3638999999998</v>
      </c>
      <c r="O41" s="12">
        <v>2426.8863600000004</v>
      </c>
      <c r="P41" s="12">
        <v>2208.3271</v>
      </c>
      <c r="Q41" s="12">
        <v>665.74540000000002</v>
      </c>
      <c r="R41" s="12">
        <v>655.87790000000007</v>
      </c>
      <c r="S41" s="12">
        <v>576.62139999999999</v>
      </c>
      <c r="T41" s="12">
        <v>559.21819999999991</v>
      </c>
      <c r="U41" s="12">
        <v>537.66230000000007</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6.0514096999999996E-3</v>
      </c>
      <c r="K42" s="12">
        <v>7.9641130000000001E-3</v>
      </c>
      <c r="L42" s="12">
        <v>6.6668415000000003E-3</v>
      </c>
      <c r="M42" s="12">
        <v>7.7602879999999997E-3</v>
      </c>
      <c r="N42" s="12">
        <v>6.9194436000000002E-3</v>
      </c>
      <c r="O42" s="12">
        <v>7.1056204000000001E-3</v>
      </c>
      <c r="P42" s="12">
        <v>8.0091180000000008E-3</v>
      </c>
      <c r="Q42" s="12">
        <v>1.3717181E-2</v>
      </c>
      <c r="R42" s="12">
        <v>1.1489197000000001E-2</v>
      </c>
      <c r="S42" s="12">
        <v>8.4925940000000009E-3</v>
      </c>
      <c r="T42" s="12">
        <v>9.1087679999999997E-3</v>
      </c>
      <c r="U42" s="12">
        <v>7.4092383E-3</v>
      </c>
      <c r="V42" s="12">
        <v>8.1233109999999994E-3</v>
      </c>
      <c r="W42" s="12">
        <v>9.4557449999999998E-3</v>
      </c>
      <c r="X42" s="12">
        <v>8.3930209999999988E-3</v>
      </c>
      <c r="Y42" s="12">
        <v>8.9322120000000001E-3</v>
      </c>
      <c r="Z42" s="12">
        <v>2.3417003999999998E-2</v>
      </c>
      <c r="AA42" s="12">
        <v>1.0295450000000001E-2</v>
      </c>
    </row>
    <row r="43" spans="1:27" x14ac:dyDescent="0.25">
      <c r="A43" s="11" t="s">
        <v>27</v>
      </c>
      <c r="B43" s="11" t="s">
        <v>10</v>
      </c>
      <c r="C43" s="12">
        <v>1295.7985480091702</v>
      </c>
      <c r="D43" s="12">
        <v>1184.30144218889</v>
      </c>
      <c r="E43" s="12">
        <v>1855.3332378682003</v>
      </c>
      <c r="F43" s="12">
        <v>2114.0125557647998</v>
      </c>
      <c r="G43" s="12">
        <v>2565.2674921605999</v>
      </c>
      <c r="H43" s="12">
        <v>2539.9990572325</v>
      </c>
      <c r="I43" s="12">
        <v>3150.7564353513999</v>
      </c>
      <c r="J43" s="12">
        <v>3023.3052720256001</v>
      </c>
      <c r="K43" s="12">
        <v>3095.3911066392002</v>
      </c>
      <c r="L43" s="12">
        <v>2913.3366908419002</v>
      </c>
      <c r="M43" s="12">
        <v>2986.7452128296</v>
      </c>
      <c r="N43" s="12">
        <v>4285.2692608106991</v>
      </c>
      <c r="O43" s="12">
        <v>4537.3007530471996</v>
      </c>
      <c r="P43" s="12">
        <v>4868.3865137201001</v>
      </c>
      <c r="Q43" s="12">
        <v>5248.9624207898005</v>
      </c>
      <c r="R43" s="12">
        <v>5188.7517726343003</v>
      </c>
      <c r="S43" s="12">
        <v>5008.4426553704006</v>
      </c>
      <c r="T43" s="12">
        <v>4640.1891541879013</v>
      </c>
      <c r="U43" s="12">
        <v>4667.349491106801</v>
      </c>
      <c r="V43" s="12">
        <v>5228.8804871815009</v>
      </c>
      <c r="W43" s="12">
        <v>5194.0408166985999</v>
      </c>
      <c r="X43" s="12">
        <v>5353.6579260807994</v>
      </c>
      <c r="Y43" s="12">
        <v>6223.7407988195</v>
      </c>
      <c r="Z43" s="12">
        <v>7314.2961306521993</v>
      </c>
      <c r="AA43" s="12">
        <v>7063.5479943091004</v>
      </c>
    </row>
    <row r="44" spans="1:27" x14ac:dyDescent="0.25">
      <c r="A44" s="11" t="s">
        <v>27</v>
      </c>
      <c r="B44" s="11" t="s">
        <v>9</v>
      </c>
      <c r="C44" s="12">
        <v>641.98065391437012</v>
      </c>
      <c r="D44" s="12">
        <v>596.79655164775977</v>
      </c>
      <c r="E44" s="12">
        <v>689.28464554966024</v>
      </c>
      <c r="F44" s="12">
        <v>670.16774664169998</v>
      </c>
      <c r="G44" s="12">
        <v>699.74865448900005</v>
      </c>
      <c r="H44" s="12">
        <v>878.74511158640007</v>
      </c>
      <c r="I44" s="12">
        <v>1071.1037675369996</v>
      </c>
      <c r="J44" s="12">
        <v>1152.5502630806002</v>
      </c>
      <c r="K44" s="12">
        <v>1564.3903013448999</v>
      </c>
      <c r="L44" s="12">
        <v>1929.8531318026</v>
      </c>
      <c r="M44" s="12">
        <v>2557.2687690019998</v>
      </c>
      <c r="N44" s="12">
        <v>3581.3819631550009</v>
      </c>
      <c r="O44" s="12">
        <v>3545.6790404999997</v>
      </c>
      <c r="P44" s="12">
        <v>3450.6067071500001</v>
      </c>
      <c r="Q44" s="12">
        <v>2912.1419436500005</v>
      </c>
      <c r="R44" s="12">
        <v>3149.0582056999997</v>
      </c>
      <c r="S44" s="12">
        <v>3046.3827273900001</v>
      </c>
      <c r="T44" s="12">
        <v>3405.3488997000004</v>
      </c>
      <c r="U44" s="12">
        <v>3621.6190807000003</v>
      </c>
      <c r="V44" s="12">
        <v>4557.3567676000002</v>
      </c>
      <c r="W44" s="12">
        <v>4653.0809040000004</v>
      </c>
      <c r="X44" s="12">
        <v>5082.4800384600003</v>
      </c>
      <c r="Y44" s="12">
        <v>5188.8399196299997</v>
      </c>
      <c r="Z44" s="12">
        <v>4348.0247851000004</v>
      </c>
      <c r="AA44" s="12">
        <v>4702.9854670300001</v>
      </c>
    </row>
    <row r="45" spans="1:27" x14ac:dyDescent="0.25">
      <c r="A45" s="11" t="s">
        <v>27</v>
      </c>
      <c r="B45" s="11" t="s">
        <v>102</v>
      </c>
      <c r="C45" s="12">
        <v>4.9294709436000002</v>
      </c>
      <c r="D45" s="12">
        <v>4.5639544858000001</v>
      </c>
      <c r="E45" s="12">
        <v>79.268653423000018</v>
      </c>
      <c r="F45" s="12">
        <v>77.094870299000007</v>
      </c>
      <c r="G45" s="12">
        <v>74.317325660000009</v>
      </c>
      <c r="H45" s="12">
        <v>457.53002320000007</v>
      </c>
      <c r="I45" s="12">
        <v>467.43050620000002</v>
      </c>
      <c r="J45" s="12">
        <v>547.52945360000001</v>
      </c>
      <c r="K45" s="12">
        <v>785.32523809999998</v>
      </c>
      <c r="L45" s="12">
        <v>1218.8071810000001</v>
      </c>
      <c r="M45" s="12">
        <v>1659.9275584</v>
      </c>
      <c r="N45" s="12">
        <v>1972.2961329999998</v>
      </c>
      <c r="O45" s="12">
        <v>1993.1968830999999</v>
      </c>
      <c r="P45" s="12">
        <v>1876.9230488000001</v>
      </c>
      <c r="Q45" s="12">
        <v>1504.7179683999998</v>
      </c>
      <c r="R45" s="12">
        <v>1581.6132767000001</v>
      </c>
      <c r="S45" s="12">
        <v>1526.493972</v>
      </c>
      <c r="T45" s="12">
        <v>1770.1634450000001</v>
      </c>
      <c r="U45" s="12">
        <v>1879.7565545999998</v>
      </c>
      <c r="V45" s="12">
        <v>2427.0770050000006</v>
      </c>
      <c r="W45" s="12">
        <v>2517.3113309999999</v>
      </c>
      <c r="X45" s="12">
        <v>2784.5952268000001</v>
      </c>
      <c r="Y45" s="12">
        <v>2539.0901577770001</v>
      </c>
      <c r="Z45" s="12">
        <v>2032.974375242</v>
      </c>
      <c r="AA45" s="12">
        <v>2176.6045635850001</v>
      </c>
    </row>
    <row r="46" spans="1:27" x14ac:dyDescent="0.25">
      <c r="A46" s="11" t="s">
        <v>27</v>
      </c>
      <c r="B46" s="11" t="s">
        <v>15</v>
      </c>
      <c r="C46" s="12">
        <v>4168.6890000000003</v>
      </c>
      <c r="D46" s="12">
        <v>5193.9195</v>
      </c>
      <c r="E46" s="12">
        <v>4789.3307656019997</v>
      </c>
      <c r="F46" s="12">
        <v>5093.3684704160005</v>
      </c>
      <c r="G46" s="12">
        <v>5030.119314603</v>
      </c>
      <c r="H46" s="12">
        <v>3357.1706253120001</v>
      </c>
      <c r="I46" s="12">
        <v>4420.5325138549988</v>
      </c>
      <c r="J46" s="12">
        <v>4047.8370986340001</v>
      </c>
      <c r="K46" s="12">
        <v>3735.96840428</v>
      </c>
      <c r="L46" s="12">
        <v>3321.9826485900003</v>
      </c>
      <c r="M46" s="12">
        <v>3007.7975387770007</v>
      </c>
      <c r="N46" s="12">
        <v>3074.8867756699997</v>
      </c>
      <c r="O46" s="12">
        <v>3007.6318716199999</v>
      </c>
      <c r="P46" s="12">
        <v>2524.3943834520001</v>
      </c>
      <c r="Q46" s="12">
        <v>2058.4493548270002</v>
      </c>
      <c r="R46" s="12">
        <v>2119.0024770690002</v>
      </c>
      <c r="S46" s="12">
        <v>2056.767230943</v>
      </c>
      <c r="T46" s="12">
        <v>1873.8969799820002</v>
      </c>
      <c r="U46" s="12">
        <v>1928.7699245289998</v>
      </c>
      <c r="V46" s="12">
        <v>1774.91366548</v>
      </c>
      <c r="W46" s="12">
        <v>1563.6215480109997</v>
      </c>
      <c r="X46" s="12">
        <v>1584.4665887199999</v>
      </c>
      <c r="Y46" s="12">
        <v>1413.1583159230001</v>
      </c>
      <c r="Z46" s="12">
        <v>1173.6184918649997</v>
      </c>
      <c r="AA46" s="12">
        <v>1193.8563212400002</v>
      </c>
    </row>
    <row r="47" spans="1:27" x14ac:dyDescent="0.25">
      <c r="A47" s="11" t="s">
        <v>27</v>
      </c>
      <c r="B47" s="11" t="s">
        <v>17</v>
      </c>
      <c r="C47" s="12">
        <v>1.0904495999999999</v>
      </c>
      <c r="D47" s="12">
        <v>1.6542941</v>
      </c>
      <c r="E47" s="12">
        <v>2.5477050000000001</v>
      </c>
      <c r="F47" s="12">
        <v>3.870819</v>
      </c>
      <c r="G47" s="12">
        <v>5.616987</v>
      </c>
      <c r="H47" s="12">
        <v>7.2078180000000005</v>
      </c>
      <c r="I47" s="12">
        <v>9.3876629999999999</v>
      </c>
      <c r="J47" s="12">
        <v>11.165711</v>
      </c>
      <c r="K47" s="12">
        <v>14.305266</v>
      </c>
      <c r="L47" s="12">
        <v>17.966253999999999</v>
      </c>
      <c r="M47" s="12">
        <v>21.705174</v>
      </c>
      <c r="N47" s="12">
        <v>24.685299999999998</v>
      </c>
      <c r="O47" s="12">
        <v>27.959557</v>
      </c>
      <c r="P47" s="12">
        <v>30.698854000000001</v>
      </c>
      <c r="Q47" s="12">
        <v>32.135379999999998</v>
      </c>
      <c r="R47" s="12">
        <v>35.139894999999996</v>
      </c>
      <c r="S47" s="12">
        <v>37.640953000000003</v>
      </c>
      <c r="T47" s="12">
        <v>40.205616999999997</v>
      </c>
      <c r="U47" s="12">
        <v>43.177399999999999</v>
      </c>
      <c r="V47" s="12">
        <v>45.746516</v>
      </c>
      <c r="W47" s="12">
        <v>47.274839999999998</v>
      </c>
      <c r="X47" s="12">
        <v>47.823999999999998</v>
      </c>
      <c r="Y47" s="12">
        <v>47.816547</v>
      </c>
      <c r="Z47" s="12">
        <v>45.448644999999999</v>
      </c>
      <c r="AA47" s="12">
        <v>47.247190000000003</v>
      </c>
    </row>
    <row r="48" spans="1:27" x14ac:dyDescent="0.25">
      <c r="A48" s="37" t="s">
        <v>98</v>
      </c>
      <c r="B48" s="37"/>
      <c r="C48" s="29">
        <v>144134.93614253512</v>
      </c>
      <c r="D48" s="29">
        <v>139235.03081171744</v>
      </c>
      <c r="E48" s="29">
        <v>106899.19372230356</v>
      </c>
      <c r="F48" s="29">
        <v>95086.725568097507</v>
      </c>
      <c r="G48" s="29">
        <v>72932.378328602572</v>
      </c>
      <c r="H48" s="29">
        <v>65697.229563953209</v>
      </c>
      <c r="I48" s="29">
        <v>50343.048728805406</v>
      </c>
      <c r="J48" s="29">
        <v>42889.451011010897</v>
      </c>
      <c r="K48" s="29">
        <v>33522.283231784095</v>
      </c>
      <c r="L48" s="29">
        <v>26850.240423948995</v>
      </c>
      <c r="M48" s="29">
        <v>27904.975322952596</v>
      </c>
      <c r="N48" s="29">
        <v>29200.715521878203</v>
      </c>
      <c r="O48" s="29">
        <v>20907.879357842299</v>
      </c>
      <c r="P48" s="29">
        <v>17509.519673410101</v>
      </c>
      <c r="Q48" s="29">
        <v>20065.908984352402</v>
      </c>
      <c r="R48" s="29">
        <v>13176.557035702601</v>
      </c>
      <c r="S48" s="29">
        <v>11731.035605130301</v>
      </c>
      <c r="T48" s="29">
        <v>22372.112394197902</v>
      </c>
      <c r="U48" s="29">
        <v>19907.999925693101</v>
      </c>
      <c r="V48" s="29">
        <v>20068.476814923502</v>
      </c>
      <c r="W48" s="29">
        <v>20015.698580435601</v>
      </c>
      <c r="X48" s="29">
        <v>19837.702431057201</v>
      </c>
      <c r="Y48" s="29">
        <v>15078.1339339285</v>
      </c>
      <c r="Z48" s="29">
        <v>17794.920141442199</v>
      </c>
      <c r="AA48" s="29">
        <v>13840.5477294954</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88728.600999999995</v>
      </c>
      <c r="D52" s="12">
        <v>77342.6878</v>
      </c>
      <c r="E52" s="12">
        <v>30720.756953459993</v>
      </c>
      <c r="F52" s="12">
        <v>19313.070504946001</v>
      </c>
      <c r="G52" s="12">
        <v>18912.148385532</v>
      </c>
      <c r="H52" s="12">
        <v>16159.17805558</v>
      </c>
      <c r="I52" s="12">
        <v>0.51252808399999994</v>
      </c>
      <c r="J52" s="12">
        <v>0.38822898599999994</v>
      </c>
      <c r="K52" s="12">
        <v>0.195372457</v>
      </c>
      <c r="L52" s="12">
        <v>0.188173067</v>
      </c>
      <c r="M52" s="12">
        <v>0.178726318</v>
      </c>
      <c r="N52" s="12">
        <v>0.17147346400000002</v>
      </c>
      <c r="O52" s="12">
        <v>0.149907238</v>
      </c>
      <c r="P52" s="12">
        <v>0.14042049599999998</v>
      </c>
      <c r="Q52" s="12">
        <v>0.14264011000000001</v>
      </c>
      <c r="R52" s="12">
        <v>0.13114710300000001</v>
      </c>
      <c r="S52" s="12">
        <v>0.120540408</v>
      </c>
      <c r="T52" s="12">
        <v>0.13253297600000002</v>
      </c>
      <c r="U52" s="12">
        <v>0.12646998300000001</v>
      </c>
      <c r="V52" s="12">
        <v>0.11631070099999999</v>
      </c>
      <c r="W52" s="12">
        <v>0.11068704800000001</v>
      </c>
      <c r="X52" s="12">
        <v>9.0209017400000008E-2</v>
      </c>
      <c r="Y52" s="12">
        <v>2.5057045E-2</v>
      </c>
      <c r="Z52" s="12">
        <v>3.5349232000000001E-2</v>
      </c>
      <c r="AA52" s="12">
        <v>0</v>
      </c>
    </row>
    <row r="53" spans="1:27" x14ac:dyDescent="0.25">
      <c r="A53" s="11" t="s">
        <v>28</v>
      </c>
      <c r="B53" s="11" t="s">
        <v>8</v>
      </c>
      <c r="C53" s="12">
        <v>0</v>
      </c>
      <c r="D53" s="12">
        <v>2.581572E-2</v>
      </c>
      <c r="E53" s="12">
        <v>5.0271458000000005E-2</v>
      </c>
      <c r="F53" s="12">
        <v>4.6881159999999998E-2</v>
      </c>
      <c r="G53" s="12">
        <v>4.4463954999999999E-2</v>
      </c>
      <c r="H53" s="12">
        <v>4.4003742000000005E-2</v>
      </c>
      <c r="I53" s="12">
        <v>4.1162224000000004E-2</v>
      </c>
      <c r="J53" s="12">
        <v>3.9299816000000001E-2</v>
      </c>
      <c r="K53" s="12">
        <v>3.5897457000000001E-2</v>
      </c>
      <c r="L53" s="12">
        <v>3.4045160000000005E-2</v>
      </c>
      <c r="M53" s="12">
        <v>3.2123233999999994E-2</v>
      </c>
      <c r="N53" s="12">
        <v>3.0546773999999999E-2</v>
      </c>
      <c r="O53" s="12">
        <v>2.7539063999999999E-2</v>
      </c>
      <c r="P53" s="12">
        <v>2.6073198000000002E-2</v>
      </c>
      <c r="Q53" s="12">
        <v>2.6024510000000001E-2</v>
      </c>
      <c r="R53" s="12">
        <v>2.3893451999999999E-2</v>
      </c>
      <c r="S53" s="12">
        <v>2.4934786E-2</v>
      </c>
      <c r="T53" s="12">
        <v>2.6206528E-2</v>
      </c>
      <c r="U53" s="12">
        <v>3.6786715999999997E-2</v>
      </c>
      <c r="V53" s="12">
        <v>3.4520080000000002E-2</v>
      </c>
      <c r="W53" s="12">
        <v>4.4745396E-2</v>
      </c>
      <c r="X53" s="12">
        <v>3.7893340000000005E-2</v>
      </c>
      <c r="Y53" s="12">
        <v>3.6106132999999999E-2</v>
      </c>
      <c r="Z53" s="12">
        <v>4.8558326999999998E-2</v>
      </c>
      <c r="AA53" s="12">
        <v>4.9292305000000002E-2</v>
      </c>
    </row>
    <row r="54" spans="1:27" x14ac:dyDescent="0.25">
      <c r="A54" s="11" t="s">
        <v>28</v>
      </c>
      <c r="B54" s="11" t="s">
        <v>12</v>
      </c>
      <c r="C54" s="12">
        <v>31.166164000000002</v>
      </c>
      <c r="D54" s="12">
        <v>36.903406000000004</v>
      </c>
      <c r="E54" s="12">
        <v>1597.7788999999998</v>
      </c>
      <c r="F54" s="12">
        <v>833.94656000000009</v>
      </c>
      <c r="G54" s="12">
        <v>1036.115</v>
      </c>
      <c r="H54" s="12">
        <v>1754.3354999999999</v>
      </c>
      <c r="I54" s="12">
        <v>1194.8371999999999</v>
      </c>
      <c r="J54" s="12">
        <v>1949.4151999999999</v>
      </c>
      <c r="K54" s="12">
        <v>805.08849999999995</v>
      </c>
      <c r="L54" s="12">
        <v>644.61330000000009</v>
      </c>
      <c r="M54" s="12">
        <v>277.21496999999999</v>
      </c>
      <c r="N54" s="12">
        <v>298.59821999999997</v>
      </c>
      <c r="O54" s="12">
        <v>154.52809999999999</v>
      </c>
      <c r="P54" s="12">
        <v>92.730664000000004</v>
      </c>
      <c r="Q54" s="12">
        <v>275.00693999999999</v>
      </c>
      <c r="R54" s="12">
        <v>134.19857999999999</v>
      </c>
      <c r="S54" s="12">
        <v>0</v>
      </c>
      <c r="T54" s="12">
        <v>0</v>
      </c>
      <c r="U54" s="12">
        <v>0</v>
      </c>
      <c r="V54" s="12">
        <v>0</v>
      </c>
      <c r="W54" s="12">
        <v>0</v>
      </c>
      <c r="X54" s="12">
        <v>0</v>
      </c>
      <c r="Y54" s="12">
        <v>0</v>
      </c>
      <c r="Z54" s="12">
        <v>0</v>
      </c>
      <c r="AA54" s="12">
        <v>0</v>
      </c>
    </row>
    <row r="55" spans="1:27" x14ac:dyDescent="0.25">
      <c r="A55" s="11" t="s">
        <v>28</v>
      </c>
      <c r="B55" s="11" t="s">
        <v>5</v>
      </c>
      <c r="C55" s="12">
        <v>159.99618992020001</v>
      </c>
      <c r="D55" s="12">
        <v>128.3515485298</v>
      </c>
      <c r="E55" s="12">
        <v>4280.5326683570001</v>
      </c>
      <c r="F55" s="12">
        <v>3009.8794257100003</v>
      </c>
      <c r="G55" s="12">
        <v>3284.1611484685004</v>
      </c>
      <c r="H55" s="12">
        <v>6471.3925131750002</v>
      </c>
      <c r="I55" s="12">
        <v>4124.9955170129997</v>
      </c>
      <c r="J55" s="12">
        <v>7375.3869339399998</v>
      </c>
      <c r="K55" s="12">
        <v>2181.0303750469998</v>
      </c>
      <c r="L55" s="12">
        <v>2142.2296849740001</v>
      </c>
      <c r="M55" s="12">
        <v>736.68023249150008</v>
      </c>
      <c r="N55" s="12">
        <v>2395.7886178869999</v>
      </c>
      <c r="O55" s="12">
        <v>815.04503847559988</v>
      </c>
      <c r="P55" s="12">
        <v>453.56409733340001</v>
      </c>
      <c r="Q55" s="12">
        <v>737.56627293930001</v>
      </c>
      <c r="R55" s="12">
        <v>485.83082339449999</v>
      </c>
      <c r="S55" s="12">
        <v>499.10307085639994</v>
      </c>
      <c r="T55" s="12">
        <v>539.96575380100012</v>
      </c>
      <c r="U55" s="12">
        <v>607.644479187</v>
      </c>
      <c r="V55" s="12">
        <v>15.171638803600001</v>
      </c>
      <c r="W55" s="12">
        <v>1728.9089323039998</v>
      </c>
      <c r="X55" s="12">
        <v>284.80768503199999</v>
      </c>
      <c r="Y55" s="12">
        <v>181.54750995149999</v>
      </c>
      <c r="Z55" s="12">
        <v>715.7473560320002</v>
      </c>
      <c r="AA55" s="12">
        <v>36.043926747</v>
      </c>
    </row>
    <row r="56" spans="1:27" x14ac:dyDescent="0.25">
      <c r="A56" s="11" t="s">
        <v>28</v>
      </c>
      <c r="B56" s="11" t="s">
        <v>3</v>
      </c>
      <c r="C56" s="12">
        <v>18176.43232</v>
      </c>
      <c r="D56" s="12">
        <v>20848.4365</v>
      </c>
      <c r="E56" s="12">
        <v>20384.375199999999</v>
      </c>
      <c r="F56" s="12">
        <v>18301.085050000002</v>
      </c>
      <c r="G56" s="12">
        <v>14502.32656</v>
      </c>
      <c r="H56" s="12">
        <v>20701.094699999998</v>
      </c>
      <c r="I56" s="12">
        <v>16318.339500000002</v>
      </c>
      <c r="J56" s="12">
        <v>13412.61</v>
      </c>
      <c r="K56" s="12">
        <v>12659.126819999998</v>
      </c>
      <c r="L56" s="12">
        <v>10922.713529999999</v>
      </c>
      <c r="M56" s="12">
        <v>12690.031050000001</v>
      </c>
      <c r="N56" s="12">
        <v>12416.89566</v>
      </c>
      <c r="O56" s="12">
        <v>11177.945400000001</v>
      </c>
      <c r="P56" s="12">
        <v>8862.2215999999989</v>
      </c>
      <c r="Q56" s="12">
        <v>12724.45096</v>
      </c>
      <c r="R56" s="12">
        <v>10058.384039999999</v>
      </c>
      <c r="S56" s="12">
        <v>8276.7737699999998</v>
      </c>
      <c r="T56" s="12">
        <v>7798.2595699999993</v>
      </c>
      <c r="U56" s="12">
        <v>6761.3785799999987</v>
      </c>
      <c r="V56" s="12">
        <v>7833.4018399999986</v>
      </c>
      <c r="W56" s="12">
        <v>7692.5111300000008</v>
      </c>
      <c r="X56" s="12">
        <v>6923.0223499999993</v>
      </c>
      <c r="Y56" s="12">
        <v>5491.2543900000001</v>
      </c>
      <c r="Z56" s="12">
        <v>7857.1563900000001</v>
      </c>
      <c r="AA56" s="12">
        <v>7477.9804900000008</v>
      </c>
    </row>
    <row r="57" spans="1:27" x14ac:dyDescent="0.25">
      <c r="A57" s="11" t="s">
        <v>28</v>
      </c>
      <c r="B57" s="11" t="s">
        <v>118</v>
      </c>
      <c r="C57" s="12">
        <v>0</v>
      </c>
      <c r="D57" s="12">
        <v>0</v>
      </c>
      <c r="E57" s="12">
        <v>0</v>
      </c>
      <c r="F57" s="12">
        <v>0</v>
      </c>
      <c r="G57" s="12">
        <v>0</v>
      </c>
      <c r="H57" s="12">
        <v>0</v>
      </c>
      <c r="I57" s="12">
        <v>0</v>
      </c>
      <c r="J57" s="12">
        <v>0</v>
      </c>
      <c r="K57" s="12">
        <v>0</v>
      </c>
      <c r="L57" s="12">
        <v>0</v>
      </c>
      <c r="M57" s="12">
        <v>0</v>
      </c>
      <c r="N57" s="12">
        <v>0</v>
      </c>
      <c r="O57" s="12">
        <v>49.249164</v>
      </c>
      <c r="P57" s="12">
        <v>281.47015999999996</v>
      </c>
      <c r="Q57" s="12">
        <v>501.2088</v>
      </c>
      <c r="R57" s="12">
        <v>1669.4868999999999</v>
      </c>
      <c r="S57" s="12">
        <v>1958.2281</v>
      </c>
      <c r="T57" s="12">
        <v>2907.5145000000002</v>
      </c>
      <c r="U57" s="12">
        <v>3274.1484999999998</v>
      </c>
      <c r="V57" s="12">
        <v>3482.7437999999997</v>
      </c>
      <c r="W57" s="12">
        <v>3668.73</v>
      </c>
      <c r="X57" s="12">
        <v>3737.8332</v>
      </c>
      <c r="Y57" s="12">
        <v>4351.4795000000004</v>
      </c>
      <c r="Z57" s="12">
        <v>4502.0249999999996</v>
      </c>
      <c r="AA57" s="12">
        <v>4714.0235000000002</v>
      </c>
    </row>
    <row r="58" spans="1:27" x14ac:dyDescent="0.25">
      <c r="A58" s="11" t="s">
        <v>28</v>
      </c>
      <c r="B58" s="11" t="s">
        <v>10</v>
      </c>
      <c r="C58" s="12">
        <v>1123.0473573442</v>
      </c>
      <c r="D58" s="12">
        <v>1267.9502548228397</v>
      </c>
      <c r="E58" s="12">
        <v>1825.1335418988099</v>
      </c>
      <c r="F58" s="12">
        <v>1918.7022585346701</v>
      </c>
      <c r="G58" s="12">
        <v>2069.2899891699199</v>
      </c>
      <c r="H58" s="12">
        <v>1907.4154796943103</v>
      </c>
      <c r="I58" s="12">
        <v>2043.9097914352003</v>
      </c>
      <c r="J58" s="12">
        <v>1832.0213053505602</v>
      </c>
      <c r="K58" s="12">
        <v>1937.1426635260598</v>
      </c>
      <c r="L58" s="12">
        <v>1644.2843034379</v>
      </c>
      <c r="M58" s="12">
        <v>1704.1769057029603</v>
      </c>
      <c r="N58" s="12">
        <v>1547.6161886617099</v>
      </c>
      <c r="O58" s="12">
        <v>1518.3995682821303</v>
      </c>
      <c r="P58" s="12">
        <v>1495.0730512208502</v>
      </c>
      <c r="Q58" s="12">
        <v>1471.59304517083</v>
      </c>
      <c r="R58" s="12">
        <v>1698.6601062399798</v>
      </c>
      <c r="S58" s="12">
        <v>1554.85900377129</v>
      </c>
      <c r="T58" s="12">
        <v>1704.6476235125999</v>
      </c>
      <c r="U58" s="12">
        <v>1498.1740791602599</v>
      </c>
      <c r="V58" s="12">
        <v>1668.0567179111702</v>
      </c>
      <c r="W58" s="12">
        <v>1692.67687483135</v>
      </c>
      <c r="X58" s="12">
        <v>1623.4781175959301</v>
      </c>
      <c r="Y58" s="12">
        <v>1562.94281254978</v>
      </c>
      <c r="Z58" s="12">
        <v>1541.8895437147999</v>
      </c>
      <c r="AA58" s="12">
        <v>1843.4068005724</v>
      </c>
    </row>
    <row r="59" spans="1:27" x14ac:dyDescent="0.25">
      <c r="A59" s="11" t="s">
        <v>28</v>
      </c>
      <c r="B59" s="11" t="s">
        <v>9</v>
      </c>
      <c r="C59" s="12">
        <v>168.61092322088999</v>
      </c>
      <c r="D59" s="12">
        <v>145.62464125858003</v>
      </c>
      <c r="E59" s="12">
        <v>206.52683016603999</v>
      </c>
      <c r="F59" s="12">
        <v>337.17671600189999</v>
      </c>
      <c r="G59" s="12">
        <v>347.12071667094</v>
      </c>
      <c r="H59" s="12">
        <v>311.15665983576997</v>
      </c>
      <c r="I59" s="12">
        <v>390.01656211300002</v>
      </c>
      <c r="J59" s="12">
        <v>458.67404178380002</v>
      </c>
      <c r="K59" s="12">
        <v>415.06488701040001</v>
      </c>
      <c r="L59" s="12">
        <v>499.98833969869997</v>
      </c>
      <c r="M59" s="12">
        <v>515.11623602825011</v>
      </c>
      <c r="N59" s="12">
        <v>668.12226263429989</v>
      </c>
      <c r="O59" s="12">
        <v>826.0940131305</v>
      </c>
      <c r="P59" s="12">
        <v>808.47892042850003</v>
      </c>
      <c r="Q59" s="12">
        <v>649.45347508499992</v>
      </c>
      <c r="R59" s="12">
        <v>632.14937676569991</v>
      </c>
      <c r="S59" s="12">
        <v>686.4089704692999</v>
      </c>
      <c r="T59" s="12">
        <v>633.15128676200004</v>
      </c>
      <c r="U59" s="12">
        <v>725.23804245680003</v>
      </c>
      <c r="V59" s="12">
        <v>659.1422513243001</v>
      </c>
      <c r="W59" s="12">
        <v>779.17041989999996</v>
      </c>
      <c r="X59" s="12">
        <v>768.26473629999987</v>
      </c>
      <c r="Y59" s="12">
        <v>768.85719070000016</v>
      </c>
      <c r="Z59" s="12">
        <v>589.20977409999989</v>
      </c>
      <c r="AA59" s="12">
        <v>643.85345099999995</v>
      </c>
    </row>
    <row r="60" spans="1:27" x14ac:dyDescent="0.25">
      <c r="A60" s="11" t="s">
        <v>28</v>
      </c>
      <c r="B60" s="11" t="s">
        <v>102</v>
      </c>
      <c r="C60" s="12">
        <v>14.0993065318</v>
      </c>
      <c r="D60" s="12">
        <v>29.799129116</v>
      </c>
      <c r="E60" s="12">
        <v>67.032673502999998</v>
      </c>
      <c r="F60" s="12">
        <v>329.78287619999998</v>
      </c>
      <c r="G60" s="12">
        <v>368.18235653999994</v>
      </c>
      <c r="H60" s="12">
        <v>326.75931706000006</v>
      </c>
      <c r="I60" s="12">
        <v>476.3811852</v>
      </c>
      <c r="J60" s="12">
        <v>487.42221615</v>
      </c>
      <c r="K60" s="12">
        <v>416.44609429999997</v>
      </c>
      <c r="L60" s="12">
        <v>488.52774384000003</v>
      </c>
      <c r="M60" s="12">
        <v>469.75055859999998</v>
      </c>
      <c r="N60" s="12">
        <v>544.75728574000004</v>
      </c>
      <c r="O60" s="12">
        <v>765.11930559999996</v>
      </c>
      <c r="P60" s="12">
        <v>736.69642206000003</v>
      </c>
      <c r="Q60" s="12">
        <v>635.13645431999998</v>
      </c>
      <c r="R60" s="12">
        <v>600.9852846</v>
      </c>
      <c r="S60" s="12">
        <v>631.49524509999992</v>
      </c>
      <c r="T60" s="12">
        <v>512.49231699999996</v>
      </c>
      <c r="U60" s="12">
        <v>599.3405603199999</v>
      </c>
      <c r="V60" s="12">
        <v>520.67708863999997</v>
      </c>
      <c r="W60" s="12">
        <v>583.15741218000005</v>
      </c>
      <c r="X60" s="12">
        <v>586.95601369999997</v>
      </c>
      <c r="Y60" s="12">
        <v>575.60873847900007</v>
      </c>
      <c r="Z60" s="12">
        <v>443.14564811400004</v>
      </c>
      <c r="AA60" s="12">
        <v>469.72152889</v>
      </c>
    </row>
    <row r="61" spans="1:27" x14ac:dyDescent="0.25">
      <c r="A61" s="11" t="s">
        <v>28</v>
      </c>
      <c r="B61" s="11" t="s">
        <v>15</v>
      </c>
      <c r="C61" s="12">
        <v>0</v>
      </c>
      <c r="D61" s="12">
        <v>0</v>
      </c>
      <c r="E61" s="12">
        <v>3.3694848999999999E-2</v>
      </c>
      <c r="F61" s="12">
        <v>114.23779097000001</v>
      </c>
      <c r="G61" s="12">
        <v>114.101537538</v>
      </c>
      <c r="H61" s="12">
        <v>104.29866088199999</v>
      </c>
      <c r="I61" s="12">
        <v>98.051928513999997</v>
      </c>
      <c r="J61" s="12">
        <v>96.121595675999998</v>
      </c>
      <c r="K61" s="12">
        <v>87.914048778999984</v>
      </c>
      <c r="L61" s="12">
        <v>87.082761102000006</v>
      </c>
      <c r="M61" s="12">
        <v>77.369138657999997</v>
      </c>
      <c r="N61" s="12">
        <v>72.113172988999992</v>
      </c>
      <c r="O61" s="12">
        <v>68.54860687099999</v>
      </c>
      <c r="P61" s="12">
        <v>64.82295197900001</v>
      </c>
      <c r="Q61" s="12">
        <v>57.246637792999998</v>
      </c>
      <c r="R61" s="12">
        <v>54.599085037000002</v>
      </c>
      <c r="S61" s="12">
        <v>54.697641644000001</v>
      </c>
      <c r="T61" s="12">
        <v>46.318867150999999</v>
      </c>
      <c r="U61" s="12">
        <v>47.381177209000001</v>
      </c>
      <c r="V61" s="12">
        <v>44.288343300999998</v>
      </c>
      <c r="W61" s="12">
        <v>41.183059055699999</v>
      </c>
      <c r="X61" s="12">
        <v>42.122467786999998</v>
      </c>
      <c r="Y61" s="12">
        <v>37.862056598000002</v>
      </c>
      <c r="Z61" s="12">
        <v>32.279847070999999</v>
      </c>
      <c r="AA61" s="12">
        <v>32.136775739000001</v>
      </c>
    </row>
    <row r="62" spans="1:27" x14ac:dyDescent="0.25">
      <c r="A62" s="11" t="s">
        <v>28</v>
      </c>
      <c r="B62" s="11" t="s">
        <v>17</v>
      </c>
      <c r="C62" s="12">
        <v>1.1150644950000002</v>
      </c>
      <c r="D62" s="12">
        <v>1.7908313779999998</v>
      </c>
      <c r="E62" s="12">
        <v>2.891669131</v>
      </c>
      <c r="F62" s="12">
        <v>4.5171439060000003</v>
      </c>
      <c r="G62" s="12">
        <v>6.827241668000001</v>
      </c>
      <c r="H62" s="12">
        <v>7.9104330250000006</v>
      </c>
      <c r="I62" s="12">
        <v>10.165958948</v>
      </c>
      <c r="J62" s="12">
        <v>11.25928493</v>
      </c>
      <c r="K62" s="12">
        <v>13.659352269999999</v>
      </c>
      <c r="L62" s="12">
        <v>16.301409495000001</v>
      </c>
      <c r="M62" s="12">
        <v>18.696751376000002</v>
      </c>
      <c r="N62" s="12">
        <v>20.30560453</v>
      </c>
      <c r="O62" s="12">
        <v>23.648584539999998</v>
      </c>
      <c r="P62" s="12">
        <v>27.111236170000002</v>
      </c>
      <c r="Q62" s="12">
        <v>29.042549470000001</v>
      </c>
      <c r="R62" s="12">
        <v>30.182232040000002</v>
      </c>
      <c r="S62" s="12">
        <v>32.172623809999997</v>
      </c>
      <c r="T62" s="12">
        <v>31.156468949999997</v>
      </c>
      <c r="U62" s="12">
        <v>34.824736109999996</v>
      </c>
      <c r="V62" s="12">
        <v>34.641716670000001</v>
      </c>
      <c r="W62" s="12">
        <v>34.093267939999997</v>
      </c>
      <c r="X62" s="12">
        <v>35.976978799999998</v>
      </c>
      <c r="Y62" s="12">
        <v>37.427514420000001</v>
      </c>
      <c r="Z62" s="12">
        <v>35.142906549999999</v>
      </c>
      <c r="AA62" s="12">
        <v>35.019705340000002</v>
      </c>
    </row>
    <row r="63" spans="1:27" x14ac:dyDescent="0.25">
      <c r="A63" s="37" t="s">
        <v>98</v>
      </c>
      <c r="B63" s="37"/>
      <c r="C63" s="29">
        <v>108387.85395448527</v>
      </c>
      <c r="D63" s="29">
        <v>99769.979966331201</v>
      </c>
      <c r="E63" s="29">
        <v>59015.154365339848</v>
      </c>
      <c r="F63" s="29">
        <v>43713.907396352581</v>
      </c>
      <c r="G63" s="29">
        <v>40151.206263796368</v>
      </c>
      <c r="H63" s="29">
        <v>47304.616912027079</v>
      </c>
      <c r="I63" s="29">
        <v>24072.652260869199</v>
      </c>
      <c r="J63" s="29">
        <v>25028.535009876363</v>
      </c>
      <c r="K63" s="29">
        <v>17997.684515497458</v>
      </c>
      <c r="L63" s="29">
        <v>15854.0513763376</v>
      </c>
      <c r="M63" s="29">
        <v>15923.430243774712</v>
      </c>
      <c r="N63" s="29">
        <v>17327.222969421011</v>
      </c>
      <c r="O63" s="29">
        <v>14541.43873019023</v>
      </c>
      <c r="P63" s="29">
        <v>11993.70498667675</v>
      </c>
      <c r="Q63" s="29">
        <v>16359.44815781513</v>
      </c>
      <c r="R63" s="29">
        <v>14678.864866955179</v>
      </c>
      <c r="S63" s="29">
        <v>12975.518390290988</v>
      </c>
      <c r="T63" s="29">
        <v>13583.697473579599</v>
      </c>
      <c r="U63" s="29">
        <v>12866.74693750306</v>
      </c>
      <c r="V63" s="29">
        <v>13658.667078820068</v>
      </c>
      <c r="W63" s="29">
        <v>15562.152789479349</v>
      </c>
      <c r="X63" s="29">
        <v>13337.534191285329</v>
      </c>
      <c r="Y63" s="29">
        <v>12356.14256637928</v>
      </c>
      <c r="Z63" s="29">
        <v>15206.1119714058</v>
      </c>
      <c r="AA63" s="29">
        <v>14715.3574606244</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8627.2970600000008</v>
      </c>
      <c r="D68" s="12">
        <v>7425.8275763839993</v>
      </c>
      <c r="E68" s="12">
        <v>9489.196327960999</v>
      </c>
      <c r="F68" s="12">
        <v>8278.4011341819987</v>
      </c>
      <c r="G68" s="12">
        <v>6824.9067725320001</v>
      </c>
      <c r="H68" s="12">
        <v>8718.140549881</v>
      </c>
      <c r="I68" s="12">
        <v>7651.6247044350002</v>
      </c>
      <c r="J68" s="12">
        <v>8048.0678587170005</v>
      </c>
      <c r="K68" s="12">
        <v>7001.3845806660001</v>
      </c>
      <c r="L68" s="12">
        <v>3394.0179987250003</v>
      </c>
      <c r="M68" s="12">
        <v>6196.8910230179999</v>
      </c>
      <c r="N68" s="12">
        <v>5806.4861198179997</v>
      </c>
      <c r="O68" s="12">
        <v>434.05363400199997</v>
      </c>
      <c r="P68" s="12">
        <v>265.34902656499997</v>
      </c>
      <c r="Q68" s="12">
        <v>1.5823670999999997E-2</v>
      </c>
      <c r="R68" s="12">
        <v>1.4835936000000001E-2</v>
      </c>
      <c r="S68" s="12">
        <v>1.4739528999999999E-2</v>
      </c>
      <c r="T68" s="12">
        <v>2.1213284000000002E-2</v>
      </c>
      <c r="U68" s="12">
        <v>2.1929245E-2</v>
      </c>
      <c r="V68" s="12">
        <v>2.1856750000000001E-2</v>
      </c>
      <c r="W68" s="12">
        <v>2.4153133E-2</v>
      </c>
      <c r="X68" s="12">
        <v>2.1010623999999999E-2</v>
      </c>
      <c r="Y68" s="12">
        <v>1.9825333000000001E-2</v>
      </c>
      <c r="Z68" s="12">
        <v>2.4675803999999999E-2</v>
      </c>
      <c r="AA68" s="12">
        <v>2.3328491E-2</v>
      </c>
    </row>
    <row r="69" spans="1:27" x14ac:dyDescent="0.25">
      <c r="A69" s="11" t="s">
        <v>29</v>
      </c>
      <c r="B69" s="11" t="s">
        <v>12</v>
      </c>
      <c r="C69" s="12">
        <v>190.46030999999999</v>
      </c>
      <c r="D69" s="12">
        <v>253.80198000000001</v>
      </c>
      <c r="E69" s="12">
        <v>784.55256000000008</v>
      </c>
      <c r="F69" s="12">
        <v>405.67525000000001</v>
      </c>
      <c r="G69" s="12">
        <v>269.72896999999995</v>
      </c>
      <c r="H69" s="12">
        <v>321.87574999999998</v>
      </c>
      <c r="I69" s="12">
        <v>180.53442000000001</v>
      </c>
      <c r="J69" s="12">
        <v>236.08349999999999</v>
      </c>
      <c r="K69" s="12">
        <v>102.58902</v>
      </c>
      <c r="L69" s="12">
        <v>39.117207000000001</v>
      </c>
      <c r="M69" s="12">
        <v>3.8029090999999998E-3</v>
      </c>
      <c r="N69" s="12">
        <v>33.151309999999995</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1671.5538434277</v>
      </c>
      <c r="D70" s="12">
        <v>1931.5600940680997</v>
      </c>
      <c r="E70" s="12">
        <v>4893.9299756402979</v>
      </c>
      <c r="F70" s="12">
        <v>3376.9923908699993</v>
      </c>
      <c r="G70" s="12">
        <v>2608.0285364992001</v>
      </c>
      <c r="H70" s="12">
        <v>5001.9097546411003</v>
      </c>
      <c r="I70" s="12">
        <v>3303.0584899113996</v>
      </c>
      <c r="J70" s="12">
        <v>4813.1290297287997</v>
      </c>
      <c r="K70" s="12">
        <v>2202.2834863846006</v>
      </c>
      <c r="L70" s="12">
        <v>510.82803213580007</v>
      </c>
      <c r="M70" s="12">
        <v>310.78061739049991</v>
      </c>
      <c r="N70" s="12">
        <v>541.44352129419997</v>
      </c>
      <c r="O70" s="12">
        <v>71.756652275500002</v>
      </c>
      <c r="P70" s="12">
        <v>70.967069144999982</v>
      </c>
      <c r="Q70" s="12">
        <v>209.74681713910002</v>
      </c>
      <c r="R70" s="12">
        <v>5.2134211899999998E-2</v>
      </c>
      <c r="S70" s="12">
        <v>83.044475954499987</v>
      </c>
      <c r="T70" s="12">
        <v>2735.2468229443998</v>
      </c>
      <c r="U70" s="12">
        <v>391.16951358950007</v>
      </c>
      <c r="V70" s="12">
        <v>1746.7957573113997</v>
      </c>
      <c r="W70" s="12">
        <v>4351.8544724739004</v>
      </c>
      <c r="X70" s="12">
        <v>3.4719228299999995E-2</v>
      </c>
      <c r="Y70" s="12">
        <v>3.3076605500000009E-2</v>
      </c>
      <c r="Z70" s="12">
        <v>4.5110177500000008E-2</v>
      </c>
      <c r="AA70" s="12">
        <v>3.8299741900000003E-2</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7.4905685999999997E-3</v>
      </c>
      <c r="K72" s="12">
        <v>7.5513529999999994E-3</v>
      </c>
      <c r="L72" s="12">
        <v>6.6994862999999998E-3</v>
      </c>
      <c r="M72" s="12">
        <v>9.3846229999999999E-3</v>
      </c>
      <c r="N72" s="12">
        <v>1.0816566E-2</v>
      </c>
      <c r="O72" s="12">
        <v>8.1522820000000003E-3</v>
      </c>
      <c r="P72" s="12">
        <v>9.3767199999999998E-3</v>
      </c>
      <c r="Q72" s="12">
        <v>1.7434882999999998E-2</v>
      </c>
      <c r="R72" s="12">
        <v>1.3547095E-2</v>
      </c>
      <c r="S72" s="12">
        <v>1.6676984999999998E-2</v>
      </c>
      <c r="T72" s="12">
        <v>1.2697274E-2</v>
      </c>
      <c r="U72" s="12">
        <v>1.2453290000000001E-2</v>
      </c>
      <c r="V72" s="12">
        <v>1.5699477E-2</v>
      </c>
      <c r="W72" s="12">
        <v>4.255109E-2</v>
      </c>
      <c r="X72" s="12">
        <v>1.2746183999999999E-2</v>
      </c>
      <c r="Y72" s="12">
        <v>1.1569324000000001E-2</v>
      </c>
      <c r="Z72" s="12">
        <v>2.5111941999999998E-2</v>
      </c>
      <c r="AA72" s="12">
        <v>1.9682753000000001E-2</v>
      </c>
    </row>
    <row r="73" spans="1:27" x14ac:dyDescent="0.25">
      <c r="A73" s="11" t="s">
        <v>29</v>
      </c>
      <c r="B73" s="11" t="s">
        <v>10</v>
      </c>
      <c r="C73" s="12">
        <v>808.65467822099993</v>
      </c>
      <c r="D73" s="12">
        <v>764.65459988120017</v>
      </c>
      <c r="E73" s="12">
        <v>732.76866476432986</v>
      </c>
      <c r="F73" s="12">
        <v>1042.65713637053</v>
      </c>
      <c r="G73" s="12">
        <v>1003.32643878709</v>
      </c>
      <c r="H73" s="12">
        <v>1556.9106653039998</v>
      </c>
      <c r="I73" s="12">
        <v>1591.9706136445598</v>
      </c>
      <c r="J73" s="12">
        <v>1574.5391737468999</v>
      </c>
      <c r="K73" s="12">
        <v>1598.9580922502998</v>
      </c>
      <c r="L73" s="12">
        <v>1436.48528315506</v>
      </c>
      <c r="M73" s="12">
        <v>1651.7165631013004</v>
      </c>
      <c r="N73" s="12">
        <v>1426.7688421572</v>
      </c>
      <c r="O73" s="12">
        <v>1730.8983253136998</v>
      </c>
      <c r="P73" s="12">
        <v>1932.5695840801998</v>
      </c>
      <c r="Q73" s="12">
        <v>2311.7391984581004</v>
      </c>
      <c r="R73" s="12">
        <v>2423.5117209445002</v>
      </c>
      <c r="S73" s="12">
        <v>2172.9979874369005</v>
      </c>
      <c r="T73" s="12">
        <v>2352.0585032702002</v>
      </c>
      <c r="U73" s="12">
        <v>2694.4886293284003</v>
      </c>
      <c r="V73" s="12">
        <v>2758.4887520848006</v>
      </c>
      <c r="W73" s="12">
        <v>2639.6446131281</v>
      </c>
      <c r="X73" s="12">
        <v>2716.0853248742001</v>
      </c>
      <c r="Y73" s="12">
        <v>2542.0952789690996</v>
      </c>
      <c r="Z73" s="12">
        <v>2755.8198109378</v>
      </c>
      <c r="AA73" s="12">
        <v>3099.1384092505996</v>
      </c>
    </row>
    <row r="74" spans="1:27" x14ac:dyDescent="0.25">
      <c r="A74" s="11" t="s">
        <v>29</v>
      </c>
      <c r="B74" s="11" t="s">
        <v>9</v>
      </c>
      <c r="C74" s="12">
        <v>103.22249439063998</v>
      </c>
      <c r="D74" s="12">
        <v>88.256186546119991</v>
      </c>
      <c r="E74" s="12">
        <v>94.27433673715997</v>
      </c>
      <c r="F74" s="12">
        <v>128.70825704572002</v>
      </c>
      <c r="G74" s="12">
        <v>177.33658660383</v>
      </c>
      <c r="H74" s="12">
        <v>356.37512196769995</v>
      </c>
      <c r="I74" s="12">
        <v>345.27388416634</v>
      </c>
      <c r="J74" s="12">
        <v>622.32440696129993</v>
      </c>
      <c r="K74" s="12">
        <v>637.88260437639997</v>
      </c>
      <c r="L74" s="12">
        <v>842.47217761946001</v>
      </c>
      <c r="M74" s="12">
        <v>1241.0309500443</v>
      </c>
      <c r="N74" s="12">
        <v>1444.5912710244002</v>
      </c>
      <c r="O74" s="12">
        <v>1470.0400991465999</v>
      </c>
      <c r="P74" s="12">
        <v>1788.6141950233998</v>
      </c>
      <c r="Q74" s="12">
        <v>1618.3703887254001</v>
      </c>
      <c r="R74" s="12">
        <v>1639.0764305709999</v>
      </c>
      <c r="S74" s="12">
        <v>1653.7879316130002</v>
      </c>
      <c r="T74" s="12">
        <v>1598.9413598834001</v>
      </c>
      <c r="U74" s="12">
        <v>2847.5746048000005</v>
      </c>
      <c r="V74" s="12">
        <v>2482.7220891699999</v>
      </c>
      <c r="W74" s="12">
        <v>3070.3398551300002</v>
      </c>
      <c r="X74" s="12">
        <v>2948.0793942200003</v>
      </c>
      <c r="Y74" s="12">
        <v>2903.4224025899998</v>
      </c>
      <c r="Z74" s="12">
        <v>2477.5932693000004</v>
      </c>
      <c r="AA74" s="12">
        <v>2576.8161846800003</v>
      </c>
    </row>
    <row r="75" spans="1:27" x14ac:dyDescent="0.25">
      <c r="A75" s="11" t="s">
        <v>29</v>
      </c>
      <c r="B75" s="11" t="s">
        <v>102</v>
      </c>
      <c r="C75" s="12">
        <v>16.135089780700003</v>
      </c>
      <c r="D75" s="12">
        <v>15.366803991899999</v>
      </c>
      <c r="E75" s="12">
        <v>13.970748325499999</v>
      </c>
      <c r="F75" s="12">
        <v>12.722178997100002</v>
      </c>
      <c r="G75" s="12">
        <v>12.526647825600001</v>
      </c>
      <c r="H75" s="12">
        <v>10.976534512199999</v>
      </c>
      <c r="I75" s="12">
        <v>10.3258325164</v>
      </c>
      <c r="J75" s="12">
        <v>139.37388819999998</v>
      </c>
      <c r="K75" s="12">
        <v>275.22201981699999</v>
      </c>
      <c r="L75" s="12">
        <v>572.64515745000006</v>
      </c>
      <c r="M75" s="12">
        <v>757.99618847000011</v>
      </c>
      <c r="N75" s="12">
        <v>919.380748391</v>
      </c>
      <c r="O75" s="12">
        <v>950.24525835800011</v>
      </c>
      <c r="P75" s="12">
        <v>1100.8894161750002</v>
      </c>
      <c r="Q75" s="12">
        <v>871.05262865999998</v>
      </c>
      <c r="R75" s="12">
        <v>853.86380470300003</v>
      </c>
      <c r="S75" s="12">
        <v>869.44644929100002</v>
      </c>
      <c r="T75" s="12">
        <v>784.17736772799992</v>
      </c>
      <c r="U75" s="12">
        <v>1667.7965614700001</v>
      </c>
      <c r="V75" s="12">
        <v>1384.023016801</v>
      </c>
      <c r="W75" s="12">
        <v>1793.7455971480001</v>
      </c>
      <c r="X75" s="12">
        <v>1778.1461952179998</v>
      </c>
      <c r="Y75" s="12">
        <v>1784.54671067</v>
      </c>
      <c r="Z75" s="12">
        <v>1424.8111988220001</v>
      </c>
      <c r="AA75" s="12">
        <v>1408.609012164</v>
      </c>
    </row>
    <row r="76" spans="1:27" x14ac:dyDescent="0.25">
      <c r="A76" s="11" t="s">
        <v>29</v>
      </c>
      <c r="B76" s="11" t="s">
        <v>15</v>
      </c>
      <c r="C76" s="12">
        <v>0</v>
      </c>
      <c r="D76" s="12">
        <v>0</v>
      </c>
      <c r="E76" s="12">
        <v>6.1136997E-3</v>
      </c>
      <c r="F76" s="12">
        <v>6.4342521999999997E-3</v>
      </c>
      <c r="G76" s="12">
        <v>7.6816697000000001E-3</v>
      </c>
      <c r="H76" s="12">
        <v>8.1820409999999993E-3</v>
      </c>
      <c r="I76" s="12">
        <v>8.3868407999999998E-3</v>
      </c>
      <c r="J76" s="12">
        <v>8.2571014999999991E-3</v>
      </c>
      <c r="K76" s="12">
        <v>7.7982706000000006E-3</v>
      </c>
      <c r="L76" s="12">
        <v>7.6136052999999995E-3</v>
      </c>
      <c r="M76" s="12">
        <v>6.8833213000000001E-3</v>
      </c>
      <c r="N76" s="12">
        <v>6.9756019000000004E-3</v>
      </c>
      <c r="O76" s="12">
        <v>6.7594930000000001E-3</v>
      </c>
      <c r="P76" s="12">
        <v>6.7594383999999997E-3</v>
      </c>
      <c r="Q76" s="12">
        <v>6.2734518000000005E-3</v>
      </c>
      <c r="R76" s="12">
        <v>5.947412E-3</v>
      </c>
      <c r="S76" s="12">
        <v>5.9899157E-3</v>
      </c>
      <c r="T76" s="12">
        <v>5.8064917999999998E-3</v>
      </c>
      <c r="U76" s="12">
        <v>5.6530145000000002E-3</v>
      </c>
      <c r="V76" s="12">
        <v>5.5000350999999999E-3</v>
      </c>
      <c r="W76" s="12">
        <v>5.5965670000000002E-3</v>
      </c>
      <c r="X76" s="12">
        <v>5.6892205999999994E-3</v>
      </c>
      <c r="Y76" s="12">
        <v>5.5441027000000002E-3</v>
      </c>
      <c r="Z76" s="12">
        <v>4.9650499999999995E-3</v>
      </c>
      <c r="AA76" s="12">
        <v>4.7422848000000005E-3</v>
      </c>
    </row>
    <row r="77" spans="1:27" x14ac:dyDescent="0.25">
      <c r="A77" s="11" t="s">
        <v>29</v>
      </c>
      <c r="B77" s="11" t="s">
        <v>17</v>
      </c>
      <c r="C77" s="12">
        <v>4.5826980000000006</v>
      </c>
      <c r="D77" s="12">
        <v>5.9714565000000004</v>
      </c>
      <c r="E77" s="12">
        <v>6.6132133999999994</v>
      </c>
      <c r="F77" s="12">
        <v>7.6399546000000003</v>
      </c>
      <c r="G77" s="12">
        <v>8.9649560000000008</v>
      </c>
      <c r="H77" s="12">
        <v>9.3715729999999997</v>
      </c>
      <c r="I77" s="12">
        <v>10.510554000000001</v>
      </c>
      <c r="J77" s="12">
        <v>11.252220999999999</v>
      </c>
      <c r="K77" s="12">
        <v>11.976083000000001</v>
      </c>
      <c r="L77" s="12">
        <v>14.107113</v>
      </c>
      <c r="M77" s="12">
        <v>15.187231000000001</v>
      </c>
      <c r="N77" s="12">
        <v>16.314890999999999</v>
      </c>
      <c r="O77" s="12">
        <v>17.635488000000002</v>
      </c>
      <c r="P77" s="12">
        <v>18.883506000000001</v>
      </c>
      <c r="Q77" s="12">
        <v>18.542950000000001</v>
      </c>
      <c r="R77" s="12">
        <v>18.781151999999999</v>
      </c>
      <c r="S77" s="12">
        <v>19.826065999999997</v>
      </c>
      <c r="T77" s="12">
        <v>18.843346</v>
      </c>
      <c r="U77" s="12">
        <v>20.817162</v>
      </c>
      <c r="V77" s="12">
        <v>19.933666000000002</v>
      </c>
      <c r="W77" s="12">
        <v>19.944901999999999</v>
      </c>
      <c r="X77" s="12">
        <v>19.843139000000001</v>
      </c>
      <c r="Y77" s="12">
        <v>20.350249999999999</v>
      </c>
      <c r="Z77" s="12">
        <v>19.278072000000002</v>
      </c>
      <c r="AA77" s="12">
        <v>18.924530999999998</v>
      </c>
    </row>
    <row r="78" spans="1:27" x14ac:dyDescent="0.25">
      <c r="A78" s="37" t="s">
        <v>98</v>
      </c>
      <c r="B78" s="37"/>
      <c r="C78" s="29">
        <v>11401.188386039343</v>
      </c>
      <c r="D78" s="29">
        <v>10464.100436879418</v>
      </c>
      <c r="E78" s="29">
        <v>15994.721865102787</v>
      </c>
      <c r="F78" s="29">
        <v>13232.434168468248</v>
      </c>
      <c r="G78" s="29">
        <v>10883.327304422119</v>
      </c>
      <c r="H78" s="29">
        <v>15955.2118417938</v>
      </c>
      <c r="I78" s="29">
        <v>13072.4621121573</v>
      </c>
      <c r="J78" s="29">
        <v>15294.1514597226</v>
      </c>
      <c r="K78" s="29">
        <v>11543.105335030299</v>
      </c>
      <c r="L78" s="29">
        <v>6222.9273981216202</v>
      </c>
      <c r="M78" s="29">
        <v>9400.4323410862016</v>
      </c>
      <c r="N78" s="29">
        <v>9252.4518808598004</v>
      </c>
      <c r="O78" s="29">
        <v>3706.7568630197998</v>
      </c>
      <c r="P78" s="29">
        <v>4057.5092515335991</v>
      </c>
      <c r="Q78" s="29">
        <v>4139.8896628766006</v>
      </c>
      <c r="R78" s="29">
        <v>4062.6686687584001</v>
      </c>
      <c r="S78" s="29">
        <v>3909.8618115184008</v>
      </c>
      <c r="T78" s="29">
        <v>6686.2805966559999</v>
      </c>
      <c r="U78" s="29">
        <v>5933.2671302529016</v>
      </c>
      <c r="V78" s="29">
        <v>6988.0441547932005</v>
      </c>
      <c r="W78" s="29">
        <v>10061.905644955001</v>
      </c>
      <c r="X78" s="29">
        <v>5664.2331951305005</v>
      </c>
      <c r="Y78" s="29">
        <v>5445.5821528215993</v>
      </c>
      <c r="Z78" s="29">
        <v>5233.5079781613003</v>
      </c>
      <c r="AA78" s="29">
        <v>5676.0359049164999</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1.2905606E-2</v>
      </c>
      <c r="E83" s="12">
        <v>1.2756239000000001E-2</v>
      </c>
      <c r="F83" s="12">
        <v>1.2751863E-2</v>
      </c>
      <c r="G83" s="12">
        <v>1.3087438999999999E-2</v>
      </c>
      <c r="H83" s="12">
        <v>1.4657821E-2</v>
      </c>
      <c r="I83" s="12">
        <v>1.5388566000000001E-2</v>
      </c>
      <c r="J83" s="12">
        <v>1.4887085000000001E-2</v>
      </c>
      <c r="K83" s="12">
        <v>1.4274601000000001E-2</v>
      </c>
      <c r="L83" s="12">
        <v>1.3694214999999999E-2</v>
      </c>
      <c r="M83" s="12">
        <v>1.3829872999999999E-2</v>
      </c>
      <c r="N83" s="12">
        <v>1.3426883000000001E-2</v>
      </c>
      <c r="O83" s="12">
        <v>1.2635661000000001E-2</v>
      </c>
      <c r="P83" s="12">
        <v>1.2135505999999999E-2</v>
      </c>
      <c r="Q83" s="12">
        <v>1.3364959000000001E-2</v>
      </c>
      <c r="R83" s="12">
        <v>1.2709167E-2</v>
      </c>
      <c r="S83" s="12">
        <v>1.2621734999999999E-2</v>
      </c>
      <c r="T83" s="12">
        <v>1.7348516000000001E-2</v>
      </c>
      <c r="U83" s="12">
        <v>1.6769348E-2</v>
      </c>
      <c r="V83" s="12">
        <v>1.6417992000000003E-2</v>
      </c>
      <c r="W83" s="12">
        <v>1.7096243000000001E-2</v>
      </c>
      <c r="X83" s="12">
        <v>1.5426679E-2</v>
      </c>
      <c r="Y83" s="12">
        <v>1.4643463000000001E-2</v>
      </c>
      <c r="Z83" s="12">
        <v>2.1390493E-2</v>
      </c>
      <c r="AA83" s="12">
        <v>2.0328147999999997E-2</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2.3597447499999997E-2</v>
      </c>
      <c r="D85" s="12">
        <v>2.3460891000000001E-2</v>
      </c>
      <c r="E85" s="12">
        <v>2.32598402E-2</v>
      </c>
      <c r="F85" s="12">
        <v>9.1081077409999995</v>
      </c>
      <c r="G85" s="12">
        <v>8.6458475854000003</v>
      </c>
      <c r="H85" s="12">
        <v>5.9364864763000007</v>
      </c>
      <c r="I85" s="12">
        <v>2.76368853E-2</v>
      </c>
      <c r="J85" s="12">
        <v>2.6986804400000002E-2</v>
      </c>
      <c r="K85" s="12">
        <v>8.184340176100001</v>
      </c>
      <c r="L85" s="12">
        <v>58.92377380100001</v>
      </c>
      <c r="M85" s="12">
        <v>2.48606785E-2</v>
      </c>
      <c r="N85" s="12">
        <v>2.5143135399999999E-2</v>
      </c>
      <c r="O85" s="12">
        <v>2.2011861300000001E-2</v>
      </c>
      <c r="P85" s="12">
        <v>2.1707174400000001E-2</v>
      </c>
      <c r="Q85" s="12">
        <v>2.4198790599999999E-2</v>
      </c>
      <c r="R85" s="12">
        <v>2.2186997299999997E-2</v>
      </c>
      <c r="S85" s="12">
        <v>2.25593119E-2</v>
      </c>
      <c r="T85" s="12">
        <v>1.88941353E-2</v>
      </c>
      <c r="U85" s="12">
        <v>1.8082764799999998E-2</v>
      </c>
      <c r="V85" s="12">
        <v>1.74010213E-2</v>
      </c>
      <c r="W85" s="12">
        <v>2.4683976699999999E-2</v>
      </c>
      <c r="X85" s="12">
        <v>1.5234144899999998E-2</v>
      </c>
      <c r="Y85" s="12">
        <v>1.46690529E-2</v>
      </c>
      <c r="Z85" s="12">
        <v>2.4034642500000002E-2</v>
      </c>
      <c r="AA85" s="12">
        <v>2.1348773200000001E-2</v>
      </c>
    </row>
    <row r="86" spans="1:27" x14ac:dyDescent="0.25">
      <c r="A86" s="11" t="s">
        <v>30</v>
      </c>
      <c r="B86" s="11" t="s">
        <v>3</v>
      </c>
      <c r="C86" s="12">
        <v>48575.177699999993</v>
      </c>
      <c r="D86" s="12">
        <v>53263.308600000004</v>
      </c>
      <c r="E86" s="12">
        <v>46269.595600000008</v>
      </c>
      <c r="F86" s="12">
        <v>45220.836799999997</v>
      </c>
      <c r="G86" s="12">
        <v>51685.507300000005</v>
      </c>
      <c r="H86" s="12">
        <v>51779.301599999992</v>
      </c>
      <c r="I86" s="12">
        <v>51999.162200000006</v>
      </c>
      <c r="J86" s="12">
        <v>44455.894200000002</v>
      </c>
      <c r="K86" s="12">
        <v>43416.348799999992</v>
      </c>
      <c r="L86" s="12">
        <v>37517.371700000003</v>
      </c>
      <c r="M86" s="12">
        <v>37674.929200000006</v>
      </c>
      <c r="N86" s="12">
        <v>35751.733599999992</v>
      </c>
      <c r="O86" s="12">
        <v>28578.576099999998</v>
      </c>
      <c r="P86" s="12">
        <v>27223.128400000001</v>
      </c>
      <c r="Q86" s="12">
        <v>30823.768099999998</v>
      </c>
      <c r="R86" s="12">
        <v>25812.689599999998</v>
      </c>
      <c r="S86" s="12">
        <v>25123.792000000001</v>
      </c>
      <c r="T86" s="12">
        <v>25662.142800000001</v>
      </c>
      <c r="U86" s="12">
        <v>22289.307699999998</v>
      </c>
      <c r="V86" s="12">
        <v>18671.657199999998</v>
      </c>
      <c r="W86" s="12">
        <v>23341.9352</v>
      </c>
      <c r="X86" s="12">
        <v>19178.495199999998</v>
      </c>
      <c r="Y86" s="12">
        <v>14973.728971999999</v>
      </c>
      <c r="Z86" s="12">
        <v>20304.109159999996</v>
      </c>
      <c r="AA86" s="12">
        <v>18149.207599999998</v>
      </c>
    </row>
    <row r="87" spans="1:27" x14ac:dyDescent="0.25">
      <c r="A87" s="11" t="s">
        <v>30</v>
      </c>
      <c r="B87" s="11" t="s">
        <v>118</v>
      </c>
      <c r="C87" s="12">
        <v>0</v>
      </c>
      <c r="D87" s="12">
        <v>0</v>
      </c>
      <c r="E87" s="12">
        <v>0</v>
      </c>
      <c r="F87" s="12">
        <v>0</v>
      </c>
      <c r="G87" s="12">
        <v>0</v>
      </c>
      <c r="H87" s="12">
        <v>0</v>
      </c>
      <c r="I87" s="12">
        <v>0</v>
      </c>
      <c r="J87" s="12">
        <v>3.7422938000000001E-3</v>
      </c>
      <c r="K87" s="12">
        <v>4.6655702999999996E-3</v>
      </c>
      <c r="L87" s="12">
        <v>4.8907823999999999E-3</v>
      </c>
      <c r="M87" s="12">
        <v>5.7908549999999993E-3</v>
      </c>
      <c r="N87" s="12">
        <v>8.520429999999999E-3</v>
      </c>
      <c r="O87" s="12">
        <v>6.3157919999999998E-3</v>
      </c>
      <c r="P87" s="12">
        <v>7.856293700000001E-3</v>
      </c>
      <c r="Q87" s="12">
        <v>3.3678890000000003E-2</v>
      </c>
      <c r="R87" s="12">
        <v>3.1115457999999999E-2</v>
      </c>
      <c r="S87" s="12">
        <v>3.2307842000000003E-2</v>
      </c>
      <c r="T87" s="12">
        <v>2.6808492999999999E-2</v>
      </c>
      <c r="U87" s="12">
        <v>2.5094512999999999E-2</v>
      </c>
      <c r="V87" s="12">
        <v>2.7263367E-2</v>
      </c>
      <c r="W87" s="12">
        <v>4.8001620000000002E-2</v>
      </c>
      <c r="X87" s="12">
        <v>2.3150094999999999E-2</v>
      </c>
      <c r="Y87" s="12">
        <v>2.4125571999999998E-2</v>
      </c>
      <c r="Z87" s="12">
        <v>268.98121999999995</v>
      </c>
      <c r="AA87" s="12">
        <v>255.38128</v>
      </c>
    </row>
    <row r="88" spans="1:27" x14ac:dyDescent="0.25">
      <c r="A88" s="11" t="s">
        <v>30</v>
      </c>
      <c r="B88" s="11" t="s">
        <v>10</v>
      </c>
      <c r="C88" s="12">
        <v>618.64345755310012</v>
      </c>
      <c r="D88" s="12">
        <v>566.25048209650004</v>
      </c>
      <c r="E88" s="12">
        <v>794.74062904175014</v>
      </c>
      <c r="F88" s="12">
        <v>817.12424761062016</v>
      </c>
      <c r="G88" s="12">
        <v>1460.5357117866301</v>
      </c>
      <c r="H88" s="12">
        <v>1475.4594252637</v>
      </c>
      <c r="I88" s="12">
        <v>1813.6638175897801</v>
      </c>
      <c r="J88" s="12">
        <v>1703.8827668179399</v>
      </c>
      <c r="K88" s="12">
        <v>2161.4262049377803</v>
      </c>
      <c r="L88" s="12">
        <v>2133.5607658272002</v>
      </c>
      <c r="M88" s="12">
        <v>2070.3852090072105</v>
      </c>
      <c r="N88" s="12">
        <v>2562.0629000489498</v>
      </c>
      <c r="O88" s="12">
        <v>2461.3318739800402</v>
      </c>
      <c r="P88" s="12">
        <v>2833.5664073636999</v>
      </c>
      <c r="Q88" s="12">
        <v>3109.4446184225499</v>
      </c>
      <c r="R88" s="12">
        <v>2863.1823333156804</v>
      </c>
      <c r="S88" s="12">
        <v>2668.17399583407</v>
      </c>
      <c r="T88" s="12">
        <v>2974.2381118615804</v>
      </c>
      <c r="U88" s="12">
        <v>2890.994370504</v>
      </c>
      <c r="V88" s="12">
        <v>2536.5222228130201</v>
      </c>
      <c r="W88" s="12">
        <v>2689.21894545333</v>
      </c>
      <c r="X88" s="12">
        <v>2515.4859431421705</v>
      </c>
      <c r="Y88" s="12">
        <v>2503.9586886531001</v>
      </c>
      <c r="Z88" s="12">
        <v>2709.0009474985604</v>
      </c>
      <c r="AA88" s="12">
        <v>2655.38834544882</v>
      </c>
    </row>
    <row r="89" spans="1:27" x14ac:dyDescent="0.25">
      <c r="A89" s="11" t="s">
        <v>30</v>
      </c>
      <c r="B89" s="11" t="s">
        <v>9</v>
      </c>
      <c r="C89" s="12">
        <v>3.2698060999999999E-4</v>
      </c>
      <c r="D89" s="12">
        <v>6.4100284999999996E-4</v>
      </c>
      <c r="E89" s="12">
        <v>8.5810933E-4</v>
      </c>
      <c r="F89" s="12">
        <v>1.9781659600000001E-3</v>
      </c>
      <c r="G89" s="12">
        <v>1.93092327697</v>
      </c>
      <c r="H89" s="12">
        <v>31.6690133934</v>
      </c>
      <c r="I89" s="12">
        <v>66.557454650999986</v>
      </c>
      <c r="J89" s="12">
        <v>165.70752900000002</v>
      </c>
      <c r="K89" s="12">
        <v>144.17558799999998</v>
      </c>
      <c r="L89" s="12">
        <v>146.529034</v>
      </c>
      <c r="M89" s="12">
        <v>415.89391300000005</v>
      </c>
      <c r="N89" s="12">
        <v>623.13056100000006</v>
      </c>
      <c r="O89" s="12">
        <v>665.35132099999998</v>
      </c>
      <c r="P89" s="12">
        <v>670.74582299999997</v>
      </c>
      <c r="Q89" s="12">
        <v>670.12107079999998</v>
      </c>
      <c r="R89" s="12">
        <v>697.5850885000001</v>
      </c>
      <c r="S89" s="12">
        <v>746.47331410000004</v>
      </c>
      <c r="T89" s="12">
        <v>689.12775970000007</v>
      </c>
      <c r="U89" s="12">
        <v>713.72988129999999</v>
      </c>
      <c r="V89" s="12">
        <v>857.34605150000004</v>
      </c>
      <c r="W89" s="12">
        <v>859.90428870000005</v>
      </c>
      <c r="X89" s="12">
        <v>860.34330399999999</v>
      </c>
      <c r="Y89" s="12">
        <v>787.49652850000007</v>
      </c>
      <c r="Z89" s="12">
        <v>905.17075499999987</v>
      </c>
      <c r="AA89" s="12">
        <v>1073.7114942999999</v>
      </c>
    </row>
    <row r="90" spans="1:27" x14ac:dyDescent="0.25">
      <c r="A90" s="11" t="s">
        <v>30</v>
      </c>
      <c r="B90" s="11" t="s">
        <v>102</v>
      </c>
      <c r="C90" s="12">
        <v>3.8951643000000001E-3</v>
      </c>
      <c r="D90" s="12">
        <v>4.2751648E-3</v>
      </c>
      <c r="E90" s="12">
        <v>4.7647082000000004E-3</v>
      </c>
      <c r="F90" s="12">
        <v>5.1122917999999991E-3</v>
      </c>
      <c r="G90" s="12">
        <v>5.8542226000000003E-3</v>
      </c>
      <c r="H90" s="12">
        <v>5.5850982000000002E-3</v>
      </c>
      <c r="I90" s="12">
        <v>5.976615900000001E-3</v>
      </c>
      <c r="J90" s="12">
        <v>7.5456456999999999E-3</v>
      </c>
      <c r="K90" s="12">
        <v>1.1794276199999999E-2</v>
      </c>
      <c r="L90" s="12">
        <v>1.2654776E-2</v>
      </c>
      <c r="M90" s="12">
        <v>1.45210103E-2</v>
      </c>
      <c r="N90" s="12">
        <v>1.5779935299999999E-2</v>
      </c>
      <c r="O90" s="12">
        <v>1.6225056500000001E-2</v>
      </c>
      <c r="P90" s="12">
        <v>2.0881982E-2</v>
      </c>
      <c r="Q90" s="12">
        <v>9.5678178000000003E-2</v>
      </c>
      <c r="R90" s="12">
        <v>25.277234317000001</v>
      </c>
      <c r="S90" s="12">
        <v>24.751121793999999</v>
      </c>
      <c r="T90" s="12">
        <v>22.716754318</v>
      </c>
      <c r="U90" s="12">
        <v>72.701440958000006</v>
      </c>
      <c r="V90" s="12">
        <v>139.41674983600001</v>
      </c>
      <c r="W90" s="12">
        <v>134.13943900400002</v>
      </c>
      <c r="X90" s="12">
        <v>136.03147710600001</v>
      </c>
      <c r="Y90" s="12">
        <v>133.181504854</v>
      </c>
      <c r="Z90" s="12">
        <v>292.84460731999997</v>
      </c>
      <c r="AA90" s="12">
        <v>482.83351525999996</v>
      </c>
    </row>
    <row r="91" spans="1:27" x14ac:dyDescent="0.25">
      <c r="A91" s="11" t="s">
        <v>30</v>
      </c>
      <c r="B91" s="11" t="s">
        <v>15</v>
      </c>
      <c r="C91" s="12">
        <v>0</v>
      </c>
      <c r="D91" s="12">
        <v>0</v>
      </c>
      <c r="E91" s="12">
        <v>8.9579394E-3</v>
      </c>
      <c r="F91" s="12">
        <v>1.00250354E-2</v>
      </c>
      <c r="G91" s="12">
        <v>1.20574176E-2</v>
      </c>
      <c r="H91" s="12">
        <v>20.372472146</v>
      </c>
      <c r="I91" s="12">
        <v>123.57119307799999</v>
      </c>
      <c r="J91" s="12">
        <v>154.7977986313</v>
      </c>
      <c r="K91" s="12">
        <v>189.35241565600001</v>
      </c>
      <c r="L91" s="12">
        <v>267.11795331999997</v>
      </c>
      <c r="M91" s="12">
        <v>312.41068156299997</v>
      </c>
      <c r="N91" s="12">
        <v>383.97819116200009</v>
      </c>
      <c r="O91" s="12">
        <v>440.41744084839996</v>
      </c>
      <c r="P91" s="12">
        <v>397.70871657599997</v>
      </c>
      <c r="Q91" s="12">
        <v>403.66853952800005</v>
      </c>
      <c r="R91" s="12">
        <v>387.36094177900003</v>
      </c>
      <c r="S91" s="12">
        <v>351.05827444299996</v>
      </c>
      <c r="T91" s="12">
        <v>327.31967053399995</v>
      </c>
      <c r="U91" s="12">
        <v>328.26844638</v>
      </c>
      <c r="V91" s="12">
        <v>293.80199040799999</v>
      </c>
      <c r="W91" s="12">
        <v>262.95249025199996</v>
      </c>
      <c r="X91" s="12">
        <v>285.56210645599998</v>
      </c>
      <c r="Y91" s="12">
        <v>245.69946583899997</v>
      </c>
      <c r="Z91" s="12">
        <v>222.67850669000001</v>
      </c>
      <c r="AA91" s="12">
        <v>217.77158511000002</v>
      </c>
    </row>
    <row r="92" spans="1:27" x14ac:dyDescent="0.25">
      <c r="A92" s="11" t="s">
        <v>30</v>
      </c>
      <c r="B92" s="11" t="s">
        <v>17</v>
      </c>
      <c r="C92" s="12">
        <v>8.6767369999999996E-2</v>
      </c>
      <c r="D92" s="12">
        <v>0.13420357999999999</v>
      </c>
      <c r="E92" s="12">
        <v>0.20834343999999999</v>
      </c>
      <c r="F92" s="12">
        <v>0.2880453</v>
      </c>
      <c r="G92" s="12">
        <v>0.46893734999999998</v>
      </c>
      <c r="H92" s="12">
        <v>0.76487879999999997</v>
      </c>
      <c r="I92" s="12">
        <v>0.82486219999999999</v>
      </c>
      <c r="J92" s="12">
        <v>1.0628743</v>
      </c>
      <c r="K92" s="12">
        <v>1.4918153999999999</v>
      </c>
      <c r="L92" s="12">
        <v>1.5489147000000001</v>
      </c>
      <c r="M92" s="12">
        <v>1.4926459000000001</v>
      </c>
      <c r="N92" s="12">
        <v>1.9423754</v>
      </c>
      <c r="O92" s="12">
        <v>1.9939657</v>
      </c>
      <c r="P92" s="12">
        <v>2.3337039000000002</v>
      </c>
      <c r="Q92" s="12">
        <v>2.3424621999999999</v>
      </c>
      <c r="R92" s="12">
        <v>2.4905841999999998</v>
      </c>
      <c r="S92" s="12">
        <v>2.7990720000000002</v>
      </c>
      <c r="T92" s="12">
        <v>2.9875354000000001</v>
      </c>
      <c r="U92" s="12">
        <v>3.1599663000000002</v>
      </c>
      <c r="V92" s="12">
        <v>2.9037694999999997</v>
      </c>
      <c r="W92" s="12">
        <v>3.0376849999999997</v>
      </c>
      <c r="X92" s="12">
        <v>3.0424119999999997</v>
      </c>
      <c r="Y92" s="12">
        <v>3.2778937999999997</v>
      </c>
      <c r="Z92" s="12">
        <v>3.0668179000000002</v>
      </c>
      <c r="AA92" s="12">
        <v>3.1746167000000001</v>
      </c>
    </row>
    <row r="93" spans="1:27" x14ac:dyDescent="0.25">
      <c r="A93" s="37" t="s">
        <v>98</v>
      </c>
      <c r="B93" s="37"/>
      <c r="C93" s="29">
        <v>49193.845081981206</v>
      </c>
      <c r="D93" s="29">
        <v>53829.596089596351</v>
      </c>
      <c r="E93" s="29">
        <v>47064.373103230282</v>
      </c>
      <c r="F93" s="29">
        <v>46047.083885380576</v>
      </c>
      <c r="G93" s="29">
        <v>53156.632870088004</v>
      </c>
      <c r="H93" s="29">
        <v>53292.381182954399</v>
      </c>
      <c r="I93" s="29">
        <v>53879.426497692089</v>
      </c>
      <c r="J93" s="29">
        <v>46325.530112001135</v>
      </c>
      <c r="K93" s="29">
        <v>45730.15387328517</v>
      </c>
      <c r="L93" s="29">
        <v>39856.403858625607</v>
      </c>
      <c r="M93" s="29">
        <v>40161.252803413714</v>
      </c>
      <c r="N93" s="29">
        <v>38936.974151497336</v>
      </c>
      <c r="O93" s="29">
        <v>31705.300258294341</v>
      </c>
      <c r="P93" s="29">
        <v>30727.482329337803</v>
      </c>
      <c r="Q93" s="29">
        <v>34603.405031862145</v>
      </c>
      <c r="R93" s="29">
        <v>29373.523033437978</v>
      </c>
      <c r="S93" s="29">
        <v>28538.506798822971</v>
      </c>
      <c r="T93" s="29">
        <v>29325.571722705881</v>
      </c>
      <c r="U93" s="29">
        <v>25894.091898429797</v>
      </c>
      <c r="V93" s="29">
        <v>22065.586556693317</v>
      </c>
      <c r="W93" s="29">
        <v>26891.148215993031</v>
      </c>
      <c r="X93" s="29">
        <v>22554.378258061071</v>
      </c>
      <c r="Y93" s="29">
        <v>18265.237627241</v>
      </c>
      <c r="Z93" s="29">
        <v>24187.307507634057</v>
      </c>
      <c r="AA93" s="29">
        <v>22133.73039667002</v>
      </c>
    </row>
    <row r="96" spans="1:27" collapsed="1" x14ac:dyDescent="0.25">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x14ac:dyDescent="0.25">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row>
    <row r="98" spans="1:27" x14ac:dyDescent="0.25">
      <c r="A98" s="11" t="s">
        <v>18</v>
      </c>
      <c r="B98" s="11" t="s">
        <v>105</v>
      </c>
      <c r="C98" s="12">
        <v>44.276907420000001</v>
      </c>
      <c r="D98" s="12">
        <v>41.940711640000004</v>
      </c>
      <c r="E98" s="12">
        <v>39.539030260000004</v>
      </c>
      <c r="F98" s="12">
        <v>37.192571540000003</v>
      </c>
      <c r="G98" s="12">
        <v>35.976364830000001</v>
      </c>
      <c r="H98" s="12">
        <v>31.716837130000002</v>
      </c>
      <c r="I98" s="12">
        <v>30.460381410000004</v>
      </c>
      <c r="J98" s="12">
        <v>28.334488589999999</v>
      </c>
      <c r="K98" s="12">
        <v>26.115515276000004</v>
      </c>
      <c r="L98" s="12">
        <v>25.821355500000003</v>
      </c>
      <c r="M98" s="12">
        <v>22.270709359999998</v>
      </c>
      <c r="N98" s="12">
        <v>19.934165880000002</v>
      </c>
      <c r="O98" s="12">
        <v>19.419646825999997</v>
      </c>
      <c r="P98" s="12">
        <v>17.204667110000003</v>
      </c>
      <c r="Q98" s="12">
        <v>15.407739844</v>
      </c>
      <c r="R98" s="12">
        <v>14.30382723</v>
      </c>
      <c r="S98" s="12">
        <v>13.694573863999999</v>
      </c>
      <c r="T98" s="12">
        <v>12.383772</v>
      </c>
      <c r="U98" s="12">
        <v>8.4675426450000018</v>
      </c>
      <c r="V98" s="12">
        <v>7.8613642200000013</v>
      </c>
      <c r="W98" s="12">
        <v>3.9326103400000001</v>
      </c>
      <c r="X98" s="12">
        <v>3.7318581200000005</v>
      </c>
      <c r="Y98" s="12">
        <v>3.4525570999999999</v>
      </c>
      <c r="Z98" s="12">
        <v>3.0825667999999995</v>
      </c>
      <c r="AA98" s="12">
        <v>3.00283955</v>
      </c>
    </row>
    <row r="99" spans="1:27" x14ac:dyDescent="0.25">
      <c r="A99" s="11" t="s">
        <v>18</v>
      </c>
      <c r="B99" s="11" t="s">
        <v>14</v>
      </c>
      <c r="C99" s="12">
        <v>15272.183500000001</v>
      </c>
      <c r="D99" s="12">
        <v>17316.326300000001</v>
      </c>
      <c r="E99" s="12">
        <v>15938.874099999999</v>
      </c>
      <c r="F99" s="12">
        <v>20739.6077</v>
      </c>
      <c r="G99" s="12">
        <v>45105.758260000002</v>
      </c>
      <c r="H99" s="12">
        <v>39553.672460000002</v>
      </c>
      <c r="I99" s="12">
        <v>43216.749599999996</v>
      </c>
      <c r="J99" s="12">
        <v>39809.581200000001</v>
      </c>
      <c r="K99" s="12">
        <v>37343.26554</v>
      </c>
      <c r="L99" s="12">
        <v>34663.673559999996</v>
      </c>
      <c r="M99" s="12">
        <v>33231.754099999998</v>
      </c>
      <c r="N99" s="12">
        <v>30608.74022</v>
      </c>
      <c r="O99" s="12">
        <v>31957.38898</v>
      </c>
      <c r="P99" s="12">
        <v>28978.345799999999</v>
      </c>
      <c r="Q99" s="12">
        <v>27038.36447</v>
      </c>
      <c r="R99" s="12">
        <v>23755.530140000003</v>
      </c>
      <c r="S99" s="12">
        <v>22536.69312</v>
      </c>
      <c r="T99" s="12">
        <v>20331.928370000005</v>
      </c>
      <c r="U99" s="12">
        <v>21107.508769999997</v>
      </c>
      <c r="V99" s="12">
        <v>19233.73589</v>
      </c>
      <c r="W99" s="12">
        <v>17138.568090000001</v>
      </c>
      <c r="X99" s="12">
        <v>18511.25547</v>
      </c>
      <c r="Y99" s="12">
        <v>16456.204860000002</v>
      </c>
      <c r="Z99" s="12">
        <v>16456.0893</v>
      </c>
      <c r="AA99" s="12">
        <v>15087.01008</v>
      </c>
    </row>
    <row r="100" spans="1:27" x14ac:dyDescent="0.25">
      <c r="A100" s="11" t="s">
        <v>18</v>
      </c>
      <c r="B100" s="11" t="s">
        <v>25</v>
      </c>
      <c r="C100" s="12">
        <v>10.422301018999999</v>
      </c>
      <c r="D100" s="12">
        <v>15.294344078</v>
      </c>
      <c r="E100" s="12">
        <v>21.380747019000001</v>
      </c>
      <c r="F100" s="12">
        <v>29.185222856999999</v>
      </c>
      <c r="G100" s="12">
        <v>38.824447604000007</v>
      </c>
      <c r="H100" s="12">
        <v>45.388744870000004</v>
      </c>
      <c r="I100" s="12">
        <v>56.306277540000004</v>
      </c>
      <c r="J100" s="12">
        <v>63.560001125000007</v>
      </c>
      <c r="K100" s="12">
        <v>75.314288734000002</v>
      </c>
      <c r="L100" s="12">
        <v>89.428473359999998</v>
      </c>
      <c r="M100" s="12">
        <v>102.18046296600001</v>
      </c>
      <c r="N100" s="12">
        <v>113.14622203</v>
      </c>
      <c r="O100" s="12">
        <v>128.00623453</v>
      </c>
      <c r="P100" s="12">
        <v>141.04423532999999</v>
      </c>
      <c r="Q100" s="12">
        <v>147.37326657999998</v>
      </c>
      <c r="R100" s="12">
        <v>155.09229173</v>
      </c>
      <c r="S100" s="12">
        <v>165.4151057</v>
      </c>
      <c r="T100" s="12">
        <v>167.30496229999997</v>
      </c>
      <c r="U100" s="12">
        <v>179.4093149</v>
      </c>
      <c r="V100" s="12">
        <v>181.13881695999996</v>
      </c>
      <c r="W100" s="12">
        <v>180.64326592</v>
      </c>
      <c r="X100" s="12">
        <v>186.41408043999999</v>
      </c>
      <c r="Y100" s="12">
        <v>189.68042419</v>
      </c>
      <c r="Z100" s="12">
        <v>179.29135822000001</v>
      </c>
      <c r="AA100" s="12">
        <v>181.61358089000001</v>
      </c>
    </row>
    <row r="101" spans="1:27"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x14ac:dyDescent="0.25">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27" x14ac:dyDescent="0.25">
      <c r="A103" s="11" t="s">
        <v>26</v>
      </c>
      <c r="B103" s="11" t="s">
        <v>105</v>
      </c>
      <c r="C103" s="12">
        <v>2.6662089999999998</v>
      </c>
      <c r="D103" s="12">
        <v>2.4387404999999998</v>
      </c>
      <c r="E103" s="12">
        <v>2.5521069999999999</v>
      </c>
      <c r="F103" s="12">
        <v>2.4971155</v>
      </c>
      <c r="G103" s="12">
        <v>2.3419807000000001</v>
      </c>
      <c r="H103" s="12">
        <v>2.1290309999999999</v>
      </c>
      <c r="I103" s="12">
        <v>2.0545587999999997</v>
      </c>
      <c r="J103" s="12">
        <v>1.9652963999999999</v>
      </c>
      <c r="K103" s="12">
        <v>1.8267268999999999</v>
      </c>
      <c r="L103" s="12">
        <v>1.7381278</v>
      </c>
      <c r="M103" s="12">
        <v>1.6523704000000001</v>
      </c>
      <c r="N103" s="12">
        <v>1.5193113</v>
      </c>
      <c r="O103" s="12">
        <v>1.490685</v>
      </c>
      <c r="P103" s="12">
        <v>0</v>
      </c>
      <c r="Q103" s="12">
        <v>0</v>
      </c>
      <c r="R103" s="12">
        <v>0</v>
      </c>
      <c r="S103" s="12">
        <v>0</v>
      </c>
      <c r="T103" s="12">
        <v>0</v>
      </c>
      <c r="U103" s="12">
        <v>0</v>
      </c>
      <c r="V103" s="12">
        <v>0</v>
      </c>
      <c r="W103" s="12">
        <v>0</v>
      </c>
      <c r="X103" s="12">
        <v>0</v>
      </c>
      <c r="Y103" s="12">
        <v>0</v>
      </c>
      <c r="Z103" s="12">
        <v>0</v>
      </c>
      <c r="AA103" s="12">
        <v>0</v>
      </c>
    </row>
    <row r="104" spans="1:27" x14ac:dyDescent="0.25">
      <c r="A104" s="11" t="s">
        <v>26</v>
      </c>
      <c r="B104" s="11" t="s">
        <v>14</v>
      </c>
      <c r="C104" s="12">
        <v>9325.9060000000009</v>
      </c>
      <c r="D104" s="12">
        <v>9978.3063999999995</v>
      </c>
      <c r="E104" s="12">
        <v>9515.0780999999988</v>
      </c>
      <c r="F104" s="12">
        <v>14118.781999999999</v>
      </c>
      <c r="G104" s="12">
        <v>38544.250460000003</v>
      </c>
      <c r="H104" s="12">
        <v>35244.800060000001</v>
      </c>
      <c r="I104" s="12">
        <v>37485.534599999999</v>
      </c>
      <c r="J104" s="12">
        <v>34595.371700000003</v>
      </c>
      <c r="K104" s="12">
        <v>32507.023539999998</v>
      </c>
      <c r="L104" s="12">
        <v>30417.595859999998</v>
      </c>
      <c r="M104" s="12">
        <v>29373.9676</v>
      </c>
      <c r="N104" s="12">
        <v>26620.307219999999</v>
      </c>
      <c r="O104" s="12">
        <v>28079.660479999999</v>
      </c>
      <c r="P104" s="12">
        <v>25724.2487</v>
      </c>
      <c r="Q104" s="12">
        <v>24375.665870000001</v>
      </c>
      <c r="R104" s="12">
        <v>21041.035540000001</v>
      </c>
      <c r="S104" s="12">
        <v>19900.67772</v>
      </c>
      <c r="T104" s="12">
        <v>17915.859170000003</v>
      </c>
      <c r="U104" s="12">
        <v>18618.206369999996</v>
      </c>
      <c r="V104" s="12">
        <v>16924.939689999999</v>
      </c>
      <c r="W104" s="12">
        <v>15130.72939</v>
      </c>
      <c r="X104" s="12">
        <v>16456.54667</v>
      </c>
      <c r="Y104" s="12">
        <v>14621.475920000003</v>
      </c>
      <c r="Z104" s="12">
        <v>14945.451300000001</v>
      </c>
      <c r="AA104" s="12">
        <v>13554.873240000001</v>
      </c>
    </row>
    <row r="105" spans="1:27" x14ac:dyDescent="0.25">
      <c r="A105" s="11" t="s">
        <v>26</v>
      </c>
      <c r="B105" s="11" t="s">
        <v>25</v>
      </c>
      <c r="C105" s="12">
        <v>2.3456990649999998</v>
      </c>
      <c r="D105" s="12">
        <v>4.0517766100000001</v>
      </c>
      <c r="E105" s="12">
        <v>6.9499498849999997</v>
      </c>
      <c r="F105" s="12">
        <v>10.00211122</v>
      </c>
      <c r="G105" s="12">
        <v>13.033105300000001</v>
      </c>
      <c r="H105" s="12">
        <v>15.726385910000001</v>
      </c>
      <c r="I105" s="12">
        <v>19.89629601</v>
      </c>
      <c r="J105" s="12">
        <v>22.754357980000002</v>
      </c>
      <c r="K105" s="12">
        <v>26.479687269999999</v>
      </c>
      <c r="L105" s="12">
        <v>30.69184052</v>
      </c>
      <c r="M105" s="12">
        <v>35.029508620000001</v>
      </c>
      <c r="N105" s="12">
        <v>38.768406460000001</v>
      </c>
      <c r="O105" s="12">
        <v>44.231407730000001</v>
      </c>
      <c r="P105" s="12">
        <v>48.039865559999996</v>
      </c>
      <c r="Q105" s="12">
        <v>50.738329700000001</v>
      </c>
      <c r="R105" s="12">
        <v>53.127831499999999</v>
      </c>
      <c r="S105" s="12">
        <v>56.844399670000008</v>
      </c>
      <c r="T105" s="12">
        <v>57.477924739999999</v>
      </c>
      <c r="U105" s="12">
        <v>59.604619100000001</v>
      </c>
      <c r="V105" s="12">
        <v>59.387372539999994</v>
      </c>
      <c r="W105" s="12">
        <v>58.157391230000002</v>
      </c>
      <c r="X105" s="12">
        <v>60.837342100000001</v>
      </c>
      <c r="Y105" s="12">
        <v>61.373171069999998</v>
      </c>
      <c r="Z105" s="12">
        <v>58.342578899999992</v>
      </c>
      <c r="AA105" s="12">
        <v>58.935516199999995</v>
      </c>
    </row>
    <row r="107" spans="1:27" x14ac:dyDescent="0.25">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27" x14ac:dyDescent="0.25">
      <c r="A108" s="11" t="s">
        <v>27</v>
      </c>
      <c r="B108" s="11" t="s">
        <v>105</v>
      </c>
      <c r="C108" s="12">
        <v>5.8463936000000007</v>
      </c>
      <c r="D108" s="12">
        <v>5.4323030000000001</v>
      </c>
      <c r="E108" s="12">
        <v>4.8989795000000003</v>
      </c>
      <c r="F108" s="12">
        <v>4.775264</v>
      </c>
      <c r="G108" s="12">
        <v>4.6186543000000002</v>
      </c>
      <c r="H108" s="12">
        <v>4.2720326999999996</v>
      </c>
      <c r="I108" s="12">
        <v>4.0890933</v>
      </c>
      <c r="J108" s="12">
        <v>3.9015270000000002</v>
      </c>
      <c r="K108" s="12">
        <v>3.6527932000000001</v>
      </c>
      <c r="L108" s="12">
        <v>3.4846355</v>
      </c>
      <c r="M108" s="12">
        <v>3.3281354999999997</v>
      </c>
      <c r="N108" s="12">
        <v>3.1115544000000002</v>
      </c>
      <c r="O108" s="12">
        <v>2.9305273000000001</v>
      </c>
      <c r="P108" s="12">
        <v>2.7653408000000002</v>
      </c>
      <c r="Q108" s="12">
        <v>2.4850487999999999</v>
      </c>
      <c r="R108" s="12">
        <v>2.3903208</v>
      </c>
      <c r="S108" s="12">
        <v>2.2990970000000002</v>
      </c>
      <c r="T108" s="12">
        <v>2.2229158</v>
      </c>
      <c r="U108" s="12">
        <v>2.1507049999999999</v>
      </c>
      <c r="V108" s="12">
        <v>2.0360867000000002</v>
      </c>
      <c r="W108" s="12">
        <v>1.9149413</v>
      </c>
      <c r="X108" s="12">
        <v>1.7966576000000001</v>
      </c>
      <c r="Y108" s="12">
        <v>1.6866655000000002</v>
      </c>
      <c r="Z108" s="12">
        <v>1.4953607999999998</v>
      </c>
      <c r="AA108" s="12">
        <v>1.4890881</v>
      </c>
    </row>
    <row r="109" spans="1:27" x14ac:dyDescent="0.25">
      <c r="A109" s="11" t="s">
        <v>27</v>
      </c>
      <c r="B109" s="11" t="s">
        <v>14</v>
      </c>
      <c r="C109" s="12">
        <v>5946.2775000000001</v>
      </c>
      <c r="D109" s="12">
        <v>7338.0199000000002</v>
      </c>
      <c r="E109" s="12">
        <v>6423.7960000000003</v>
      </c>
      <c r="F109" s="12">
        <v>6620.8257000000003</v>
      </c>
      <c r="G109" s="12">
        <v>6561.5077999999994</v>
      </c>
      <c r="H109" s="12">
        <v>4308.8724000000002</v>
      </c>
      <c r="I109" s="12">
        <v>5731.2150000000001</v>
      </c>
      <c r="J109" s="12">
        <v>5214.2094999999999</v>
      </c>
      <c r="K109" s="12">
        <v>4836.2420000000002</v>
      </c>
      <c r="L109" s="12">
        <v>4246.0776999999998</v>
      </c>
      <c r="M109" s="12">
        <v>3857.7865000000002</v>
      </c>
      <c r="N109" s="12">
        <v>3988.433</v>
      </c>
      <c r="O109" s="12">
        <v>3877.7285000000002</v>
      </c>
      <c r="P109" s="12">
        <v>3254.0970999999995</v>
      </c>
      <c r="Q109" s="12">
        <v>2662.6986000000002</v>
      </c>
      <c r="R109" s="12">
        <v>2714.4946</v>
      </c>
      <c r="S109" s="12">
        <v>2636.0154000000002</v>
      </c>
      <c r="T109" s="12">
        <v>2416.0692000000004</v>
      </c>
      <c r="U109" s="12">
        <v>2489.3024</v>
      </c>
      <c r="V109" s="12">
        <v>2308.7962000000002</v>
      </c>
      <c r="W109" s="12">
        <v>2007.8387</v>
      </c>
      <c r="X109" s="12">
        <v>2054.7087999999999</v>
      </c>
      <c r="Y109" s="12">
        <v>1834.72894</v>
      </c>
      <c r="Z109" s="12">
        <v>1510.6379999999999</v>
      </c>
      <c r="AA109" s="12">
        <v>1532.1368399999999</v>
      </c>
    </row>
    <row r="110" spans="1:27" x14ac:dyDescent="0.25">
      <c r="A110" s="11" t="s">
        <v>27</v>
      </c>
      <c r="B110" s="11" t="s">
        <v>25</v>
      </c>
      <c r="C110" s="12">
        <v>1.2809956</v>
      </c>
      <c r="D110" s="12">
        <v>1.9489160999999999</v>
      </c>
      <c r="E110" s="12">
        <v>3.0006293999999998</v>
      </c>
      <c r="F110" s="12">
        <v>4.5483590000000005</v>
      </c>
      <c r="G110" s="12">
        <v>6.6123554999999996</v>
      </c>
      <c r="H110" s="12">
        <v>8.476443999999999</v>
      </c>
      <c r="I110" s="12">
        <v>11.044921</v>
      </c>
      <c r="J110" s="12">
        <v>13.136859000000001</v>
      </c>
      <c r="K110" s="12">
        <v>16.875736</v>
      </c>
      <c r="L110" s="12">
        <v>21.093195000000001</v>
      </c>
      <c r="M110" s="12">
        <v>25.559615000000001</v>
      </c>
      <c r="N110" s="12">
        <v>29.057115000000003</v>
      </c>
      <c r="O110" s="12">
        <v>32.860410000000002</v>
      </c>
      <c r="P110" s="12">
        <v>36.118983999999998</v>
      </c>
      <c r="Q110" s="12">
        <v>37.916239999999995</v>
      </c>
      <c r="R110" s="12">
        <v>41.248800000000003</v>
      </c>
      <c r="S110" s="12">
        <v>44.275151999999999</v>
      </c>
      <c r="T110" s="12">
        <v>47.304296999999998</v>
      </c>
      <c r="U110" s="12">
        <v>50.800688000000001</v>
      </c>
      <c r="V110" s="12">
        <v>53.923605000000002</v>
      </c>
      <c r="W110" s="12">
        <v>55.521470000000001</v>
      </c>
      <c r="X110" s="12">
        <v>56.300080000000001</v>
      </c>
      <c r="Y110" s="12">
        <v>56.298707</v>
      </c>
      <c r="Z110" s="12">
        <v>53.516419999999997</v>
      </c>
      <c r="AA110" s="12">
        <v>55.473925999999999</v>
      </c>
    </row>
    <row r="112" spans="1:27" x14ac:dyDescent="0.25">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x14ac:dyDescent="0.25">
      <c r="A113" s="11" t="s">
        <v>28</v>
      </c>
      <c r="B113" s="11" t="s">
        <v>105</v>
      </c>
      <c r="C113" s="12">
        <v>16.736522100000002</v>
      </c>
      <c r="D113" s="12">
        <v>15.888930700000001</v>
      </c>
      <c r="E113" s="12">
        <v>15.587475600000001</v>
      </c>
      <c r="F113" s="12">
        <v>14.882369800000001</v>
      </c>
      <c r="G113" s="12">
        <v>14.173405259999999</v>
      </c>
      <c r="H113" s="12">
        <v>12.383057450000001</v>
      </c>
      <c r="I113" s="12">
        <v>12.086919460000001</v>
      </c>
      <c r="J113" s="12">
        <v>11.060955900000002</v>
      </c>
      <c r="K113" s="12">
        <v>10.193478900000001</v>
      </c>
      <c r="L113" s="12">
        <v>9.954495200000002</v>
      </c>
      <c r="M113" s="12">
        <v>7.4529490999999997</v>
      </c>
      <c r="N113" s="12">
        <v>6.9694884400000001</v>
      </c>
      <c r="O113" s="12">
        <v>6.9917128999999996</v>
      </c>
      <c r="P113" s="12">
        <v>6.6951311600000007</v>
      </c>
      <c r="Q113" s="12">
        <v>5.9926617999999996</v>
      </c>
      <c r="R113" s="12">
        <v>5.4640647300000005</v>
      </c>
      <c r="S113" s="12">
        <v>5.1018524999999997</v>
      </c>
      <c r="T113" s="12">
        <v>4.3935753599999998</v>
      </c>
      <c r="U113" s="12">
        <v>0.42556650000000001</v>
      </c>
      <c r="V113" s="12">
        <v>0.39199622000000001</v>
      </c>
      <c r="W113" s="12">
        <v>0.35580599999999996</v>
      </c>
      <c r="X113" s="12">
        <v>0.35829343000000002</v>
      </c>
      <c r="Y113" s="12">
        <v>0.33557819999999999</v>
      </c>
      <c r="Z113" s="12">
        <v>0.30559740000000002</v>
      </c>
      <c r="AA113" s="12">
        <v>0.29916424999999996</v>
      </c>
    </row>
    <row r="114" spans="1:27" x14ac:dyDescent="0.25">
      <c r="A114" s="11" t="s">
        <v>28</v>
      </c>
      <c r="B114" s="11" t="s">
        <v>14</v>
      </c>
      <c r="C114" s="12">
        <v>0</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row>
    <row r="115" spans="1:27" x14ac:dyDescent="0.25">
      <c r="A115" s="11" t="s">
        <v>28</v>
      </c>
      <c r="B115" s="11" t="s">
        <v>25</v>
      </c>
      <c r="C115" s="12">
        <v>1.3101121040000001</v>
      </c>
      <c r="D115" s="12">
        <v>2.1119353279999999</v>
      </c>
      <c r="E115" s="12">
        <v>3.4045118540000003</v>
      </c>
      <c r="F115" s="12">
        <v>5.3072435569999996</v>
      </c>
      <c r="G115" s="12">
        <v>8.0507774039999997</v>
      </c>
      <c r="H115" s="12">
        <v>9.2886550200000002</v>
      </c>
      <c r="I115" s="12">
        <v>11.99088358</v>
      </c>
      <c r="J115" s="12">
        <v>13.216844644999998</v>
      </c>
      <c r="K115" s="12">
        <v>16.108712264000001</v>
      </c>
      <c r="L115" s="12">
        <v>19.177203639999998</v>
      </c>
      <c r="M115" s="12">
        <v>22.011000745999997</v>
      </c>
      <c r="N115" s="12">
        <v>23.841331570000001</v>
      </c>
      <c r="O115" s="12">
        <v>27.823713499999997</v>
      </c>
      <c r="P115" s="12">
        <v>31.914125369999997</v>
      </c>
      <c r="Q115" s="12">
        <v>34.153552080000004</v>
      </c>
      <c r="R115" s="12">
        <v>35.614333530000003</v>
      </c>
      <c r="S115" s="12">
        <v>37.749619629999998</v>
      </c>
      <c r="T115" s="12">
        <v>36.771914559999999</v>
      </c>
      <c r="U115" s="12">
        <v>40.858831999999992</v>
      </c>
      <c r="V115" s="12">
        <v>40.88189362</v>
      </c>
      <c r="W115" s="12">
        <v>39.989114289999996</v>
      </c>
      <c r="X115" s="12">
        <v>42.329075039999999</v>
      </c>
      <c r="Y115" s="12">
        <v>44.166282719999998</v>
      </c>
      <c r="Z115" s="12">
        <v>41.21718662</v>
      </c>
      <c r="AA115" s="12">
        <v>41.20306969</v>
      </c>
    </row>
    <row r="117" spans="1:27" x14ac:dyDescent="0.25">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x14ac:dyDescent="0.25">
      <c r="A118" s="11" t="s">
        <v>29</v>
      </c>
      <c r="B118" s="11" t="s">
        <v>105</v>
      </c>
      <c r="C118" s="12">
        <v>19.027782719999998</v>
      </c>
      <c r="D118" s="12">
        <v>18.180737440000001</v>
      </c>
      <c r="E118" s="12">
        <v>16.50046816</v>
      </c>
      <c r="F118" s="12">
        <v>15.037822240000001</v>
      </c>
      <c r="G118" s="12">
        <v>14.842324570000001</v>
      </c>
      <c r="H118" s="12">
        <v>12.932715980000001</v>
      </c>
      <c r="I118" s="12">
        <v>12.229809850000002</v>
      </c>
      <c r="J118" s="12">
        <v>11.406709289999998</v>
      </c>
      <c r="K118" s="12">
        <v>10.442516276000001</v>
      </c>
      <c r="L118" s="12">
        <v>10.644097000000002</v>
      </c>
      <c r="M118" s="12">
        <v>9.8372543599999993</v>
      </c>
      <c r="N118" s="12">
        <v>8.3338117400000016</v>
      </c>
      <c r="O118" s="12">
        <v>8.0067216259999991</v>
      </c>
      <c r="P118" s="12">
        <v>7.7441951500000004</v>
      </c>
      <c r="Q118" s="12">
        <v>6.930029244</v>
      </c>
      <c r="R118" s="12">
        <v>6.4494416999999995</v>
      </c>
      <c r="S118" s="12">
        <v>6.2936243640000002</v>
      </c>
      <c r="T118" s="12">
        <v>5.7672808400000006</v>
      </c>
      <c r="U118" s="12">
        <v>5.891271145000001</v>
      </c>
      <c r="V118" s="12">
        <v>5.4332813000000009</v>
      </c>
      <c r="W118" s="12">
        <v>1.6618630399999998</v>
      </c>
      <c r="X118" s="12">
        <v>1.5769070900000002</v>
      </c>
      <c r="Y118" s="12">
        <v>1.4303134</v>
      </c>
      <c r="Z118" s="12">
        <v>1.2816086</v>
      </c>
      <c r="AA118" s="12">
        <v>1.2145872</v>
      </c>
    </row>
    <row r="119" spans="1:27" x14ac:dyDescent="0.25">
      <c r="A119" s="11" t="s">
        <v>29</v>
      </c>
      <c r="B119" s="11" t="s">
        <v>14</v>
      </c>
      <c r="C119" s="12">
        <v>0</v>
      </c>
      <c r="D119" s="12">
        <v>0</v>
      </c>
      <c r="E119" s="12">
        <v>0</v>
      </c>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row>
    <row r="120" spans="1:27" x14ac:dyDescent="0.25">
      <c r="A120" s="11" t="s">
        <v>29</v>
      </c>
      <c r="B120" s="11" t="s">
        <v>25</v>
      </c>
      <c r="C120" s="12">
        <v>5.3834717000000003</v>
      </c>
      <c r="D120" s="12">
        <v>7.0236342999999994</v>
      </c>
      <c r="E120" s="12">
        <v>7.7806943000000004</v>
      </c>
      <c r="F120" s="12">
        <v>8.9887430000000013</v>
      </c>
      <c r="G120" s="12">
        <v>10.574596</v>
      </c>
      <c r="H120" s="12">
        <v>10.999208000000001</v>
      </c>
      <c r="I120" s="12">
        <v>12.400568</v>
      </c>
      <c r="J120" s="12">
        <v>13.204503000000001</v>
      </c>
      <c r="K120" s="12">
        <v>14.090581999999999</v>
      </c>
      <c r="L120" s="12">
        <v>16.643076000000001</v>
      </c>
      <c r="M120" s="12">
        <v>17.82338</v>
      </c>
      <c r="N120" s="12">
        <v>19.195414</v>
      </c>
      <c r="O120" s="12">
        <v>20.749184</v>
      </c>
      <c r="P120" s="12">
        <v>22.217483999999999</v>
      </c>
      <c r="Q120" s="12">
        <v>21.817104999999998</v>
      </c>
      <c r="R120" s="12">
        <v>22.161732000000001</v>
      </c>
      <c r="S120" s="12">
        <v>23.261889</v>
      </c>
      <c r="T120" s="12">
        <v>22.235799</v>
      </c>
      <c r="U120" s="12">
        <v>24.427242</v>
      </c>
      <c r="V120" s="12">
        <v>23.518511999999998</v>
      </c>
      <c r="W120" s="12">
        <v>23.400993999999997</v>
      </c>
      <c r="X120" s="12">
        <v>23.379190999999999</v>
      </c>
      <c r="Y120" s="12">
        <v>23.974187999999998</v>
      </c>
      <c r="Z120" s="12">
        <v>22.618265999999998</v>
      </c>
      <c r="AA120" s="12">
        <v>22.265912</v>
      </c>
    </row>
    <row r="122" spans="1:27" x14ac:dyDescent="0.25">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x14ac:dyDescent="0.25">
      <c r="A123" s="11" t="s">
        <v>30</v>
      </c>
      <c r="B123" s="11" t="s">
        <v>105</v>
      </c>
      <c r="C123" s="12">
        <v>0</v>
      </c>
      <c r="D123" s="12">
        <v>0</v>
      </c>
      <c r="E123" s="12">
        <v>0</v>
      </c>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row>
    <row r="124" spans="1:27" x14ac:dyDescent="0.25">
      <c r="A124" s="11" t="s">
        <v>30</v>
      </c>
      <c r="B124" s="11" t="s">
        <v>14</v>
      </c>
      <c r="C124" s="12">
        <v>0</v>
      </c>
      <c r="D124" s="12">
        <v>0</v>
      </c>
      <c r="E124" s="12">
        <v>0</v>
      </c>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row>
    <row r="125" spans="1:27" x14ac:dyDescent="0.25">
      <c r="A125" s="11" t="s">
        <v>30</v>
      </c>
      <c r="B125" s="11" t="s">
        <v>25</v>
      </c>
      <c r="C125" s="12">
        <v>0.10202254999999999</v>
      </c>
      <c r="D125" s="12">
        <v>0.15808174</v>
      </c>
      <c r="E125" s="12">
        <v>0.24496157999999998</v>
      </c>
      <c r="F125" s="12">
        <v>0.33876607999999997</v>
      </c>
      <c r="G125" s="12">
        <v>0.55361339999999992</v>
      </c>
      <c r="H125" s="12">
        <v>0.89805193999999999</v>
      </c>
      <c r="I125" s="12">
        <v>0.97360895000000003</v>
      </c>
      <c r="J125" s="12">
        <v>1.2474365000000001</v>
      </c>
      <c r="K125" s="12">
        <v>1.7595712000000001</v>
      </c>
      <c r="L125" s="12">
        <v>1.8231582000000002</v>
      </c>
      <c r="M125" s="12">
        <v>1.7569585999999999</v>
      </c>
      <c r="N125" s="12">
        <v>2.2839549999999997</v>
      </c>
      <c r="O125" s="12">
        <v>2.3415192999999999</v>
      </c>
      <c r="P125" s="12">
        <v>2.7537764</v>
      </c>
      <c r="Q125" s="12">
        <v>2.7480397999999999</v>
      </c>
      <c r="R125" s="12">
        <v>2.9395947000000002</v>
      </c>
      <c r="S125" s="12">
        <v>3.2840454000000001</v>
      </c>
      <c r="T125" s="12">
        <v>3.5150269999999999</v>
      </c>
      <c r="U125" s="12">
        <v>3.7179338</v>
      </c>
      <c r="V125" s="12">
        <v>3.4274337999999998</v>
      </c>
      <c r="W125" s="12">
        <v>3.5742964000000002</v>
      </c>
      <c r="X125" s="12">
        <v>3.5683923000000002</v>
      </c>
      <c r="Y125" s="12">
        <v>3.8680754000000004</v>
      </c>
      <c r="Z125" s="12">
        <v>3.5969066999999999</v>
      </c>
      <c r="AA125" s="12">
        <v>3.7351570000000001</v>
      </c>
    </row>
    <row r="127" spans="1:27" collapsed="1" x14ac:dyDescent="0.25"/>
  </sheetData>
  <sheetProtection algorithmName="SHA-512" hashValue="sXv5mwDw8OT9jafaO3tAKuiAanWJQKVPYmbJy8huzsYiT3KOFT1kay90M4IA4ju95Fm9do9uvsSSvX0CiTMv/w==" saltValue="2CLPa2W7XgwBd7wIRHKBZA=="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57E188"/>
  </sheetPr>
  <dimension ref="A1:AA93"/>
  <sheetViews>
    <sheetView zoomScale="85" zoomScaleNormal="85" workbookViewId="0"/>
  </sheetViews>
  <sheetFormatPr defaultColWidth="9.140625" defaultRowHeight="15" x14ac:dyDescent="0.25"/>
  <cols>
    <col min="1" max="1" width="16" style="10" customWidth="1"/>
    <col min="2" max="2" width="30.5703125" style="10" customWidth="1"/>
    <col min="3" max="29" width="9.42578125" style="10" customWidth="1"/>
    <col min="30" max="16384" width="9.140625" style="10"/>
  </cols>
  <sheetData>
    <row r="1" spans="1:27" ht="23.25" customHeight="1" x14ac:dyDescent="0.25">
      <c r="A1" s="9" t="s">
        <v>127</v>
      </c>
      <c r="B1" s="8"/>
      <c r="C1" s="8"/>
      <c r="D1" s="8"/>
      <c r="E1" s="8"/>
      <c r="F1" s="8"/>
      <c r="G1" s="8"/>
      <c r="H1" s="8"/>
      <c r="I1" s="8"/>
      <c r="J1" s="8"/>
      <c r="K1" s="8"/>
      <c r="L1" s="8"/>
      <c r="M1" s="8"/>
      <c r="N1" s="8"/>
      <c r="O1" s="8"/>
      <c r="P1" s="8"/>
      <c r="Q1" s="8"/>
      <c r="R1" s="8"/>
      <c r="S1" s="8"/>
      <c r="T1" s="8"/>
      <c r="U1" s="8"/>
      <c r="V1" s="8"/>
      <c r="W1" s="8"/>
      <c r="X1" s="8"/>
      <c r="Y1" s="8"/>
      <c r="Z1" s="8"/>
      <c r="AA1" s="8"/>
    </row>
    <row r="2" spans="1:27" x14ac:dyDescent="0.25">
      <c r="A2" s="10" t="s">
        <v>20</v>
      </c>
      <c r="B2" s="38" t="s">
        <v>156</v>
      </c>
      <c r="C2" s="38"/>
      <c r="D2" s="38"/>
      <c r="E2" s="38"/>
      <c r="F2" s="38"/>
      <c r="G2" s="38"/>
      <c r="H2" s="38"/>
      <c r="I2" s="38"/>
      <c r="J2" s="38"/>
      <c r="K2" s="38"/>
      <c r="L2" s="38"/>
      <c r="M2" s="38"/>
      <c r="N2" s="38"/>
      <c r="O2" s="38"/>
      <c r="P2" s="38"/>
      <c r="Q2" s="38"/>
      <c r="R2" s="38"/>
      <c r="S2" s="38"/>
      <c r="T2" s="38"/>
      <c r="U2" s="38"/>
      <c r="V2" s="38"/>
    </row>
    <row r="3" spans="1:27" x14ac:dyDescent="0.25">
      <c r="B3" s="38"/>
      <c r="C3" s="38"/>
      <c r="D3" s="38"/>
      <c r="E3" s="38"/>
      <c r="F3" s="38"/>
      <c r="G3" s="38"/>
      <c r="H3" s="38"/>
      <c r="I3" s="38"/>
      <c r="J3" s="38"/>
      <c r="K3" s="38"/>
      <c r="L3" s="38"/>
      <c r="M3" s="38"/>
      <c r="N3" s="38"/>
      <c r="O3" s="38"/>
      <c r="P3" s="38"/>
      <c r="Q3" s="38"/>
      <c r="R3" s="38"/>
      <c r="S3" s="38"/>
      <c r="T3" s="38"/>
      <c r="U3" s="38"/>
      <c r="V3" s="38"/>
    </row>
    <row r="4" spans="1:27" x14ac:dyDescent="0.25">
      <c r="A4" s="7" t="s">
        <v>52</v>
      </c>
      <c r="B4" s="7"/>
    </row>
    <row r="5" spans="1:27" x14ac:dyDescent="0.25">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x14ac:dyDescent="0.25">
      <c r="A6" s="11" t="s">
        <v>18</v>
      </c>
      <c r="B6" s="11" t="s">
        <v>2</v>
      </c>
      <c r="C6" s="12">
        <v>0</v>
      </c>
      <c r="D6" s="12">
        <v>0</v>
      </c>
      <c r="E6" s="12">
        <v>-1097192.9005828332</v>
      </c>
      <c r="F6" s="12">
        <v>-216041.01596411152</v>
      </c>
      <c r="G6" s="12">
        <v>-867333.61031192553</v>
      </c>
      <c r="H6" s="12">
        <v>-119264.2690761502</v>
      </c>
      <c r="I6" s="12">
        <v>-758861.69472785608</v>
      </c>
      <c r="J6" s="12">
        <v>-241413.69397850306</v>
      </c>
      <c r="K6" s="12">
        <v>-371800.53106304212</v>
      </c>
      <c r="L6" s="12">
        <v>-48700.651231971089</v>
      </c>
      <c r="M6" s="12">
        <v>-0.19438958838806192</v>
      </c>
      <c r="N6" s="12">
        <v>-7.5012686241096929E-2</v>
      </c>
      <c r="O6" s="12">
        <v>-5.6840851683022192E-2</v>
      </c>
      <c r="P6" s="12">
        <v>-1.9845928047321153E-2</v>
      </c>
      <c r="Q6" s="12">
        <v>-1.5007639677412235E-3</v>
      </c>
      <c r="R6" s="12">
        <v>-0.14796040349169534</v>
      </c>
      <c r="S6" s="12">
        <v>-2.9599416078688708E-2</v>
      </c>
      <c r="T6" s="12">
        <v>-2.483291424364768E-3</v>
      </c>
      <c r="U6" s="12">
        <v>-6.3100987833785748E-3</v>
      </c>
      <c r="V6" s="12">
        <v>-2.5163592954233721E-3</v>
      </c>
      <c r="W6" s="12">
        <v>-1.53242320030807E-3</v>
      </c>
      <c r="X6" s="12">
        <v>-8.4366904075144911E-4</v>
      </c>
      <c r="Y6" s="12">
        <v>-3.399073567822889E-4</v>
      </c>
      <c r="Z6" s="12">
        <v>-5.4048032406097548E-5</v>
      </c>
      <c r="AA6" s="12">
        <v>-5.3288171482736345E-4</v>
      </c>
    </row>
    <row r="7" spans="1:27" x14ac:dyDescent="0.25">
      <c r="A7" s="11" t="s">
        <v>18</v>
      </c>
      <c r="B7" s="11" t="s">
        <v>11</v>
      </c>
      <c r="C7" s="12">
        <v>0</v>
      </c>
      <c r="D7" s="12">
        <v>0</v>
      </c>
      <c r="E7" s="12">
        <v>-2818092.1383393724</v>
      </c>
      <c r="F7" s="12">
        <v>-658491.57870267774</v>
      </c>
      <c r="G7" s="12">
        <v>-61.822349206578409</v>
      </c>
      <c r="H7" s="12">
        <v>-84182.021267447606</v>
      </c>
      <c r="I7" s="12">
        <v>-1149985.4364966277</v>
      </c>
      <c r="J7" s="12">
        <v>-5.30401676481402</v>
      </c>
      <c r="K7" s="12">
        <v>-10.638273030985806</v>
      </c>
      <c r="L7" s="12">
        <v>-2.8985287696647339E-2</v>
      </c>
      <c r="M7" s="12">
        <v>-1.1597501908090351E-2</v>
      </c>
      <c r="N7" s="12">
        <v>-2.7923217522790979E-3</v>
      </c>
      <c r="O7" s="12">
        <v>-1.1764138837402219E-2</v>
      </c>
      <c r="P7" s="12">
        <v>-6.6326032699200607E-2</v>
      </c>
      <c r="Q7" s="12">
        <v>-8.4090454945691395E-4</v>
      </c>
      <c r="R7" s="12">
        <v>-2.2836103893954882E-2</v>
      </c>
      <c r="S7" s="12">
        <v>-4.2940815793139587E-3</v>
      </c>
      <c r="T7" s="12">
        <v>-1.3327763171990489E-2</v>
      </c>
      <c r="U7" s="12">
        <v>-1.5978111159792308E-3</v>
      </c>
      <c r="V7" s="12">
        <v>-5.0871922893350099E-3</v>
      </c>
      <c r="W7" s="12">
        <v>-2.2326762921314489E-4</v>
      </c>
      <c r="X7" s="12">
        <v>-4.0125709169453148E-3</v>
      </c>
      <c r="Y7" s="12">
        <v>-8.2695164529027285E-4</v>
      </c>
      <c r="Z7" s="12">
        <v>-1.3685517728837131E-5</v>
      </c>
      <c r="AA7" s="12">
        <v>0</v>
      </c>
    </row>
    <row r="8" spans="1:27" x14ac:dyDescent="0.25">
      <c r="A8" s="11" t="s">
        <v>18</v>
      </c>
      <c r="B8" s="11" t="s">
        <v>8</v>
      </c>
      <c r="C8" s="12">
        <v>0</v>
      </c>
      <c r="D8" s="12">
        <v>0.82233820628131493</v>
      </c>
      <c r="E8" s="12">
        <v>0.36905442027539997</v>
      </c>
      <c r="F8" s="12">
        <v>5.4876633738429031E-3</v>
      </c>
      <c r="G8" s="12">
        <v>6.9242175448198133E-3</v>
      </c>
      <c r="H8" s="12">
        <v>2.6480070473139116E-2</v>
      </c>
      <c r="I8" s="12">
        <v>9.5264599437452219E-3</v>
      </c>
      <c r="J8" s="12">
        <v>2.4962695268533714E-3</v>
      </c>
      <c r="K8" s="12">
        <v>1.3257530709289745E-3</v>
      </c>
      <c r="L8" s="12">
        <v>1.4684908969441099E-3</v>
      </c>
      <c r="M8" s="12">
        <v>9.5709548711042248E-3</v>
      </c>
      <c r="N8" s="12">
        <v>2.0180977603852122E-3</v>
      </c>
      <c r="O8" s="12">
        <v>2.7260530681975481E-4</v>
      </c>
      <c r="P8" s="12">
        <v>1.5183030873717693E-3</v>
      </c>
      <c r="Q8" s="12">
        <v>4.0670453171783624E-2</v>
      </c>
      <c r="R8" s="12">
        <v>6.13777021154856E-4</v>
      </c>
      <c r="S8" s="12">
        <v>1.2626276703235826E-2</v>
      </c>
      <c r="T8" s="12">
        <v>0.11029830546467863</v>
      </c>
      <c r="U8" s="12">
        <v>4.2243789518922513E-2</v>
      </c>
      <c r="V8" s="12">
        <v>8.0392987001648222E-3</v>
      </c>
      <c r="W8" s="12">
        <v>4.2381308649159205E-2</v>
      </c>
      <c r="X8" s="12">
        <v>1.410220194300974E-4</v>
      </c>
      <c r="Y8" s="12">
        <v>1.6397144431195431E-4</v>
      </c>
      <c r="Z8" s="12">
        <v>6.2595625981465106E-2</v>
      </c>
      <c r="AA8" s="12">
        <v>1.3863687927367046E-3</v>
      </c>
    </row>
    <row r="9" spans="1:27" x14ac:dyDescent="0.25">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x14ac:dyDescent="0.25">
      <c r="A10" s="11" t="s">
        <v>18</v>
      </c>
      <c r="B10" s="11" t="s">
        <v>5</v>
      </c>
      <c r="C10" s="12">
        <v>4.5879567930756755</v>
      </c>
      <c r="D10" s="12">
        <v>1.293790802573227</v>
      </c>
      <c r="E10" s="12">
        <v>0.78041824044602304</v>
      </c>
      <c r="F10" s="12">
        <v>7.4066336833979354E-2</v>
      </c>
      <c r="G10" s="12">
        <v>4.8510321189125349E-2</v>
      </c>
      <c r="H10" s="12">
        <v>4.7042110573349602E-2</v>
      </c>
      <c r="I10" s="12">
        <v>3.2944027084071674E-2</v>
      </c>
      <c r="J10" s="12">
        <v>3.9502351249956824E-2</v>
      </c>
      <c r="K10" s="12">
        <v>4.1620589540125437E-2</v>
      </c>
      <c r="L10" s="12">
        <v>3.6201725739390213E-2</v>
      </c>
      <c r="M10" s="12">
        <v>3.3141277136970612E-2</v>
      </c>
      <c r="N10" s="12">
        <v>3.3630263519773572E-2</v>
      </c>
      <c r="O10" s="12">
        <v>1.1235098937372945</v>
      </c>
      <c r="P10" s="12">
        <v>4.1382589137599374E-2</v>
      </c>
      <c r="Q10" s="12">
        <v>3181.0218414116075</v>
      </c>
      <c r="R10" s="12">
        <v>2.4394605334179691E-2</v>
      </c>
      <c r="S10" s="12">
        <v>2.9102899600782946E-2</v>
      </c>
      <c r="T10" s="12">
        <v>5.6188572437780582E-2</v>
      </c>
      <c r="U10" s="12">
        <v>2.3743811340023818E-2</v>
      </c>
      <c r="V10" s="12">
        <v>2.0350353787140979E-2</v>
      </c>
      <c r="W10" s="12">
        <v>523.95184024088462</v>
      </c>
      <c r="X10" s="12">
        <v>4393.0395908553801</v>
      </c>
      <c r="Y10" s="12">
        <v>503.96518467127402</v>
      </c>
      <c r="Z10" s="12">
        <v>1730.9094605568191</v>
      </c>
      <c r="AA10" s="12">
        <v>2.970926739099444E-3</v>
      </c>
    </row>
    <row r="11" spans="1:27" x14ac:dyDescent="0.25">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x14ac:dyDescent="0.25">
      <c r="A12" s="11" t="s">
        <v>18</v>
      </c>
      <c r="B12" s="11" t="s">
        <v>118</v>
      </c>
      <c r="C12" s="12">
        <v>0</v>
      </c>
      <c r="D12" s="12">
        <v>0</v>
      </c>
      <c r="E12" s="12">
        <v>0</v>
      </c>
      <c r="F12" s="12">
        <v>0</v>
      </c>
      <c r="G12" s="12">
        <v>0</v>
      </c>
      <c r="H12" s="12">
        <v>0</v>
      </c>
      <c r="I12" s="12">
        <v>0</v>
      </c>
      <c r="J12" s="12">
        <v>0.99389542525015295</v>
      </c>
      <c r="K12" s="12">
        <v>3.876053537203078E-2</v>
      </c>
      <c r="L12" s="12">
        <v>2.9221754872092574E-2</v>
      </c>
      <c r="M12" s="12">
        <v>3.3439561598118103E-2</v>
      </c>
      <c r="N12" s="12">
        <v>5.0508487291076314E-2</v>
      </c>
      <c r="O12" s="12">
        <v>24343.311689497499</v>
      </c>
      <c r="P12" s="12">
        <v>3.6102860606487236E-2</v>
      </c>
      <c r="Q12" s="12">
        <v>2350.9941533897972</v>
      </c>
      <c r="R12" s="12">
        <v>4.973278221163431E-2</v>
      </c>
      <c r="S12" s="12">
        <v>15546.151289548907</v>
      </c>
      <c r="T12" s="12">
        <v>1.6315373256552301E-2</v>
      </c>
      <c r="U12" s="12">
        <v>2905.0550059235125</v>
      </c>
      <c r="V12" s="12">
        <v>3.3504250717711001E-2</v>
      </c>
      <c r="W12" s="12">
        <v>4872.0047067950709</v>
      </c>
      <c r="X12" s="12">
        <v>5792.1544550790177</v>
      </c>
      <c r="Y12" s="12">
        <v>6.0819773306356843E-3</v>
      </c>
      <c r="Z12" s="12">
        <v>482.26333267456118</v>
      </c>
      <c r="AA12" s="12">
        <v>7.5720686748674635E-4</v>
      </c>
    </row>
    <row r="13" spans="1:27" x14ac:dyDescent="0.25">
      <c r="A13" s="11" t="s">
        <v>18</v>
      </c>
      <c r="B13" s="11" t="s">
        <v>10</v>
      </c>
      <c r="C13" s="12">
        <v>2898122.2020127345</v>
      </c>
      <c r="D13" s="12">
        <v>328163.25650172081</v>
      </c>
      <c r="E13" s="12">
        <v>1879293.3450895506</v>
      </c>
      <c r="F13" s="12">
        <v>1160937.648167742</v>
      </c>
      <c r="G13" s="12">
        <v>2036477.9383670152</v>
      </c>
      <c r="H13" s="12">
        <v>1235036.943831336</v>
      </c>
      <c r="I13" s="12">
        <v>1482425.616039834</v>
      </c>
      <c r="J13" s="12">
        <v>121427.81787582071</v>
      </c>
      <c r="K13" s="12">
        <v>611277.08575310337</v>
      </c>
      <c r="L13" s="12">
        <v>386148.26066773618</v>
      </c>
      <c r="M13" s="12">
        <v>984319.33326275181</v>
      </c>
      <c r="N13" s="12">
        <v>1531798.0393656718</v>
      </c>
      <c r="O13" s="12">
        <v>424323.78618635156</v>
      </c>
      <c r="P13" s="12">
        <v>794329.72690205206</v>
      </c>
      <c r="Q13" s="12">
        <v>1497995.1458828484</v>
      </c>
      <c r="R13" s="12">
        <v>428178.97889317549</v>
      </c>
      <c r="S13" s="12">
        <v>30098.689379813317</v>
      </c>
      <c r="T13" s="12">
        <v>355512.03067064093</v>
      </c>
      <c r="U13" s="12">
        <v>563719.55425299355</v>
      </c>
      <c r="V13" s="12">
        <v>765154.23085000971</v>
      </c>
      <c r="W13" s="12">
        <v>337600.75731229241</v>
      </c>
      <c r="X13" s="12">
        <v>120804.54177688228</v>
      </c>
      <c r="Y13" s="12">
        <v>239347.21549032244</v>
      </c>
      <c r="Z13" s="12">
        <v>460329.5981232411</v>
      </c>
      <c r="AA13" s="12">
        <v>70384.781829727144</v>
      </c>
    </row>
    <row r="14" spans="1:27" x14ac:dyDescent="0.25">
      <c r="A14" s="11" t="s">
        <v>18</v>
      </c>
      <c r="B14" s="11" t="s">
        <v>9</v>
      </c>
      <c r="C14" s="12">
        <v>11.624911755736209</v>
      </c>
      <c r="D14" s="12">
        <v>5.147697207451718</v>
      </c>
      <c r="E14" s="12">
        <v>472653.20389330451</v>
      </c>
      <c r="F14" s="12">
        <v>331906.78451028158</v>
      </c>
      <c r="G14" s="12">
        <v>398619.53549431771</v>
      </c>
      <c r="H14" s="12">
        <v>930260.6425589053</v>
      </c>
      <c r="I14" s="12">
        <v>544690.3182887726</v>
      </c>
      <c r="J14" s="12">
        <v>886279.12891369569</v>
      </c>
      <c r="K14" s="12">
        <v>637158.40342811099</v>
      </c>
      <c r="L14" s="12">
        <v>759105.57339107851</v>
      </c>
      <c r="M14" s="12">
        <v>1426636.3818988618</v>
      </c>
      <c r="N14" s="12">
        <v>1774398.6855290413</v>
      </c>
      <c r="O14" s="12">
        <v>242491.801786058</v>
      </c>
      <c r="P14" s="12">
        <v>536192.09185602015</v>
      </c>
      <c r="Q14" s="12">
        <v>854778.164223645</v>
      </c>
      <c r="R14" s="12">
        <v>17262.158444482917</v>
      </c>
      <c r="S14" s="12">
        <v>148905.17457323009</v>
      </c>
      <c r="T14" s="12">
        <v>252986.83982071865</v>
      </c>
      <c r="U14" s="12">
        <v>841396.99099218391</v>
      </c>
      <c r="V14" s="12">
        <v>597853.69683992106</v>
      </c>
      <c r="W14" s="12">
        <v>522182.04587427864</v>
      </c>
      <c r="X14" s="12">
        <v>155850.34499585477</v>
      </c>
      <c r="Y14" s="12">
        <v>105409.84670033326</v>
      </c>
      <c r="Z14" s="12">
        <v>220257.1674252153</v>
      </c>
      <c r="AA14" s="12">
        <v>25598.083252743312</v>
      </c>
    </row>
    <row r="15" spans="1:27" x14ac:dyDescent="0.25">
      <c r="A15" s="11" t="s">
        <v>18</v>
      </c>
      <c r="B15" s="11" t="s">
        <v>102</v>
      </c>
      <c r="C15" s="12">
        <v>17.747431536819491</v>
      </c>
      <c r="D15" s="12">
        <v>15803.007104728815</v>
      </c>
      <c r="E15" s="12">
        <v>402356.96816093515</v>
      </c>
      <c r="F15" s="12">
        <v>237620.63358994981</v>
      </c>
      <c r="G15" s="12">
        <v>125649.17248215139</v>
      </c>
      <c r="H15" s="12">
        <v>375077.80489812553</v>
      </c>
      <c r="I15" s="12">
        <v>171357.02417612603</v>
      </c>
      <c r="J15" s="12">
        <v>543884.65400619025</v>
      </c>
      <c r="K15" s="12">
        <v>307560.35022052005</v>
      </c>
      <c r="L15" s="12">
        <v>750433.48703003838</v>
      </c>
      <c r="M15" s="12">
        <v>556789.14884557412</v>
      </c>
      <c r="N15" s="12">
        <v>497749.93675025896</v>
      </c>
      <c r="O15" s="12">
        <v>428225.33932557114</v>
      </c>
      <c r="P15" s="12">
        <v>112407.33132608669</v>
      </c>
      <c r="Q15" s="12">
        <v>185963.01992914735</v>
      </c>
      <c r="R15" s="12">
        <v>18277.573956014188</v>
      </c>
      <c r="S15" s="12">
        <v>54598.669683602377</v>
      </c>
      <c r="T15" s="12">
        <v>127641.57997687459</v>
      </c>
      <c r="U15" s="12">
        <v>465172.34200668294</v>
      </c>
      <c r="V15" s="12">
        <v>329663.88079859241</v>
      </c>
      <c r="W15" s="12">
        <v>287129.81948341557</v>
      </c>
      <c r="X15" s="12">
        <v>112473.7562666415</v>
      </c>
      <c r="Y15" s="12">
        <v>8726.1900523784752</v>
      </c>
      <c r="Z15" s="12">
        <v>49318.890768317193</v>
      </c>
      <c r="AA15" s="12">
        <v>25887.796882889288</v>
      </c>
    </row>
    <row r="16" spans="1:27" x14ac:dyDescent="0.25">
      <c r="A16" s="11" t="s">
        <v>18</v>
      </c>
      <c r="B16" s="11" t="s">
        <v>15</v>
      </c>
      <c r="C16" s="12">
        <v>0</v>
      </c>
      <c r="D16" s="12">
        <v>0</v>
      </c>
      <c r="E16" s="12">
        <v>143683.23055778194</v>
      </c>
      <c r="F16" s="12">
        <v>111648.38147098788</v>
      </c>
      <c r="G16" s="12">
        <v>4890.8434466876879</v>
      </c>
      <c r="H16" s="12">
        <v>30328.769233149716</v>
      </c>
      <c r="I16" s="12">
        <v>63603.235257815286</v>
      </c>
      <c r="J16" s="12">
        <v>19112.727409593797</v>
      </c>
      <c r="K16" s="12">
        <v>13798.524936578375</v>
      </c>
      <c r="L16" s="12">
        <v>38643.715584815327</v>
      </c>
      <c r="M16" s="12">
        <v>32643.816304589349</v>
      </c>
      <c r="N16" s="12">
        <v>40699.906796951291</v>
      </c>
      <c r="O16" s="12">
        <v>16662.782741388128</v>
      </c>
      <c r="P16" s="12">
        <v>0.93720238086443386</v>
      </c>
      <c r="Q16" s="12">
        <v>7.0569930658875553</v>
      </c>
      <c r="R16" s="12">
        <v>6.7575976705985114E-2</v>
      </c>
      <c r="S16" s="12">
        <v>8.9982174384236988E-2</v>
      </c>
      <c r="T16" s="12">
        <v>6.2281857985771703E-2</v>
      </c>
      <c r="U16" s="12">
        <v>0.13121081418318042</v>
      </c>
      <c r="V16" s="12">
        <v>9.8403620150053911E-2</v>
      </c>
      <c r="W16" s="12">
        <v>0.10218921250649149</v>
      </c>
      <c r="X16" s="12">
        <v>1.6313869106775271E-2</v>
      </c>
      <c r="Y16" s="12">
        <v>5.3487342716444612E-3</v>
      </c>
      <c r="Z16" s="12">
        <v>3.4567400628011946E-2</v>
      </c>
      <c r="AA16" s="12">
        <v>7.5753196847966652E-3</v>
      </c>
    </row>
    <row r="17" spans="1:27" x14ac:dyDescent="0.25">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x14ac:dyDescent="0.25">
      <c r="A18" s="37" t="s">
        <v>98</v>
      </c>
      <c r="B18" s="37"/>
      <c r="C18" s="29">
        <v>2898138.4148812834</v>
      </c>
      <c r="D18" s="29">
        <v>328170.52032793715</v>
      </c>
      <c r="E18" s="29">
        <v>-1563337.3404666896</v>
      </c>
      <c r="F18" s="29">
        <v>618311.91756523447</v>
      </c>
      <c r="G18" s="29">
        <v>1567702.0966347395</v>
      </c>
      <c r="H18" s="29">
        <v>1961851.3695688245</v>
      </c>
      <c r="I18" s="29">
        <v>118268.84557460994</v>
      </c>
      <c r="J18" s="29">
        <v>766288.98468829459</v>
      </c>
      <c r="K18" s="29">
        <v>876624.40155201918</v>
      </c>
      <c r="L18" s="29">
        <v>1096553.2207335273</v>
      </c>
      <c r="M18" s="29">
        <v>2410955.5853263168</v>
      </c>
      <c r="N18" s="29">
        <v>3306196.7332465537</v>
      </c>
      <c r="O18" s="29">
        <v>691159.95483941562</v>
      </c>
      <c r="P18" s="29">
        <v>1330521.8115898643</v>
      </c>
      <c r="Q18" s="29">
        <v>2358305.3644300797</v>
      </c>
      <c r="R18" s="29">
        <v>445441.04128231556</v>
      </c>
      <c r="S18" s="29">
        <v>194550.02307827096</v>
      </c>
      <c r="T18" s="29">
        <v>608499.03748255619</v>
      </c>
      <c r="U18" s="29">
        <v>1408021.6583307921</v>
      </c>
      <c r="V18" s="29">
        <v>1363007.9819802823</v>
      </c>
      <c r="W18" s="29">
        <v>865178.8003592249</v>
      </c>
      <c r="X18" s="29">
        <v>286840.07610345352</v>
      </c>
      <c r="Y18" s="29">
        <v>345261.03245441674</v>
      </c>
      <c r="Z18" s="29">
        <v>682800.0008695802</v>
      </c>
      <c r="AA18" s="29">
        <v>95982.869664091137</v>
      </c>
    </row>
    <row r="19" spans="1:27" x14ac:dyDescent="0.25">
      <c r="A19" s="6"/>
      <c r="B19" s="6"/>
    </row>
    <row r="20" spans="1:27" x14ac:dyDescent="0.25">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x14ac:dyDescent="0.25">
      <c r="A21" s="11" t="s">
        <v>26</v>
      </c>
      <c r="B21" s="11" t="s">
        <v>2</v>
      </c>
      <c r="C21" s="12">
        <v>0</v>
      </c>
      <c r="D21" s="12">
        <v>0</v>
      </c>
      <c r="E21" s="12">
        <v>-9490.6579520183677</v>
      </c>
      <c r="F21" s="12">
        <v>-134566.59787061557</v>
      </c>
      <c r="G21" s="12">
        <v>-491951.28095600964</v>
      </c>
      <c r="H21" s="12">
        <v>-2.8717297689328115E-2</v>
      </c>
      <c r="I21" s="12">
        <v>-83949.425133410172</v>
      </c>
      <c r="J21" s="12">
        <v>-132764.94603607254</v>
      </c>
      <c r="K21" s="12">
        <v>-56639.933097592759</v>
      </c>
      <c r="L21" s="12">
        <v>-48699.201748896725</v>
      </c>
      <c r="M21" s="12">
        <v>-4.1076949590986003E-3</v>
      </c>
      <c r="N21" s="12">
        <v>-5.2678801213954993E-4</v>
      </c>
      <c r="O21" s="12">
        <v>-6.1379943709786002E-3</v>
      </c>
      <c r="P21" s="12">
        <v>-3.7752974006888593E-4</v>
      </c>
      <c r="Q21" s="12">
        <v>-4.7150546702038899E-5</v>
      </c>
      <c r="R21" s="12">
        <v>-0.12810493440194989</v>
      </c>
      <c r="S21" s="12">
        <v>-2.3973507218388E-3</v>
      </c>
      <c r="T21" s="12">
        <v>0</v>
      </c>
      <c r="U21" s="12">
        <v>0</v>
      </c>
      <c r="V21" s="12">
        <v>0</v>
      </c>
      <c r="W21" s="12">
        <v>0</v>
      </c>
      <c r="X21" s="12">
        <v>0</v>
      </c>
      <c r="Y21" s="12">
        <v>0</v>
      </c>
      <c r="Z21" s="12">
        <v>0</v>
      </c>
      <c r="AA21" s="12">
        <v>0</v>
      </c>
    </row>
    <row r="22" spans="1:27" x14ac:dyDescent="0.25">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x14ac:dyDescent="0.25">
      <c r="A23" s="11" t="s">
        <v>26</v>
      </c>
      <c r="B23" s="11" t="s">
        <v>8</v>
      </c>
      <c r="C23" s="12">
        <v>0</v>
      </c>
      <c r="D23" s="12">
        <v>0.20645989705899001</v>
      </c>
      <c r="E23" s="12">
        <v>4.9187401209999995E-2</v>
      </c>
      <c r="F23" s="12">
        <v>2.5642381064009099E-5</v>
      </c>
      <c r="G23" s="12">
        <v>1.3851943952121601E-5</v>
      </c>
      <c r="H23" s="12">
        <v>3.6770938600780996E-5</v>
      </c>
      <c r="I23" s="12">
        <v>1.5551065670901101E-5</v>
      </c>
      <c r="J23" s="12">
        <v>1.1404936337522099E-5</v>
      </c>
      <c r="K23" s="12">
        <v>9.3122541754159898E-6</v>
      </c>
      <c r="L23" s="12">
        <v>8.1184633922099994E-6</v>
      </c>
      <c r="M23" s="12">
        <v>9.8933058051276788E-6</v>
      </c>
      <c r="N23" s="12">
        <v>1.14417969539639E-5</v>
      </c>
      <c r="O23" s="12">
        <v>1.19515616817803E-5</v>
      </c>
      <c r="P23" s="12">
        <v>2.62254116107724E-5</v>
      </c>
      <c r="Q23" s="12">
        <v>2.6999266368959097E-2</v>
      </c>
      <c r="R23" s="12">
        <v>1.4278015043932799E-5</v>
      </c>
      <c r="S23" s="12">
        <v>1.2172680988696199E-5</v>
      </c>
      <c r="T23" s="12">
        <v>1.5720510841658999E-2</v>
      </c>
      <c r="U23" s="12">
        <v>7.9511962283200001E-5</v>
      </c>
      <c r="V23" s="12">
        <v>2.3096443471263802E-3</v>
      </c>
      <c r="W23" s="12">
        <v>9.7565589467604498E-3</v>
      </c>
      <c r="X23" s="12">
        <v>6.1533170401040004E-6</v>
      </c>
      <c r="Y23" s="12">
        <v>1.9223787272513001E-5</v>
      </c>
      <c r="Z23" s="12">
        <v>1.7252668668719402E-2</v>
      </c>
      <c r="AA23" s="12">
        <v>3.2611104067018399E-6</v>
      </c>
    </row>
    <row r="24" spans="1:27" x14ac:dyDescent="0.25">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x14ac:dyDescent="0.25">
      <c r="A25" s="11" t="s">
        <v>26</v>
      </c>
      <c r="B25" s="11" t="s">
        <v>5</v>
      </c>
      <c r="C25" s="12">
        <v>0.44153924858826998</v>
      </c>
      <c r="D25" s="12">
        <v>1.0287829867226799</v>
      </c>
      <c r="E25" s="12">
        <v>1.8037686905892719E-2</v>
      </c>
      <c r="F25" s="12">
        <v>5.2276729982389698E-4</v>
      </c>
      <c r="G25" s="12">
        <v>8.3078174907461402E-4</v>
      </c>
      <c r="H25" s="12">
        <v>1.283955297334457E-3</v>
      </c>
      <c r="I25" s="12">
        <v>1.323834822633595E-3</v>
      </c>
      <c r="J25" s="12">
        <v>1.057027643136622E-3</v>
      </c>
      <c r="K25" s="12">
        <v>1.4928774602060702E-3</v>
      </c>
      <c r="L25" s="12">
        <v>1.3799690481114441E-3</v>
      </c>
      <c r="M25" s="12">
        <v>1.6992121806534799E-3</v>
      </c>
      <c r="N25" s="12">
        <v>1.61147871261209E-3</v>
      </c>
      <c r="O25" s="12">
        <v>1.6357927456285561E-3</v>
      </c>
      <c r="P25" s="12">
        <v>1.9767297896022698E-3</v>
      </c>
      <c r="Q25" s="12">
        <v>3180.9908307759124</v>
      </c>
      <c r="R25" s="12">
        <v>1.3913926122834498E-3</v>
      </c>
      <c r="S25" s="12">
        <v>1.4170399682783398E-3</v>
      </c>
      <c r="T25" s="12">
        <v>1.3605973950264641E-3</v>
      </c>
      <c r="U25" s="12">
        <v>1.1415687387188931E-3</v>
      </c>
      <c r="V25" s="12">
        <v>1.1835548669977321E-3</v>
      </c>
      <c r="W25" s="12">
        <v>521.63567839976281</v>
      </c>
      <c r="X25" s="12">
        <v>7.0111439265560808E-4</v>
      </c>
      <c r="Y25" s="12">
        <v>503.95653525861559</v>
      </c>
      <c r="Z25" s="12">
        <v>1730.8681532900569</v>
      </c>
      <c r="AA25" s="12">
        <v>2.0391953153226799E-4</v>
      </c>
    </row>
    <row r="26" spans="1:27" x14ac:dyDescent="0.25">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x14ac:dyDescent="0.25">
      <c r="A27" s="11" t="s">
        <v>26</v>
      </c>
      <c r="B27" s="11" t="s">
        <v>118</v>
      </c>
      <c r="C27" s="12">
        <v>0</v>
      </c>
      <c r="D27" s="12">
        <v>0</v>
      </c>
      <c r="E27" s="12">
        <v>0</v>
      </c>
      <c r="F27" s="12">
        <v>0</v>
      </c>
      <c r="G27" s="12">
        <v>0</v>
      </c>
      <c r="H27" s="12">
        <v>0</v>
      </c>
      <c r="I27" s="12">
        <v>0</v>
      </c>
      <c r="J27" s="12">
        <v>0.35595889727096897</v>
      </c>
      <c r="K27" s="12">
        <v>4.7844915071744995E-3</v>
      </c>
      <c r="L27" s="12">
        <v>5.0358772158529998E-3</v>
      </c>
      <c r="M27" s="12">
        <v>3.0944184011084401E-3</v>
      </c>
      <c r="N27" s="12">
        <v>4.2125823054814998E-3</v>
      </c>
      <c r="O27" s="12">
        <v>1.2484576111340101E-3</v>
      </c>
      <c r="P27" s="12">
        <v>5.6867185125372196E-3</v>
      </c>
      <c r="Q27" s="12">
        <v>2350.6917833992297</v>
      </c>
      <c r="R27" s="12">
        <v>8.6849445118352396E-4</v>
      </c>
      <c r="S27" s="12">
        <v>1.8682553837784598E-3</v>
      </c>
      <c r="T27" s="12">
        <v>1.4892657575262E-3</v>
      </c>
      <c r="U27" s="12">
        <v>5.7330978156122398E-4</v>
      </c>
      <c r="V27" s="12">
        <v>1.1487691096751999E-3</v>
      </c>
      <c r="W27" s="12">
        <v>3.7017218449709997E-3</v>
      </c>
      <c r="X27" s="12">
        <v>3.3483841941247898E-5</v>
      </c>
      <c r="Y27" s="12">
        <v>4.8548824995026697E-5</v>
      </c>
      <c r="Z27" s="12">
        <v>3.2726387867339501E-3</v>
      </c>
      <c r="AA27" s="12">
        <v>7.7563462951853992E-5</v>
      </c>
    </row>
    <row r="28" spans="1:27" x14ac:dyDescent="0.25">
      <c r="A28" s="11" t="s">
        <v>26</v>
      </c>
      <c r="B28" s="11" t="s">
        <v>10</v>
      </c>
      <c r="C28" s="12">
        <v>1071051.9216868444</v>
      </c>
      <c r="D28" s="12">
        <v>41656.699744371028</v>
      </c>
      <c r="E28" s="12">
        <v>207660.97203486381</v>
      </c>
      <c r="F28" s="12">
        <v>334346.75747809152</v>
      </c>
      <c r="G28" s="12">
        <v>901060.70729447308</v>
      </c>
      <c r="H28" s="12">
        <v>92923.448966646203</v>
      </c>
      <c r="I28" s="12">
        <v>166175.84917733556</v>
      </c>
      <c r="J28" s="12">
        <v>0.12082394319560366</v>
      </c>
      <c r="K28" s="12">
        <v>86394.611351890111</v>
      </c>
      <c r="L28" s="12">
        <v>304199.75408895605</v>
      </c>
      <c r="M28" s="12">
        <v>64265.022613966896</v>
      </c>
      <c r="N28" s="12">
        <v>66638.52169175951</v>
      </c>
      <c r="O28" s="12">
        <v>0.28031081320072482</v>
      </c>
      <c r="P28" s="12">
        <v>54667.783298525203</v>
      </c>
      <c r="Q28" s="12">
        <v>53201.228800124605</v>
      </c>
      <c r="R28" s="12">
        <v>50723.929212205207</v>
      </c>
      <c r="S28" s="12">
        <v>0.1959280855462788</v>
      </c>
      <c r="T28" s="12">
        <v>144205.86000130925</v>
      </c>
      <c r="U28" s="12">
        <v>95071.913011160374</v>
      </c>
      <c r="V28" s="12">
        <v>14149.768235115524</v>
      </c>
      <c r="W28" s="12">
        <v>36183.06626588721</v>
      </c>
      <c r="X28" s="12">
        <v>1.2645758907636893E-2</v>
      </c>
      <c r="Y28" s="12">
        <v>2755.7373905727477</v>
      </c>
      <c r="Z28" s="12">
        <v>66747.603952205725</v>
      </c>
      <c r="AA28" s="12">
        <v>7.9276790685287712E-3</v>
      </c>
    </row>
    <row r="29" spans="1:27" x14ac:dyDescent="0.25">
      <c r="A29" s="11" t="s">
        <v>26</v>
      </c>
      <c r="B29" s="11" t="s">
        <v>9</v>
      </c>
      <c r="C29" s="12">
        <v>2.0151063334394173</v>
      </c>
      <c r="D29" s="12">
        <v>1.716454416893417</v>
      </c>
      <c r="E29" s="12">
        <v>341565.64038683916</v>
      </c>
      <c r="F29" s="12">
        <v>120982.43024837435</v>
      </c>
      <c r="G29" s="12">
        <v>225417.44858109433</v>
      </c>
      <c r="H29" s="12">
        <v>263678.65864743176</v>
      </c>
      <c r="I29" s="12">
        <v>192088.18279078836</v>
      </c>
      <c r="J29" s="12">
        <v>196066.14757189012</v>
      </c>
      <c r="K29" s="12">
        <v>201708.60623561306</v>
      </c>
      <c r="L29" s="12">
        <v>62112.997483418716</v>
      </c>
      <c r="M29" s="12">
        <v>63722.575003211765</v>
      </c>
      <c r="N29" s="12">
        <v>39678.598962587537</v>
      </c>
      <c r="O29" s="12">
        <v>6.2215227678956899E-3</v>
      </c>
      <c r="P29" s="12">
        <v>79791.050937573586</v>
      </c>
      <c r="Q29" s="12">
        <v>326380.00691439753</v>
      </c>
      <c r="R29" s="12">
        <v>9.0466288530678299E-2</v>
      </c>
      <c r="S29" s="12">
        <v>7.245216591358284E-3</v>
      </c>
      <c r="T29" s="12">
        <v>68679.095616632694</v>
      </c>
      <c r="U29" s="12">
        <v>1.3425977176542598</v>
      </c>
      <c r="V29" s="12">
        <v>51525.367225109294</v>
      </c>
      <c r="W29" s="12">
        <v>44400.508267043639</v>
      </c>
      <c r="X29" s="12">
        <v>2.0877369463009341E-3</v>
      </c>
      <c r="Y29" s="12">
        <v>6.0135600756349604E-3</v>
      </c>
      <c r="Z29" s="12">
        <v>51872.924315142925</v>
      </c>
      <c r="AA29" s="12">
        <v>1.2107003042375625E-3</v>
      </c>
    </row>
    <row r="30" spans="1:27" x14ac:dyDescent="0.25">
      <c r="A30" s="11" t="s">
        <v>26</v>
      </c>
      <c r="B30" s="11" t="s">
        <v>102</v>
      </c>
      <c r="C30" s="12">
        <v>7.6011711764610865</v>
      </c>
      <c r="D30" s="12">
        <v>13.03144402238428</v>
      </c>
      <c r="E30" s="12">
        <v>301155.38558814285</v>
      </c>
      <c r="F30" s="12">
        <v>0.88284449676377441</v>
      </c>
      <c r="G30" s="12">
        <v>81184.687835871533</v>
      </c>
      <c r="H30" s="12">
        <v>62181.280158330548</v>
      </c>
      <c r="I30" s="12">
        <v>15899.263263686233</v>
      </c>
      <c r="J30" s="12">
        <v>363625.52198561886</v>
      </c>
      <c r="K30" s="12">
        <v>4.4012393014202118</v>
      </c>
      <c r="L30" s="12">
        <v>177176.54322282245</v>
      </c>
      <c r="M30" s="12">
        <v>2.5391037598846951</v>
      </c>
      <c r="N30" s="12">
        <v>0.10792578664825596</v>
      </c>
      <c r="O30" s="12">
        <v>108472.47817569334</v>
      </c>
      <c r="P30" s="12">
        <v>0.10305282196704647</v>
      </c>
      <c r="Q30" s="12">
        <v>185923.03827405703</v>
      </c>
      <c r="R30" s="12">
        <v>0.12249497721344399</v>
      </c>
      <c r="S30" s="12">
        <v>0.34606300604783974</v>
      </c>
      <c r="T30" s="12">
        <v>1.4975591746750663</v>
      </c>
      <c r="U30" s="12">
        <v>2.7566453805264102</v>
      </c>
      <c r="V30" s="12">
        <v>30874.635537488542</v>
      </c>
      <c r="W30" s="12">
        <v>1.9990133873656435</v>
      </c>
      <c r="X30" s="12">
        <v>20458.337057439992</v>
      </c>
      <c r="Y30" s="12">
        <v>8722.5349364822505</v>
      </c>
      <c r="Z30" s="12">
        <v>7241.6681387912913</v>
      </c>
      <c r="AA30" s="12">
        <v>624.75058653645101</v>
      </c>
    </row>
    <row r="31" spans="1:27" x14ac:dyDescent="0.25">
      <c r="A31" s="11" t="s">
        <v>26</v>
      </c>
      <c r="B31" s="11" t="s">
        <v>15</v>
      </c>
      <c r="C31" s="12">
        <v>0</v>
      </c>
      <c r="D31" s="12">
        <v>0</v>
      </c>
      <c r="E31" s="12">
        <v>80849.597888583099</v>
      </c>
      <c r="F31" s="12">
        <v>0.19190412824436684</v>
      </c>
      <c r="G31" s="12">
        <v>4888.7409371794838</v>
      </c>
      <c r="H31" s="12">
        <v>17927.84400685706</v>
      </c>
      <c r="I31" s="12">
        <v>4.6000168559780535E-2</v>
      </c>
      <c r="J31" s="12">
        <v>3.1071375853199291E-2</v>
      </c>
      <c r="K31" s="12">
        <v>8.5978454065926396E-3</v>
      </c>
      <c r="L31" s="12">
        <v>1.9283745487061736E-2</v>
      </c>
      <c r="M31" s="12">
        <v>2.8103660489784153E-2</v>
      </c>
      <c r="N31" s="12">
        <v>2.9249023102052324E-2</v>
      </c>
      <c r="O31" s="12">
        <v>2.4701887708384385E-2</v>
      </c>
      <c r="P31" s="12">
        <v>1.2263603219224196E-2</v>
      </c>
      <c r="Q31" s="12">
        <v>6.7895101430144489E-2</v>
      </c>
      <c r="R31" s="12">
        <v>8.6440630314124894E-3</v>
      </c>
      <c r="S31" s="12">
        <v>1.1416929501840523E-2</v>
      </c>
      <c r="T31" s="12">
        <v>2.398677000774644E-2</v>
      </c>
      <c r="U31" s="12">
        <v>1.0397586058426243E-2</v>
      </c>
      <c r="V31" s="12">
        <v>1.0155182044892642E-2</v>
      </c>
      <c r="W31" s="12">
        <v>8.4073702634569168E-3</v>
      </c>
      <c r="X31" s="12">
        <v>5.8259739063954326E-3</v>
      </c>
      <c r="Y31" s="12">
        <v>2.3385437278741188E-3</v>
      </c>
      <c r="Z31" s="12">
        <v>1.3008846830345632E-2</v>
      </c>
      <c r="AA31" s="12">
        <v>5.9476052517425158E-4</v>
      </c>
    </row>
    <row r="32" spans="1:27" x14ac:dyDescent="0.25">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x14ac:dyDescent="0.25">
      <c r="A33" s="37" t="s">
        <v>98</v>
      </c>
      <c r="B33" s="37"/>
      <c r="C33" s="29">
        <v>1071054.3783324265</v>
      </c>
      <c r="D33" s="29">
        <v>41659.651441671704</v>
      </c>
      <c r="E33" s="29">
        <v>539736.02169477276</v>
      </c>
      <c r="F33" s="29">
        <v>320762.59040425997</v>
      </c>
      <c r="G33" s="29">
        <v>634526.8757641915</v>
      </c>
      <c r="H33" s="29">
        <v>356602.0802175065</v>
      </c>
      <c r="I33" s="29">
        <v>274314.60817409965</v>
      </c>
      <c r="J33" s="29">
        <v>63301.67938709064</v>
      </c>
      <c r="K33" s="29">
        <v>231463.29077659163</v>
      </c>
      <c r="L33" s="29">
        <v>317613.55624744279</v>
      </c>
      <c r="M33" s="29">
        <v>127987.59831300759</v>
      </c>
      <c r="N33" s="29">
        <v>106317.12596306184</v>
      </c>
      <c r="O33" s="29">
        <v>0.28329054351608624</v>
      </c>
      <c r="P33" s="29">
        <v>134458.84154824275</v>
      </c>
      <c r="Q33" s="29">
        <v>385112.94528081309</v>
      </c>
      <c r="R33" s="29">
        <v>50723.893847724416</v>
      </c>
      <c r="S33" s="29">
        <v>0.2040734194488438</v>
      </c>
      <c r="T33" s="29">
        <v>212884.97418831594</v>
      </c>
      <c r="U33" s="29">
        <v>95073.257403268508</v>
      </c>
      <c r="V33" s="29">
        <v>65675.140102193138</v>
      </c>
      <c r="W33" s="29">
        <v>81105.223669611412</v>
      </c>
      <c r="X33" s="29">
        <v>1.5474247405574786E-2</v>
      </c>
      <c r="Y33" s="29">
        <v>3259.7000071640514</v>
      </c>
      <c r="Z33" s="29">
        <v>120351.41694594617</v>
      </c>
      <c r="AA33" s="29">
        <v>9.4231234776571571E-3</v>
      </c>
    </row>
    <row r="35" spans="1:27" x14ac:dyDescent="0.25">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x14ac:dyDescent="0.25">
      <c r="A36" s="11" t="s">
        <v>27</v>
      </c>
      <c r="B36" s="11" t="s">
        <v>2</v>
      </c>
      <c r="C36" s="12">
        <v>0</v>
      </c>
      <c r="D36" s="12">
        <v>0</v>
      </c>
      <c r="E36" s="12">
        <v>-1087702.2426308149</v>
      </c>
      <c r="F36" s="12">
        <v>-81474.418093495944</v>
      </c>
      <c r="G36" s="12">
        <v>-375382.32935591589</v>
      </c>
      <c r="H36" s="12">
        <v>-119264.24035885252</v>
      </c>
      <c r="I36" s="12">
        <v>-674912.26959444594</v>
      </c>
      <c r="J36" s="12">
        <v>-108648.74794243051</v>
      </c>
      <c r="K36" s="12">
        <v>-315160.59796544939</v>
      </c>
      <c r="L36" s="12">
        <v>-1.4494830743656621</v>
      </c>
      <c r="M36" s="12">
        <v>-0.19028189342896332</v>
      </c>
      <c r="N36" s="12">
        <v>-7.4485898228957376E-2</v>
      </c>
      <c r="O36" s="12">
        <v>-5.0702857312043589E-2</v>
      </c>
      <c r="P36" s="12">
        <v>-1.9468398307252267E-2</v>
      </c>
      <c r="Q36" s="12">
        <v>-1.4536134210391847E-3</v>
      </c>
      <c r="R36" s="12">
        <v>-1.9855469089745441E-2</v>
      </c>
      <c r="S36" s="12">
        <v>-2.7202065356849908E-2</v>
      </c>
      <c r="T36" s="12">
        <v>-2.483291424364768E-3</v>
      </c>
      <c r="U36" s="12">
        <v>-6.3100987833785748E-3</v>
      </c>
      <c r="V36" s="12">
        <v>-2.5163592954233721E-3</v>
      </c>
      <c r="W36" s="12">
        <v>-1.53242320030807E-3</v>
      </c>
      <c r="X36" s="12">
        <v>-8.4366904075144911E-4</v>
      </c>
      <c r="Y36" s="12">
        <v>-3.399073567822889E-4</v>
      </c>
      <c r="Z36" s="12">
        <v>-5.4048032406097548E-5</v>
      </c>
      <c r="AA36" s="12">
        <v>-5.3288171482736345E-4</v>
      </c>
    </row>
    <row r="37" spans="1:27" x14ac:dyDescent="0.25">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x14ac:dyDescent="0.25">
      <c r="A38" s="11" t="s">
        <v>27</v>
      </c>
      <c r="B38" s="11" t="s">
        <v>8</v>
      </c>
      <c r="C38" s="12">
        <v>0</v>
      </c>
      <c r="D38" s="12">
        <v>0.16298650264909501</v>
      </c>
      <c r="E38" s="12">
        <v>0.123513599212</v>
      </c>
      <c r="F38" s="12">
        <v>4.2997993614399998E-4</v>
      </c>
      <c r="G38" s="12">
        <v>8.5103220779886399E-5</v>
      </c>
      <c r="H38" s="12">
        <v>4.2546752891130003E-3</v>
      </c>
      <c r="I38" s="12">
        <v>2.8168436791049902E-5</v>
      </c>
      <c r="J38" s="12">
        <v>2.0430394581993201E-5</v>
      </c>
      <c r="K38" s="12">
        <v>1.9524531842127401E-5</v>
      </c>
      <c r="L38" s="12">
        <v>2.0047949656709901E-5</v>
      </c>
      <c r="M38" s="12">
        <v>6.715751241973759E-5</v>
      </c>
      <c r="N38" s="12">
        <v>1.4164042484373501E-4</v>
      </c>
      <c r="O38" s="12">
        <v>5.9266075027113704E-5</v>
      </c>
      <c r="P38" s="12">
        <v>6.8036454966400095E-5</v>
      </c>
      <c r="Q38" s="12">
        <v>3.5126562480352003E-4</v>
      </c>
      <c r="R38" s="12">
        <v>2.4500824623307199E-5</v>
      </c>
      <c r="S38" s="12">
        <v>1.9520474028678702E-5</v>
      </c>
      <c r="T38" s="12">
        <v>4.6095217490652603E-2</v>
      </c>
      <c r="U38" s="12">
        <v>1.07824601035319E-4</v>
      </c>
      <c r="V38" s="12">
        <v>1.3808332369731201E-3</v>
      </c>
      <c r="W38" s="12">
        <v>1.598124239762E-3</v>
      </c>
      <c r="X38" s="12">
        <v>1.1578712353474401E-4</v>
      </c>
      <c r="Y38" s="12">
        <v>1.23217963931995E-4</v>
      </c>
      <c r="Z38" s="12">
        <v>2.3738745300761799E-2</v>
      </c>
      <c r="AA38" s="12">
        <v>3.1410927695380199E-6</v>
      </c>
    </row>
    <row r="39" spans="1:27" x14ac:dyDescent="0.25">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x14ac:dyDescent="0.25">
      <c r="A40" s="11" t="s">
        <v>27</v>
      </c>
      <c r="B40" s="11" t="s">
        <v>5</v>
      </c>
      <c r="C40" s="12">
        <v>0.43954064428709699</v>
      </c>
      <c r="D40" s="12">
        <v>2.06876659752066E-2</v>
      </c>
      <c r="E40" s="12">
        <v>0.70410965552905191</v>
      </c>
      <c r="F40" s="12">
        <v>1.7382711078806098E-3</v>
      </c>
      <c r="G40" s="12">
        <v>1.7319697879336E-3</v>
      </c>
      <c r="H40" s="12">
        <v>3.5332649361853896E-3</v>
      </c>
      <c r="I40" s="12">
        <v>1.3601340428349221E-3</v>
      </c>
      <c r="J40" s="12">
        <v>1.1953509904147502E-3</v>
      </c>
      <c r="K40" s="12">
        <v>1.4414377207267179E-3</v>
      </c>
      <c r="L40" s="12">
        <v>1.515989289640787E-3</v>
      </c>
      <c r="M40" s="12">
        <v>1.5447980441398289E-3</v>
      </c>
      <c r="N40" s="12">
        <v>1.5114832400064402E-3</v>
      </c>
      <c r="O40" s="12">
        <v>1.2153530599466559E-3</v>
      </c>
      <c r="P40" s="12">
        <v>1.5503258300624458E-3</v>
      </c>
      <c r="Q40" s="12">
        <v>1.2964788708141231E-3</v>
      </c>
      <c r="R40" s="12">
        <v>1.2104462946779099E-3</v>
      </c>
      <c r="S40" s="12">
        <v>1.1985131573446909E-3</v>
      </c>
      <c r="T40" s="12">
        <v>7.4779714303323799E-3</v>
      </c>
      <c r="U40" s="12">
        <v>1.853464166252598E-3</v>
      </c>
      <c r="V40" s="12">
        <v>3.5300515393219189E-3</v>
      </c>
      <c r="W40" s="12">
        <v>4.3878907929499195E-3</v>
      </c>
      <c r="X40" s="12">
        <v>1.5851836044851262E-3</v>
      </c>
      <c r="Y40" s="12">
        <v>3.3924851040629898E-3</v>
      </c>
      <c r="Z40" s="12">
        <v>2.9656092250420301E-2</v>
      </c>
      <c r="AA40" s="12">
        <v>2.8949413632293802E-4</v>
      </c>
    </row>
    <row r="41" spans="1:27" x14ac:dyDescent="0.25">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x14ac:dyDescent="0.25">
      <c r="A42" s="11" t="s">
        <v>27</v>
      </c>
      <c r="B42" s="11" t="s">
        <v>118</v>
      </c>
      <c r="C42" s="12">
        <v>0</v>
      </c>
      <c r="D42" s="12">
        <v>0</v>
      </c>
      <c r="E42" s="12">
        <v>0</v>
      </c>
      <c r="F42" s="12">
        <v>0</v>
      </c>
      <c r="G42" s="12">
        <v>0</v>
      </c>
      <c r="H42" s="12">
        <v>0</v>
      </c>
      <c r="I42" s="12">
        <v>0</v>
      </c>
      <c r="J42" s="12">
        <v>0.26856027468842003</v>
      </c>
      <c r="K42" s="12">
        <v>1.4256092029904901E-3</v>
      </c>
      <c r="L42" s="12">
        <v>1.7611589526405601E-3</v>
      </c>
      <c r="M42" s="12">
        <v>1.2439235112095398E-3</v>
      </c>
      <c r="N42" s="12">
        <v>2.3678602071314997E-3</v>
      </c>
      <c r="O42" s="12">
        <v>1.52489692966763E-3</v>
      </c>
      <c r="P42" s="12">
        <v>3.8320741438417796E-3</v>
      </c>
      <c r="Q42" s="12">
        <v>3.5307555108890401E-2</v>
      </c>
      <c r="R42" s="12">
        <v>7.9192683955686607E-4</v>
      </c>
      <c r="S42" s="12">
        <v>1.11215800658292E-3</v>
      </c>
      <c r="T42" s="12">
        <v>1.1681252009779798E-3</v>
      </c>
      <c r="U42" s="12">
        <v>1.0131156556480801E-3</v>
      </c>
      <c r="V42" s="12">
        <v>4.2686655689553E-3</v>
      </c>
      <c r="W42" s="12">
        <v>7.5888816837940002E-3</v>
      </c>
      <c r="X42" s="12">
        <v>1.1918392713850601E-3</v>
      </c>
      <c r="Y42" s="12">
        <v>3.81116760957387E-3</v>
      </c>
      <c r="Z42" s="12">
        <v>2.10934654448602E-2</v>
      </c>
      <c r="AA42" s="12">
        <v>4.32304250825128E-5</v>
      </c>
    </row>
    <row r="43" spans="1:27" x14ac:dyDescent="0.25">
      <c r="A43" s="11" t="s">
        <v>27</v>
      </c>
      <c r="B43" s="11" t="s">
        <v>10</v>
      </c>
      <c r="C43" s="12">
        <v>1009644.8698872991</v>
      </c>
      <c r="D43" s="12">
        <v>29810.166245987119</v>
      </c>
      <c r="E43" s="12">
        <v>717401.67889308743</v>
      </c>
      <c r="F43" s="12">
        <v>325472.12333666917</v>
      </c>
      <c r="G43" s="12">
        <v>448217.97359746863</v>
      </c>
      <c r="H43" s="12">
        <v>113807.59882592838</v>
      </c>
      <c r="I43" s="12">
        <v>709934.90297519357</v>
      </c>
      <c r="J43" s="12">
        <v>0.24697133491488141</v>
      </c>
      <c r="K43" s="12">
        <v>261377.12049708434</v>
      </c>
      <c r="L43" s="12">
        <v>30.452714987390507</v>
      </c>
      <c r="M43" s="12">
        <v>421750.22071849304</v>
      </c>
      <c r="N43" s="12">
        <v>1149974.38453027</v>
      </c>
      <c r="O43" s="12">
        <v>232066.49168893188</v>
      </c>
      <c r="P43" s="12">
        <v>255936.60844812053</v>
      </c>
      <c r="Q43" s="12">
        <v>514534.71876036946</v>
      </c>
      <c r="R43" s="12">
        <v>71385.517214242122</v>
      </c>
      <c r="S43" s="12">
        <v>2.8101749360643752E-3</v>
      </c>
      <c r="T43" s="12">
        <v>0.96166611836659976</v>
      </c>
      <c r="U43" s="12">
        <v>101352.21228547963</v>
      </c>
      <c r="V43" s="12">
        <v>549990.07118015934</v>
      </c>
      <c r="W43" s="12">
        <v>96770.095058500709</v>
      </c>
      <c r="X43" s="12">
        <v>120804.52268586509</v>
      </c>
      <c r="Y43" s="12">
        <v>236591.42704427513</v>
      </c>
      <c r="Z43" s="12">
        <v>217987.84533884021</v>
      </c>
      <c r="AA43" s="12">
        <v>1.0723627064094972E-3</v>
      </c>
    </row>
    <row r="44" spans="1:27" x14ac:dyDescent="0.25">
      <c r="A44" s="11" t="s">
        <v>27</v>
      </c>
      <c r="B44" s="11" t="s">
        <v>9</v>
      </c>
      <c r="C44" s="12">
        <v>2.3423038920389874</v>
      </c>
      <c r="D44" s="12">
        <v>0.86896812601237527</v>
      </c>
      <c r="E44" s="12">
        <v>20290.687760682242</v>
      </c>
      <c r="F44" s="12">
        <v>85.779229095372784</v>
      </c>
      <c r="G44" s="12">
        <v>81381.931980089968</v>
      </c>
      <c r="H44" s="12">
        <v>344283.80389262084</v>
      </c>
      <c r="I44" s="12">
        <v>181637.16792130977</v>
      </c>
      <c r="J44" s="12">
        <v>118262.10126594109</v>
      </c>
      <c r="K44" s="12">
        <v>428720.3614053601</v>
      </c>
      <c r="L44" s="12">
        <v>387616.76512674754</v>
      </c>
      <c r="M44" s="12">
        <v>575563.07497800025</v>
      </c>
      <c r="N44" s="12">
        <v>987530.01325906836</v>
      </c>
      <c r="O44" s="12">
        <v>60467.290665687178</v>
      </c>
      <c r="P44" s="12">
        <v>135478.02759404134</v>
      </c>
      <c r="Q44" s="12">
        <v>220342.33124828315</v>
      </c>
      <c r="R44" s="12">
        <v>5.8629533102153844E-3</v>
      </c>
      <c r="S44" s="12">
        <v>2.905679346081116E-3</v>
      </c>
      <c r="T44" s="12">
        <v>176120.71637391651</v>
      </c>
      <c r="U44" s="12">
        <v>173193.02231883883</v>
      </c>
      <c r="V44" s="12">
        <v>465669.58271353651</v>
      </c>
      <c r="W44" s="12">
        <v>135388.43528438223</v>
      </c>
      <c r="X44" s="12">
        <v>155850.34034680549</v>
      </c>
      <c r="Y44" s="12">
        <v>105409.83155471126</v>
      </c>
      <c r="Z44" s="12">
        <v>87857.602287792572</v>
      </c>
      <c r="AA44" s="12">
        <v>9.9199903119455207E-4</v>
      </c>
    </row>
    <row r="45" spans="1:27" x14ac:dyDescent="0.25">
      <c r="A45" s="11" t="s">
        <v>27</v>
      </c>
      <c r="B45" s="11" t="s">
        <v>102</v>
      </c>
      <c r="C45" s="12">
        <v>2.3126802433965601</v>
      </c>
      <c r="D45" s="12">
        <v>0.78827728412234099</v>
      </c>
      <c r="E45" s="12">
        <v>68752.960550585791</v>
      </c>
      <c r="F45" s="12">
        <v>8.4288525459134949</v>
      </c>
      <c r="G45" s="12">
        <v>10.907690370375384</v>
      </c>
      <c r="H45" s="12">
        <v>312896.32038778753</v>
      </c>
      <c r="I45" s="12">
        <v>3.1550962287093795E-2</v>
      </c>
      <c r="J45" s="12">
        <v>71526.287942420706</v>
      </c>
      <c r="K45" s="12">
        <v>181685.47913404391</v>
      </c>
      <c r="L45" s="12">
        <v>299434.51274925773</v>
      </c>
      <c r="M45" s="12">
        <v>336414.1586720444</v>
      </c>
      <c r="N45" s="12">
        <v>271163.7725032231</v>
      </c>
      <c r="O45" s="12">
        <v>102557.90376023194</v>
      </c>
      <c r="P45" s="12">
        <v>2.5952018127907039E-2</v>
      </c>
      <c r="Q45" s="12">
        <v>1.8946916744633061E-2</v>
      </c>
      <c r="R45" s="12">
        <v>7.02075793666979E-2</v>
      </c>
      <c r="S45" s="12">
        <v>2829.3559944422591</v>
      </c>
      <c r="T45" s="12">
        <v>127640.04075924731</v>
      </c>
      <c r="U45" s="12">
        <v>57123.868651738216</v>
      </c>
      <c r="V45" s="12">
        <v>262573.44104925427</v>
      </c>
      <c r="W45" s="12">
        <v>73115.270475185709</v>
      </c>
      <c r="X45" s="12">
        <v>92015.336570100015</v>
      </c>
      <c r="Y45" s="12">
        <v>2.5080023045314586</v>
      </c>
      <c r="Z45" s="12">
        <v>6480.9572223832311</v>
      </c>
      <c r="AA45" s="12">
        <v>3.1668497848430302E-3</v>
      </c>
    </row>
    <row r="46" spans="1:27" x14ac:dyDescent="0.25">
      <c r="A46" s="11" t="s">
        <v>27</v>
      </c>
      <c r="B46" s="11" t="s">
        <v>15</v>
      </c>
      <c r="C46" s="12">
        <v>0</v>
      </c>
      <c r="D46" s="12">
        <v>0</v>
      </c>
      <c r="E46" s="12">
        <v>62812.611544244755</v>
      </c>
      <c r="F46" s="12">
        <v>62972.763324429034</v>
      </c>
      <c r="G46" s="12">
        <v>1.4869407329528401E-2</v>
      </c>
      <c r="H46" s="12">
        <v>0.37139253254043897</v>
      </c>
      <c r="I46" s="12">
        <v>1.09146576562173E-2</v>
      </c>
      <c r="J46" s="12">
        <v>4.9134612595407396E-3</v>
      </c>
      <c r="K46" s="12">
        <v>3.7767124928857498E-3</v>
      </c>
      <c r="L46" s="12">
        <v>1.5712595374464542E-2</v>
      </c>
      <c r="M46" s="12">
        <v>5.4305349037930196E-2</v>
      </c>
      <c r="N46" s="12">
        <v>8.1432181215788407E-2</v>
      </c>
      <c r="O46" s="12">
        <v>1.5027331828834789E-2</v>
      </c>
      <c r="P46" s="12">
        <v>4.98091495397432E-3</v>
      </c>
      <c r="Q46" s="12">
        <v>1.2792294359257279E-2</v>
      </c>
      <c r="R46" s="12">
        <v>4.1096694244191099E-3</v>
      </c>
      <c r="S46" s="12">
        <v>2.9988315592910401E-3</v>
      </c>
      <c r="T46" s="12">
        <v>2.1657057097956109E-2</v>
      </c>
      <c r="U46" s="12">
        <v>7.8330899414631606E-3</v>
      </c>
      <c r="V46" s="12">
        <v>2.3237288539695478E-2</v>
      </c>
      <c r="W46" s="12">
        <v>9.6645818726856011E-3</v>
      </c>
      <c r="X46" s="12">
        <v>8.2405379361829879E-3</v>
      </c>
      <c r="Y46" s="12">
        <v>1.4162973718948079E-3</v>
      </c>
      <c r="Z46" s="12">
        <v>6.81677924443425E-3</v>
      </c>
      <c r="AA46" s="12">
        <v>3.1387189159879203E-5</v>
      </c>
    </row>
    <row r="47" spans="1:27" x14ac:dyDescent="0.25">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x14ac:dyDescent="0.25">
      <c r="A48" s="37" t="s">
        <v>98</v>
      </c>
      <c r="B48" s="37"/>
      <c r="C48" s="29">
        <v>1009647.6517318354</v>
      </c>
      <c r="D48" s="29">
        <v>29811.218888281754</v>
      </c>
      <c r="E48" s="29">
        <v>-350009.0483537906</v>
      </c>
      <c r="F48" s="29">
        <v>244083.48664051964</v>
      </c>
      <c r="G48" s="29">
        <v>154217.5780387157</v>
      </c>
      <c r="H48" s="29">
        <v>338827.17014763691</v>
      </c>
      <c r="I48" s="29">
        <v>216659.80269035982</v>
      </c>
      <c r="J48" s="29">
        <v>9613.8700709015829</v>
      </c>
      <c r="K48" s="29">
        <v>374936.88682356651</v>
      </c>
      <c r="L48" s="29">
        <v>387645.77165585675</v>
      </c>
      <c r="M48" s="29">
        <v>997313.1082704789</v>
      </c>
      <c r="N48" s="29">
        <v>2137504.3273244239</v>
      </c>
      <c r="O48" s="29">
        <v>292533.73445127782</v>
      </c>
      <c r="P48" s="29">
        <v>391414.62202419998</v>
      </c>
      <c r="Q48" s="29">
        <v>734877.08551033877</v>
      </c>
      <c r="R48" s="29">
        <v>71385.505248600311</v>
      </c>
      <c r="S48" s="29">
        <v>-1.9156019436748127E-2</v>
      </c>
      <c r="T48" s="29">
        <v>176121.73029805758</v>
      </c>
      <c r="U48" s="29">
        <v>274545.23126862408</v>
      </c>
      <c r="V48" s="29">
        <v>1015659.6605568868</v>
      </c>
      <c r="W48" s="29">
        <v>232158.54238535644</v>
      </c>
      <c r="X48" s="29">
        <v>276654.86508181156</v>
      </c>
      <c r="Y48" s="29">
        <v>342001.2655859497</v>
      </c>
      <c r="Z48" s="29">
        <v>305845.52206088777</v>
      </c>
      <c r="AA48" s="29">
        <v>1.8673456769516747E-3</v>
      </c>
    </row>
    <row r="50" spans="1:27" x14ac:dyDescent="0.25">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x14ac:dyDescent="0.25">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x14ac:dyDescent="0.25">
      <c r="A52" s="11" t="s">
        <v>28</v>
      </c>
      <c r="B52" s="11" t="s">
        <v>11</v>
      </c>
      <c r="C52" s="12">
        <v>0</v>
      </c>
      <c r="D52" s="12">
        <v>0</v>
      </c>
      <c r="E52" s="12">
        <v>-2818092.1383393724</v>
      </c>
      <c r="F52" s="12">
        <v>-658491.57870267774</v>
      </c>
      <c r="G52" s="12">
        <v>-61.822349206578409</v>
      </c>
      <c r="H52" s="12">
        <v>-84182.021267447606</v>
      </c>
      <c r="I52" s="12">
        <v>-1149985.4364966277</v>
      </c>
      <c r="J52" s="12">
        <v>-5.30401676481402</v>
      </c>
      <c r="K52" s="12">
        <v>-10.638273030985806</v>
      </c>
      <c r="L52" s="12">
        <v>-2.8985287696647339E-2</v>
      </c>
      <c r="M52" s="12">
        <v>-1.1597501908090351E-2</v>
      </c>
      <c r="N52" s="12">
        <v>-2.7923217522790979E-3</v>
      </c>
      <c r="O52" s="12">
        <v>-1.1764138837402219E-2</v>
      </c>
      <c r="P52" s="12">
        <v>-6.6326032699200607E-2</v>
      </c>
      <c r="Q52" s="12">
        <v>-8.4090454945691395E-4</v>
      </c>
      <c r="R52" s="12">
        <v>-2.2836103893954882E-2</v>
      </c>
      <c r="S52" s="12">
        <v>-4.2940815793139587E-3</v>
      </c>
      <c r="T52" s="12">
        <v>-1.3327763171990489E-2</v>
      </c>
      <c r="U52" s="12">
        <v>-1.5978111159792308E-3</v>
      </c>
      <c r="V52" s="12">
        <v>-5.0871922893350099E-3</v>
      </c>
      <c r="W52" s="12">
        <v>-2.2326762921314489E-4</v>
      </c>
      <c r="X52" s="12">
        <v>-4.0125709169453148E-3</v>
      </c>
      <c r="Y52" s="12">
        <v>-8.2695164529027285E-4</v>
      </c>
      <c r="Z52" s="12">
        <v>-1.3685517728837131E-5</v>
      </c>
      <c r="AA52" s="12">
        <v>0</v>
      </c>
    </row>
    <row r="53" spans="1:27" x14ac:dyDescent="0.25">
      <c r="A53" s="11" t="s">
        <v>28</v>
      </c>
      <c r="B53" s="11" t="s">
        <v>8</v>
      </c>
      <c r="C53" s="12">
        <v>0</v>
      </c>
      <c r="D53" s="12">
        <v>0.191302685639895</v>
      </c>
      <c r="E53" s="12">
        <v>0.17060473415075</v>
      </c>
      <c r="F53" s="12">
        <v>2.08704852360328E-4</v>
      </c>
      <c r="G53" s="12">
        <v>6.8718887318144296E-5</v>
      </c>
      <c r="H53" s="12">
        <v>2.5081980071435001E-5</v>
      </c>
      <c r="I53" s="12">
        <v>8.7718325112361599E-6</v>
      </c>
      <c r="J53" s="12">
        <v>0</v>
      </c>
      <c r="K53" s="12">
        <v>0</v>
      </c>
      <c r="L53" s="12">
        <v>0</v>
      </c>
      <c r="M53" s="12">
        <v>0</v>
      </c>
      <c r="N53" s="12">
        <v>7.4829555019323E-6</v>
      </c>
      <c r="O53" s="12">
        <v>8.0156918752159109E-6</v>
      </c>
      <c r="P53" s="12">
        <v>4.6049571330138602E-6</v>
      </c>
      <c r="Q53" s="12">
        <v>8.221796276978729E-6</v>
      </c>
      <c r="R53" s="12">
        <v>9.7535659520159999E-6</v>
      </c>
      <c r="S53" s="12">
        <v>8.3763021591716606E-3</v>
      </c>
      <c r="T53" s="12">
        <v>5.9464241852776201E-3</v>
      </c>
      <c r="U53" s="12">
        <v>3.5522764262599996E-2</v>
      </c>
      <c r="V53" s="12">
        <v>1.5291435881293E-5</v>
      </c>
      <c r="W53" s="12">
        <v>2.3301490596967001E-2</v>
      </c>
      <c r="X53" s="12">
        <v>7.1351049045479995E-6</v>
      </c>
      <c r="Y53" s="12">
        <v>3.18224071578555E-6</v>
      </c>
      <c r="Z53" s="12">
        <v>9.7625999073878388E-3</v>
      </c>
      <c r="AA53" s="12">
        <v>1.29492975862023E-3</v>
      </c>
    </row>
    <row r="54" spans="1:27" x14ac:dyDescent="0.25">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x14ac:dyDescent="0.25">
      <c r="A55" s="11" t="s">
        <v>28</v>
      </c>
      <c r="B55" s="11" t="s">
        <v>5</v>
      </c>
      <c r="C55" s="12">
        <v>2.7800604464687608</v>
      </c>
      <c r="D55" s="12">
        <v>0.21869083099124562</v>
      </c>
      <c r="E55" s="12">
        <v>2.4652112846724361E-2</v>
      </c>
      <c r="F55" s="12">
        <v>4.0205194105473803E-2</v>
      </c>
      <c r="G55" s="12">
        <v>5.4491423468844297E-3</v>
      </c>
      <c r="H55" s="12">
        <v>3.7170663243322002E-3</v>
      </c>
      <c r="I55" s="12">
        <v>1.5521039686165498E-3</v>
      </c>
      <c r="J55" s="12">
        <v>1.34555538602805E-3</v>
      </c>
      <c r="K55" s="12">
        <v>1.04917734386925E-3</v>
      </c>
      <c r="L55" s="12">
        <v>1.36431410567813E-3</v>
      </c>
      <c r="M55" s="12">
        <v>2.1670403882031002E-3</v>
      </c>
      <c r="N55" s="12">
        <v>1.3972530789538589E-3</v>
      </c>
      <c r="O55" s="12">
        <v>1.0969216926778862</v>
      </c>
      <c r="P55" s="12">
        <v>1.8819799356781242E-3</v>
      </c>
      <c r="Q55" s="12">
        <v>1.110728552279436E-3</v>
      </c>
      <c r="R55" s="12">
        <v>1.2481527683564199E-3</v>
      </c>
      <c r="S55" s="12">
        <v>2.0218813178738771E-3</v>
      </c>
      <c r="T55" s="12">
        <v>1.4160961597294421E-3</v>
      </c>
      <c r="U55" s="12">
        <v>1.585963248357749E-3</v>
      </c>
      <c r="V55" s="12">
        <v>1.067901880213936E-3</v>
      </c>
      <c r="W55" s="12">
        <v>2.2805360033328004</v>
      </c>
      <c r="X55" s="12">
        <v>4393.0339556623576</v>
      </c>
      <c r="Y55" s="12">
        <v>3.96246796472034E-4</v>
      </c>
      <c r="Z55" s="12">
        <v>3.7155733506774E-4</v>
      </c>
      <c r="AA55" s="12">
        <v>2.5036174669477003E-4</v>
      </c>
    </row>
    <row r="56" spans="1:27" x14ac:dyDescent="0.25">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x14ac:dyDescent="0.25">
      <c r="A57" s="11" t="s">
        <v>28</v>
      </c>
      <c r="B57" s="11" t="s">
        <v>118</v>
      </c>
      <c r="C57" s="12">
        <v>0</v>
      </c>
      <c r="D57" s="12">
        <v>0</v>
      </c>
      <c r="E57" s="12">
        <v>0</v>
      </c>
      <c r="F57" s="12">
        <v>0</v>
      </c>
      <c r="G57" s="12">
        <v>0</v>
      </c>
      <c r="H57" s="12">
        <v>0</v>
      </c>
      <c r="I57" s="12">
        <v>0</v>
      </c>
      <c r="J57" s="12">
        <v>0</v>
      </c>
      <c r="K57" s="12">
        <v>1.5150670353389999E-5</v>
      </c>
      <c r="L57" s="12">
        <v>1.1116005956816198E-5</v>
      </c>
      <c r="M57" s="12">
        <v>1.48907402970227E-5</v>
      </c>
      <c r="N57" s="12">
        <v>2.8253325799116E-5</v>
      </c>
      <c r="O57" s="12">
        <v>24343.305431937501</v>
      </c>
      <c r="P57" s="12">
        <v>4.4988060237748399E-3</v>
      </c>
      <c r="Q57" s="12">
        <v>7.71783132315887E-3</v>
      </c>
      <c r="R57" s="12">
        <v>4.34853833468382E-2</v>
      </c>
      <c r="S57" s="12">
        <v>15546.1368971394</v>
      </c>
      <c r="T57" s="12">
        <v>1.2057342116796E-2</v>
      </c>
      <c r="U57" s="12">
        <v>2905.0509215455199</v>
      </c>
      <c r="V57" s="12">
        <v>1.82209082951504E-4</v>
      </c>
      <c r="W57" s="12">
        <v>4871.8494383260004</v>
      </c>
      <c r="X57" s="12">
        <v>5792.1527666861903</v>
      </c>
      <c r="Y57" s="12">
        <v>1.81893582592667E-3</v>
      </c>
      <c r="Z57" s="12">
        <v>1.3722615126701501E-3</v>
      </c>
      <c r="AA57" s="12">
        <v>4.3749198030425799E-4</v>
      </c>
    </row>
    <row r="58" spans="1:27" x14ac:dyDescent="0.25">
      <c r="A58" s="11" t="s">
        <v>28</v>
      </c>
      <c r="B58" s="11" t="s">
        <v>10</v>
      </c>
      <c r="C58" s="12">
        <v>168817.28312441055</v>
      </c>
      <c r="D58" s="12">
        <v>245443.84239873145</v>
      </c>
      <c r="E58" s="12">
        <v>738892.23237429955</v>
      </c>
      <c r="F58" s="12">
        <v>133861.58518644437</v>
      </c>
      <c r="G58" s="12">
        <v>207812.15356333167</v>
      </c>
      <c r="H58" s="12">
        <v>154373.57568085167</v>
      </c>
      <c r="I58" s="12">
        <v>96383.973079542702</v>
      </c>
      <c r="J58" s="12">
        <v>6.5280507781970393E-2</v>
      </c>
      <c r="K58" s="12">
        <v>6.8345922004064252E-2</v>
      </c>
      <c r="L58" s="12">
        <v>3.1968742806429258E-2</v>
      </c>
      <c r="M58" s="12">
        <v>94086.585499522931</v>
      </c>
      <c r="N58" s="12">
        <v>0.11165585303637732</v>
      </c>
      <c r="O58" s="12">
        <v>1.3092762975010391E-2</v>
      </c>
      <c r="P58" s="12">
        <v>0.11017728611975781</v>
      </c>
      <c r="Q58" s="12">
        <v>133375.29263410473</v>
      </c>
      <c r="R58" s="12">
        <v>168122.62684958833</v>
      </c>
      <c r="S58" s="12">
        <v>28881.909364884214</v>
      </c>
      <c r="T58" s="12">
        <v>42064.426275201797</v>
      </c>
      <c r="U58" s="12">
        <v>15979.383846055802</v>
      </c>
      <c r="V58" s="12">
        <v>90531.70506605538</v>
      </c>
      <c r="W58" s="12">
        <v>74307.264491107038</v>
      </c>
      <c r="X58" s="12">
        <v>2.7358489928348572E-3</v>
      </c>
      <c r="Y58" s="12">
        <v>4.146208541298789E-2</v>
      </c>
      <c r="Z58" s="12">
        <v>38504.982781133294</v>
      </c>
      <c r="AA58" s="12">
        <v>20635.904615156451</v>
      </c>
    </row>
    <row r="59" spans="1:27" x14ac:dyDescent="0.25">
      <c r="A59" s="11" t="s">
        <v>28</v>
      </c>
      <c r="B59" s="11" t="s">
        <v>9</v>
      </c>
      <c r="C59" s="12">
        <v>2.1841377634014272</v>
      </c>
      <c r="D59" s="12">
        <v>1.6624347603872431</v>
      </c>
      <c r="E59" s="12">
        <v>99103.897566508531</v>
      </c>
      <c r="F59" s="12">
        <v>168664.62812154979</v>
      </c>
      <c r="G59" s="12">
        <v>30003.735236356293</v>
      </c>
      <c r="H59" s="12">
        <v>39589.405760200934</v>
      </c>
      <c r="I59" s="12">
        <v>117151.06767440752</v>
      </c>
      <c r="J59" s="12">
        <v>111554.67370168654</v>
      </c>
      <c r="K59" s="12">
        <v>3.9726716388116673E-3</v>
      </c>
      <c r="L59" s="12">
        <v>86198.674492438775</v>
      </c>
      <c r="M59" s="12">
        <v>63911.282709131883</v>
      </c>
      <c r="N59" s="12">
        <v>217699.84139204357</v>
      </c>
      <c r="O59" s="12">
        <v>156607.87377239234</v>
      </c>
      <c r="P59" s="12">
        <v>0.1141241111783072</v>
      </c>
      <c r="Q59" s="12">
        <v>11009.00360196045</v>
      </c>
      <c r="R59" s="12">
        <v>7.231393665164859E-3</v>
      </c>
      <c r="S59" s="12">
        <v>44365.325341059353</v>
      </c>
      <c r="T59" s="12">
        <v>3.0180591113857323E-2</v>
      </c>
      <c r="U59" s="12">
        <v>46484.43051944398</v>
      </c>
      <c r="V59" s="12">
        <v>1.307471388631298E-2</v>
      </c>
      <c r="W59" s="12">
        <v>80348.304478092454</v>
      </c>
      <c r="X59" s="12">
        <v>1.2958283354913089E-3</v>
      </c>
      <c r="Y59" s="12">
        <v>7.5414607450064808E-3</v>
      </c>
      <c r="Z59" s="12">
        <v>602.76859194869598</v>
      </c>
      <c r="AA59" s="12">
        <v>4102.2186190435432</v>
      </c>
    </row>
    <row r="60" spans="1:27" x14ac:dyDescent="0.25">
      <c r="A60" s="11" t="s">
        <v>28</v>
      </c>
      <c r="B60" s="11" t="s">
        <v>102</v>
      </c>
      <c r="C60" s="12">
        <v>3.6667426180901903</v>
      </c>
      <c r="D60" s="12">
        <v>15788.408647245058</v>
      </c>
      <c r="E60" s="12">
        <v>32447.14178590403</v>
      </c>
      <c r="F60" s="12">
        <v>237609.97794938184</v>
      </c>
      <c r="G60" s="12">
        <v>44450.804083224095</v>
      </c>
      <c r="H60" s="12">
        <v>0.19163852518110361</v>
      </c>
      <c r="I60" s="12">
        <v>155454.90744563317</v>
      </c>
      <c r="J60" s="12">
        <v>8635.7958988257433</v>
      </c>
      <c r="K60" s="12">
        <v>4.7444576846833994E-2</v>
      </c>
      <c r="L60" s="12">
        <v>46545.700892226712</v>
      </c>
      <c r="M60" s="12">
        <v>31824.14299094777</v>
      </c>
      <c r="N60" s="12">
        <v>90491.199081033556</v>
      </c>
      <c r="O60" s="12">
        <v>186778.92986418243</v>
      </c>
      <c r="P60" s="12">
        <v>7.22504970822897E-2</v>
      </c>
      <c r="Q60" s="12">
        <v>5.5876690503514494E-2</v>
      </c>
      <c r="R60" s="12">
        <v>6.1723269274634507E-2</v>
      </c>
      <c r="S60" s="12">
        <v>28169.827531830852</v>
      </c>
      <c r="T60" s="12">
        <v>3.659834004735883E-3</v>
      </c>
      <c r="U60" s="12">
        <v>33573.516821474332</v>
      </c>
      <c r="V60" s="12">
        <v>1.4180049444974099E-2</v>
      </c>
      <c r="W60" s="12">
        <v>59804.324691590744</v>
      </c>
      <c r="X60" s="12">
        <v>5.987381526373859E-2</v>
      </c>
      <c r="Y60" s="12">
        <v>1.1366360625309133</v>
      </c>
      <c r="Z60" s="12">
        <v>1551.2175599625605</v>
      </c>
      <c r="AA60" s="12">
        <v>5044.3074941648756</v>
      </c>
    </row>
    <row r="61" spans="1:27" x14ac:dyDescent="0.25">
      <c r="A61" s="11" t="s">
        <v>28</v>
      </c>
      <c r="B61" s="11" t="s">
        <v>15</v>
      </c>
      <c r="C61" s="12">
        <v>0</v>
      </c>
      <c r="D61" s="12">
        <v>0</v>
      </c>
      <c r="E61" s="12">
        <v>14.30932573087018</v>
      </c>
      <c r="F61" s="12">
        <v>48674.340711700621</v>
      </c>
      <c r="G61" s="12">
        <v>0.132713195924826</v>
      </c>
      <c r="H61" s="12">
        <v>1.0804436235010029E-2</v>
      </c>
      <c r="I61" s="12">
        <v>3.1604040574752862E-3</v>
      </c>
      <c r="J61" s="12">
        <v>5.5295292388051502E-3</v>
      </c>
      <c r="K61" s="12">
        <v>2.5306371821062199E-3</v>
      </c>
      <c r="L61" s="12">
        <v>4.8932612176984394E-3</v>
      </c>
      <c r="M61" s="12">
        <v>5.7973409402578592E-3</v>
      </c>
      <c r="N61" s="12">
        <v>8.0287244248946413E-3</v>
      </c>
      <c r="O61" s="12">
        <v>8.1921608807245007E-3</v>
      </c>
      <c r="P61" s="12">
        <v>7.0675069107177498E-3</v>
      </c>
      <c r="Q61" s="12">
        <v>6.8054303719149896E-3</v>
      </c>
      <c r="R61" s="12">
        <v>5.0012750814826794E-3</v>
      </c>
      <c r="S61" s="12">
        <v>7.1074548141630001E-3</v>
      </c>
      <c r="T61" s="12">
        <v>3.4350374072587599E-3</v>
      </c>
      <c r="U61" s="12">
        <v>5.6933186142343502E-3</v>
      </c>
      <c r="V61" s="12">
        <v>5.0407166857397902E-3</v>
      </c>
      <c r="W61" s="12">
        <v>6.0361332386909298E-3</v>
      </c>
      <c r="X61" s="12">
        <v>1.9966828668562999E-3</v>
      </c>
      <c r="Y61" s="12">
        <v>1.441818918573071E-3</v>
      </c>
      <c r="Z61" s="12">
        <v>2.0107515276866612E-3</v>
      </c>
      <c r="AA61" s="12">
        <v>1.257714898609914E-3</v>
      </c>
    </row>
    <row r="62" spans="1:27" x14ac:dyDescent="0.25">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x14ac:dyDescent="0.25">
      <c r="A63" s="37" t="s">
        <v>98</v>
      </c>
      <c r="B63" s="37"/>
      <c r="C63" s="29">
        <v>168822.24732262042</v>
      </c>
      <c r="D63" s="29">
        <v>245445.91482700847</v>
      </c>
      <c r="E63" s="29">
        <v>-1980095.8131417173</v>
      </c>
      <c r="F63" s="29">
        <v>-355965.32498078462</v>
      </c>
      <c r="G63" s="29">
        <v>237754.07196834261</v>
      </c>
      <c r="H63" s="29">
        <v>109780.96391575332</v>
      </c>
      <c r="I63" s="29">
        <v>-936450.3941818017</v>
      </c>
      <c r="J63" s="29">
        <v>111549.43631098489</v>
      </c>
      <c r="K63" s="29">
        <v>-10.564890109328706</v>
      </c>
      <c r="L63" s="29">
        <v>86198.678851324003</v>
      </c>
      <c r="M63" s="29">
        <v>157997.85879308404</v>
      </c>
      <c r="N63" s="29">
        <v>217699.95168856421</v>
      </c>
      <c r="O63" s="29">
        <v>180952.27746266234</v>
      </c>
      <c r="P63" s="29">
        <v>0.16436075551545037</v>
      </c>
      <c r="Q63" s="29">
        <v>144384.30423194231</v>
      </c>
      <c r="R63" s="29">
        <v>168122.65598816777</v>
      </c>
      <c r="S63" s="29">
        <v>88793.377707184874</v>
      </c>
      <c r="T63" s="29">
        <v>42064.462547892203</v>
      </c>
      <c r="U63" s="29">
        <v>65368.900797961702</v>
      </c>
      <c r="V63" s="29">
        <v>90531.714318979386</v>
      </c>
      <c r="W63" s="29">
        <v>159529.7220217518</v>
      </c>
      <c r="X63" s="29">
        <v>10185.186748590064</v>
      </c>
      <c r="Y63" s="29">
        <v>5.0394959375818588E-2</v>
      </c>
      <c r="Z63" s="29">
        <v>39107.762865815232</v>
      </c>
      <c r="AA63" s="29">
        <v>24738.125216983477</v>
      </c>
    </row>
    <row r="65" spans="1:27" x14ac:dyDescent="0.25">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x14ac:dyDescent="0.25">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x14ac:dyDescent="0.25">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x14ac:dyDescent="0.25">
      <c r="A68" s="11" t="s">
        <v>29</v>
      </c>
      <c r="B68" s="11" t="s">
        <v>8</v>
      </c>
      <c r="C68" s="12">
        <v>0</v>
      </c>
      <c r="D68" s="12">
        <v>0.16543601552294998</v>
      </c>
      <c r="E68" s="12">
        <v>2.1878913911200001E-2</v>
      </c>
      <c r="F68" s="12">
        <v>7.8577473047565898E-5</v>
      </c>
      <c r="G68" s="12">
        <v>9.7944231559281199E-5</v>
      </c>
      <c r="H68" s="12">
        <v>7.5721470228485004E-3</v>
      </c>
      <c r="I68" s="12">
        <v>1.9685896525875498E-4</v>
      </c>
      <c r="J68" s="12">
        <v>5.4630656316668601E-4</v>
      </c>
      <c r="K68" s="12">
        <v>6.2902710927791004E-5</v>
      </c>
      <c r="L68" s="12">
        <v>6.1977828098999901E-5</v>
      </c>
      <c r="M68" s="12">
        <v>4.9189197606092803E-3</v>
      </c>
      <c r="N68" s="12">
        <v>3.0594241945129105E-4</v>
      </c>
      <c r="O68" s="12">
        <v>7.1831137233437895E-5</v>
      </c>
      <c r="P68" s="12">
        <v>5.4297123779992792E-4</v>
      </c>
      <c r="Q68" s="12">
        <v>5.33598697303305E-3</v>
      </c>
      <c r="R68" s="12">
        <v>9.7394236720080003E-5</v>
      </c>
      <c r="S68" s="12">
        <v>2.2258823061192499E-3</v>
      </c>
      <c r="T68" s="12">
        <v>2.41788363320843E-2</v>
      </c>
      <c r="U68" s="12">
        <v>5.3602018666399995E-3</v>
      </c>
      <c r="V68" s="12">
        <v>2.8893510556602903E-3</v>
      </c>
      <c r="W68" s="12">
        <v>5.2061520443346995E-3</v>
      </c>
      <c r="X68" s="12">
        <v>4.0941277456330001E-6</v>
      </c>
      <c r="Y68" s="12">
        <v>5.7059862571047506E-6</v>
      </c>
      <c r="Z68" s="12">
        <v>4.8836885697177606E-3</v>
      </c>
      <c r="AA68" s="12">
        <v>2.9600662757234697E-5</v>
      </c>
    </row>
    <row r="69" spans="1:27" x14ac:dyDescent="0.25">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x14ac:dyDescent="0.25">
      <c r="A70" s="11" t="s">
        <v>29</v>
      </c>
      <c r="B70" s="11" t="s">
        <v>5</v>
      </c>
      <c r="C70" s="12">
        <v>0.52036270236832505</v>
      </c>
      <c r="D70" s="12">
        <v>3.0058360476003499E-3</v>
      </c>
      <c r="E70" s="12">
        <v>1.187161640056923E-2</v>
      </c>
      <c r="F70" s="12">
        <v>6.7293826773121403E-3</v>
      </c>
      <c r="G70" s="12">
        <v>9.7688264225217081E-3</v>
      </c>
      <c r="H70" s="12">
        <v>2.030932964079046E-2</v>
      </c>
      <c r="I70" s="12">
        <v>1.5425898384165131E-2</v>
      </c>
      <c r="J70" s="12">
        <v>2.1266612357627602E-2</v>
      </c>
      <c r="K70" s="12">
        <v>1.5309016600241499E-2</v>
      </c>
      <c r="L70" s="12">
        <v>8.7083682899690498E-3</v>
      </c>
      <c r="M70" s="12">
        <v>1.8726466534859602E-2</v>
      </c>
      <c r="N70" s="12">
        <v>1.4357931538257191E-2</v>
      </c>
      <c r="O70" s="12">
        <v>1.1288580965995748E-2</v>
      </c>
      <c r="P70" s="12">
        <v>1.6977016765538137E-2</v>
      </c>
      <c r="Q70" s="12">
        <v>1.44172807954452E-2</v>
      </c>
      <c r="R70" s="12">
        <v>9.9135872025544105E-3</v>
      </c>
      <c r="S70" s="12">
        <v>1.349847768378468E-2</v>
      </c>
      <c r="T70" s="12">
        <v>2.1954937202417799E-2</v>
      </c>
      <c r="U70" s="12">
        <v>7.2681523856934901E-3</v>
      </c>
      <c r="V70" s="12">
        <v>9.87382534480046E-3</v>
      </c>
      <c r="W70" s="12">
        <v>2.0716617644906003E-2</v>
      </c>
      <c r="X70" s="12">
        <v>9.2087973053703309E-4</v>
      </c>
      <c r="Y70" s="12">
        <v>1.3014127919582881E-3</v>
      </c>
      <c r="Z70" s="12">
        <v>4.9348754002151302E-3</v>
      </c>
      <c r="AA70" s="12">
        <v>1.254378684973628E-3</v>
      </c>
    </row>
    <row r="71" spans="1:27" x14ac:dyDescent="0.25">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x14ac:dyDescent="0.25">
      <c r="A72" s="11" t="s">
        <v>29</v>
      </c>
      <c r="B72" s="11" t="s">
        <v>118</v>
      </c>
      <c r="C72" s="12">
        <v>0</v>
      </c>
      <c r="D72" s="12">
        <v>0</v>
      </c>
      <c r="E72" s="12">
        <v>0</v>
      </c>
      <c r="F72" s="12">
        <v>0</v>
      </c>
      <c r="G72" s="12">
        <v>0</v>
      </c>
      <c r="H72" s="12">
        <v>0</v>
      </c>
      <c r="I72" s="12">
        <v>0</v>
      </c>
      <c r="J72" s="12">
        <v>0.203891931908774</v>
      </c>
      <c r="K72" s="12">
        <v>1.2144587421779899E-2</v>
      </c>
      <c r="L72" s="12">
        <v>5.0071268918242002E-3</v>
      </c>
      <c r="M72" s="12">
        <v>2.3444137075415601E-2</v>
      </c>
      <c r="N72" s="12">
        <v>1.8889151882288298E-2</v>
      </c>
      <c r="O72" s="12">
        <v>1.6406078513622599E-3</v>
      </c>
      <c r="P72" s="12">
        <v>8.3375864742163998E-3</v>
      </c>
      <c r="Q72" s="12">
        <v>5.6347633473213601E-2</v>
      </c>
      <c r="R72" s="12">
        <v>2.5653594664197003E-3</v>
      </c>
      <c r="S72" s="12">
        <v>7.9153142637455997E-3</v>
      </c>
      <c r="T72" s="12">
        <v>7.2818619223721998E-4</v>
      </c>
      <c r="U72" s="12">
        <v>1.6141935537129599E-3</v>
      </c>
      <c r="V72" s="12">
        <v>1.54072290588453E-2</v>
      </c>
      <c r="W72" s="12">
        <v>7.5707320308939993E-2</v>
      </c>
      <c r="X72" s="12">
        <v>1.4557447718445399E-4</v>
      </c>
      <c r="Y72" s="12">
        <v>1.2503250635570202E-4</v>
      </c>
      <c r="Z72" s="12">
        <v>3.0815644792889501E-4</v>
      </c>
      <c r="AA72" s="12">
        <v>6.4949861431384603E-5</v>
      </c>
    </row>
    <row r="73" spans="1:27" x14ac:dyDescent="0.25">
      <c r="A73" s="11" t="s">
        <v>29</v>
      </c>
      <c r="B73" s="11" t="s">
        <v>10</v>
      </c>
      <c r="C73" s="12">
        <v>310570.25495838083</v>
      </c>
      <c r="D73" s="12">
        <v>11249.052715710814</v>
      </c>
      <c r="E73" s="12">
        <v>43781.72306525278</v>
      </c>
      <c r="F73" s="12">
        <v>324625.79707307252</v>
      </c>
      <c r="G73" s="12">
        <v>22115.430608405735</v>
      </c>
      <c r="H73" s="12">
        <v>747881.49143569637</v>
      </c>
      <c r="I73" s="12">
        <v>144464.22354952985</v>
      </c>
      <c r="J73" s="12">
        <v>117368.06669508656</v>
      </c>
      <c r="K73" s="12">
        <v>1.8192277347768702E-2</v>
      </c>
      <c r="L73" s="12">
        <v>9.3788260472448797E-3</v>
      </c>
      <c r="M73" s="12">
        <v>249103.17770381502</v>
      </c>
      <c r="N73" s="12">
        <v>8.5596867385220876E-3</v>
      </c>
      <c r="O73" s="12">
        <v>189513.14314445728</v>
      </c>
      <c r="P73" s="12">
        <v>263540.19063683663</v>
      </c>
      <c r="Q73" s="12">
        <v>432742.66321489541</v>
      </c>
      <c r="R73" s="12">
        <v>126788.12225518333</v>
      </c>
      <c r="S73" s="12">
        <v>0.47837584578984294</v>
      </c>
      <c r="T73" s="12">
        <v>96638.316782127833</v>
      </c>
      <c r="U73" s="12">
        <v>282990.0363838551</v>
      </c>
      <c r="V73" s="12">
        <v>110482.61973771997</v>
      </c>
      <c r="W73" s="12">
        <v>78296.885745868087</v>
      </c>
      <c r="X73" s="12">
        <v>1.7055619536119899E-3</v>
      </c>
      <c r="Y73" s="12">
        <v>1.6532181315698678E-3</v>
      </c>
      <c r="Z73" s="12">
        <v>71980.180419463548</v>
      </c>
      <c r="AA73" s="12">
        <v>33640.406243277859</v>
      </c>
    </row>
    <row r="74" spans="1:27" x14ac:dyDescent="0.25">
      <c r="A74" s="11" t="s">
        <v>29</v>
      </c>
      <c r="B74" s="11" t="s">
        <v>9</v>
      </c>
      <c r="C74" s="12">
        <v>4.3588729393660284</v>
      </c>
      <c r="D74" s="12">
        <v>0.43783250818061342</v>
      </c>
      <c r="E74" s="12">
        <v>11692.563221747885</v>
      </c>
      <c r="F74" s="12">
        <v>42172.425736537742</v>
      </c>
      <c r="G74" s="12">
        <v>59432.435185146023</v>
      </c>
      <c r="H74" s="12">
        <v>241489.88959984644</v>
      </c>
      <c r="I74" s="12">
        <v>6182.6760206415902</v>
      </c>
      <c r="J74" s="12">
        <v>335189.19891829445</v>
      </c>
      <c r="K74" s="12">
        <v>6729.4279419270624</v>
      </c>
      <c r="L74" s="12">
        <v>221950.50816650581</v>
      </c>
      <c r="M74" s="12">
        <v>452613.71821037104</v>
      </c>
      <c r="N74" s="12">
        <v>289512.76061328244</v>
      </c>
      <c r="O74" s="12">
        <v>2.5079559808451338E-2</v>
      </c>
      <c r="P74" s="12">
        <v>251252.6840951812</v>
      </c>
      <c r="Q74" s="12">
        <v>174711.87992944827</v>
      </c>
      <c r="R74" s="12">
        <v>5.4447068615949362E-2</v>
      </c>
      <c r="S74" s="12">
        <v>47275.549024259766</v>
      </c>
      <c r="T74" s="12">
        <v>4.9312974861966889E-2</v>
      </c>
      <c r="U74" s="12">
        <v>606921.5697616667</v>
      </c>
      <c r="V74" s="12">
        <v>2323.9091029827714</v>
      </c>
      <c r="W74" s="12">
        <v>242220.31215706168</v>
      </c>
      <c r="X74" s="12">
        <v>6.2051687897403797E-4</v>
      </c>
      <c r="Y74" s="12">
        <v>7.3508884240701118E-4</v>
      </c>
      <c r="Z74" s="12">
        <v>25369.85846457554</v>
      </c>
      <c r="AA74" s="12">
        <v>4294.9048441074137</v>
      </c>
    </row>
    <row r="75" spans="1:27" x14ac:dyDescent="0.25">
      <c r="A75" s="11" t="s">
        <v>29</v>
      </c>
      <c r="B75" s="11" t="s">
        <v>102</v>
      </c>
      <c r="C75" s="12">
        <v>2.5576486177226698</v>
      </c>
      <c r="D75" s="12">
        <v>0.451354541892655</v>
      </c>
      <c r="E75" s="12">
        <v>1.0841461315654559</v>
      </c>
      <c r="F75" s="12">
        <v>1.02178463399316</v>
      </c>
      <c r="G75" s="12">
        <v>2.133641994994945</v>
      </c>
      <c r="H75" s="12">
        <v>3.6448065009589596E-3</v>
      </c>
      <c r="I75" s="12">
        <v>2.3706205450189</v>
      </c>
      <c r="J75" s="12">
        <v>100096.10584672484</v>
      </c>
      <c r="K75" s="12">
        <v>125868.18563748512</v>
      </c>
      <c r="L75" s="12">
        <v>227275.66513763895</v>
      </c>
      <c r="M75" s="12">
        <v>188546.87819974413</v>
      </c>
      <c r="N75" s="12">
        <v>136094.28514143525</v>
      </c>
      <c r="O75" s="12">
        <v>30415.213771450581</v>
      </c>
      <c r="P75" s="12">
        <v>112404.81476888907</v>
      </c>
      <c r="Q75" s="12">
        <v>2.4473688429996202E-2</v>
      </c>
      <c r="R75" s="12">
        <v>5.7058980808740896E-2</v>
      </c>
      <c r="S75" s="12">
        <v>23598.831016174216</v>
      </c>
      <c r="T75" s="12">
        <v>2.035633771792477E-2</v>
      </c>
      <c r="U75" s="12">
        <v>346135.66454373294</v>
      </c>
      <c r="V75" s="12">
        <v>1.234304021532906E-2</v>
      </c>
      <c r="W75" s="12">
        <v>151448.72821057495</v>
      </c>
      <c r="X75" s="12">
        <v>5.7248324818062104E-3</v>
      </c>
      <c r="Y75" s="12">
        <v>2.9024675195554999E-3</v>
      </c>
      <c r="Z75" s="12">
        <v>3.6498931295581498E-3</v>
      </c>
      <c r="AA75" s="12">
        <v>1.850255599962955E-2</v>
      </c>
    </row>
    <row r="76" spans="1:27" x14ac:dyDescent="0.25">
      <c r="A76" s="11" t="s">
        <v>29</v>
      </c>
      <c r="B76" s="11" t="s">
        <v>15</v>
      </c>
      <c r="C76" s="12">
        <v>0</v>
      </c>
      <c r="D76" s="12">
        <v>0</v>
      </c>
      <c r="E76" s="12">
        <v>2.2027048997958483</v>
      </c>
      <c r="F76" s="12">
        <v>0.21967654739315998</v>
      </c>
      <c r="G76" s="12">
        <v>0.45957391202804398</v>
      </c>
      <c r="H76" s="12">
        <v>0.43584784571769003</v>
      </c>
      <c r="I76" s="12">
        <v>0.1794088396059669</v>
      </c>
      <c r="J76" s="12">
        <v>8.0328889697529882E-2</v>
      </c>
      <c r="K76" s="12">
        <v>2.5078877715943699E-3</v>
      </c>
      <c r="L76" s="12">
        <v>1.6700943591559991E-2</v>
      </c>
      <c r="M76" s="12">
        <v>5.7074741298412605E-2</v>
      </c>
      <c r="N76" s="12">
        <v>6.5681349602417602E-2</v>
      </c>
      <c r="O76" s="12">
        <v>1.9066976187873119E-2</v>
      </c>
      <c r="P76" s="12">
        <v>8.6485105800743492E-2</v>
      </c>
      <c r="Q76" s="12">
        <v>1.53772406516169E-2</v>
      </c>
      <c r="R76" s="12">
        <v>7.2890868662180506E-3</v>
      </c>
      <c r="S76" s="12">
        <v>6.4114846386280802E-2</v>
      </c>
      <c r="T76" s="12">
        <v>1.137081820203008E-2</v>
      </c>
      <c r="U76" s="12">
        <v>5.42225714935489E-2</v>
      </c>
      <c r="V76" s="12">
        <v>2.8821581564464498E-2</v>
      </c>
      <c r="W76" s="12">
        <v>7.2419189246069396E-2</v>
      </c>
      <c r="X76" s="12">
        <v>5.4806025853040002E-5</v>
      </c>
      <c r="Y76" s="12">
        <v>7.42868370147176E-5</v>
      </c>
      <c r="Z76" s="12">
        <v>9.1040804089637101E-5</v>
      </c>
      <c r="AA76" s="12">
        <v>1.9376189787203999E-4</v>
      </c>
    </row>
    <row r="77" spans="1:27" x14ac:dyDescent="0.25">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x14ac:dyDescent="0.25">
      <c r="A78" s="37" t="s">
        <v>98</v>
      </c>
      <c r="B78" s="37"/>
      <c r="C78" s="29">
        <v>310575.13419402257</v>
      </c>
      <c r="D78" s="29">
        <v>11249.658990070564</v>
      </c>
      <c r="E78" s="29">
        <v>55474.320037530975</v>
      </c>
      <c r="F78" s="29">
        <v>366798.22961757041</v>
      </c>
      <c r="G78" s="29">
        <v>81547.875660322417</v>
      </c>
      <c r="H78" s="29">
        <v>989371.40891701949</v>
      </c>
      <c r="I78" s="29">
        <v>150646.91519292878</v>
      </c>
      <c r="J78" s="29">
        <v>452557.49131823186</v>
      </c>
      <c r="K78" s="29">
        <v>6729.4736507111429</v>
      </c>
      <c r="L78" s="29">
        <v>221950.53132280486</v>
      </c>
      <c r="M78" s="29">
        <v>701716.94300370943</v>
      </c>
      <c r="N78" s="29">
        <v>289512.80272599502</v>
      </c>
      <c r="O78" s="29">
        <v>189513.18122503703</v>
      </c>
      <c r="P78" s="29">
        <v>514792.90058959229</v>
      </c>
      <c r="Q78" s="29">
        <v>607454.61924524489</v>
      </c>
      <c r="R78" s="29">
        <v>126788.18927859285</v>
      </c>
      <c r="S78" s="29">
        <v>47276.051039779806</v>
      </c>
      <c r="T78" s="29">
        <v>96638.412957062421</v>
      </c>
      <c r="U78" s="29">
        <v>889911.62038806966</v>
      </c>
      <c r="V78" s="29">
        <v>112806.55701110821</v>
      </c>
      <c r="W78" s="29">
        <v>320517.29953301977</v>
      </c>
      <c r="X78" s="29">
        <v>3.3966271680531479E-3</v>
      </c>
      <c r="Y78" s="29">
        <v>3.8204582585479744E-3</v>
      </c>
      <c r="Z78" s="29">
        <v>97350.049010759511</v>
      </c>
      <c r="AA78" s="29">
        <v>37935.312436314482</v>
      </c>
    </row>
    <row r="80" spans="1:27" x14ac:dyDescent="0.25">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x14ac:dyDescent="0.25">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ollapsed="1" x14ac:dyDescent="0.25">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x14ac:dyDescent="0.25">
      <c r="A83" s="11" t="s">
        <v>30</v>
      </c>
      <c r="B83" s="11" t="s">
        <v>8</v>
      </c>
      <c r="C83" s="12">
        <v>0</v>
      </c>
      <c r="D83" s="12">
        <v>9.6153105410384992E-2</v>
      </c>
      <c r="E83" s="12">
        <v>3.8697717914499999E-3</v>
      </c>
      <c r="F83" s="12">
        <v>4.7447587312269999E-3</v>
      </c>
      <c r="G83" s="12">
        <v>6.65859926121038E-3</v>
      </c>
      <c r="H83" s="12">
        <v>1.45913952425054E-2</v>
      </c>
      <c r="I83" s="12">
        <v>9.2771096435132795E-3</v>
      </c>
      <c r="J83" s="12">
        <v>1.91812763276717E-3</v>
      </c>
      <c r="K83" s="12">
        <v>1.2340135739836401E-3</v>
      </c>
      <c r="L83" s="12">
        <v>1.3783466557961901E-3</v>
      </c>
      <c r="M83" s="12">
        <v>4.5749842922700795E-3</v>
      </c>
      <c r="N83" s="12">
        <v>1.55159016363429E-3</v>
      </c>
      <c r="O83" s="12">
        <v>1.2154084100220699E-4</v>
      </c>
      <c r="P83" s="12">
        <v>8.7646502586165493E-4</v>
      </c>
      <c r="Q83" s="12">
        <v>7.9757124087109811E-3</v>
      </c>
      <c r="R83" s="12">
        <v>4.6785037881551998E-4</v>
      </c>
      <c r="S83" s="12">
        <v>1.99239908292754E-3</v>
      </c>
      <c r="T83" s="12">
        <v>1.8357316615005101E-2</v>
      </c>
      <c r="U83" s="12">
        <v>1.1734868263639999E-3</v>
      </c>
      <c r="V83" s="12">
        <v>1.44417862452374E-3</v>
      </c>
      <c r="W83" s="12">
        <v>2.5189828213350502E-3</v>
      </c>
      <c r="X83" s="12">
        <v>7.8523462050683996E-6</v>
      </c>
      <c r="Y83" s="12">
        <v>1.2641466134556001E-5</v>
      </c>
      <c r="Z83" s="12">
        <v>6.9579235348783096E-3</v>
      </c>
      <c r="AA83" s="12">
        <v>5.5436168182999898E-5</v>
      </c>
    </row>
    <row r="84" spans="1:27" x14ac:dyDescent="0.25">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x14ac:dyDescent="0.25">
      <c r="A85" s="11" t="s">
        <v>30</v>
      </c>
      <c r="B85" s="11" t="s">
        <v>5</v>
      </c>
      <c r="C85" s="12">
        <v>0.40645375136322298</v>
      </c>
      <c r="D85" s="12">
        <v>2.2623482836494398E-2</v>
      </c>
      <c r="E85" s="12">
        <v>2.17471687637848E-2</v>
      </c>
      <c r="F85" s="12">
        <v>2.4870721643488899E-2</v>
      </c>
      <c r="G85" s="12">
        <v>3.0729600882711001E-2</v>
      </c>
      <c r="H85" s="12">
        <v>1.8198494374707098E-2</v>
      </c>
      <c r="I85" s="12">
        <v>1.328205586582148E-2</v>
      </c>
      <c r="J85" s="12">
        <v>1.46378048727498E-2</v>
      </c>
      <c r="K85" s="12">
        <v>2.23280804150819E-2</v>
      </c>
      <c r="L85" s="12">
        <v>2.3233085005990802E-2</v>
      </c>
      <c r="M85" s="12">
        <v>9.0037599891146011E-3</v>
      </c>
      <c r="N85" s="12">
        <v>1.4752116949943989E-2</v>
      </c>
      <c r="O85" s="12">
        <v>1.2448474287837449E-2</v>
      </c>
      <c r="P85" s="12">
        <v>1.8996536816718399E-2</v>
      </c>
      <c r="Q85" s="12">
        <v>1.4186147476494959E-2</v>
      </c>
      <c r="R85" s="12">
        <v>1.0631026456307499E-2</v>
      </c>
      <c r="S85" s="12">
        <v>1.0966987473501359E-2</v>
      </c>
      <c r="T85" s="12">
        <v>2.3978970250274501E-2</v>
      </c>
      <c r="U85" s="12">
        <v>1.189466280100109E-2</v>
      </c>
      <c r="V85" s="12">
        <v>4.6950201558069293E-3</v>
      </c>
      <c r="W85" s="12">
        <v>1.0521329351198001E-2</v>
      </c>
      <c r="X85" s="12">
        <v>2.4280152947463761E-3</v>
      </c>
      <c r="Y85" s="12">
        <v>3.5592679659185601E-3</v>
      </c>
      <c r="Z85" s="12">
        <v>6.3447417765654995E-3</v>
      </c>
      <c r="AA85" s="12">
        <v>9.7277263957583999E-4</v>
      </c>
    </row>
    <row r="86" spans="1:27" x14ac:dyDescent="0.25">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x14ac:dyDescent="0.25">
      <c r="A87" s="11" t="s">
        <v>30</v>
      </c>
      <c r="B87" s="11" t="s">
        <v>118</v>
      </c>
      <c r="C87" s="12">
        <v>0</v>
      </c>
      <c r="D87" s="12">
        <v>0</v>
      </c>
      <c r="E87" s="12">
        <v>0</v>
      </c>
      <c r="F87" s="12">
        <v>0</v>
      </c>
      <c r="G87" s="12">
        <v>0</v>
      </c>
      <c r="H87" s="12">
        <v>0</v>
      </c>
      <c r="I87" s="12">
        <v>0</v>
      </c>
      <c r="J87" s="12">
        <v>0.16548432138198998</v>
      </c>
      <c r="K87" s="12">
        <v>2.0390696569732501E-2</v>
      </c>
      <c r="L87" s="12">
        <v>1.7406475805818E-2</v>
      </c>
      <c r="M87" s="12">
        <v>5.6421918700874998E-3</v>
      </c>
      <c r="N87" s="12">
        <v>2.50106395703759E-2</v>
      </c>
      <c r="O87" s="12">
        <v>1.8435976099830599E-3</v>
      </c>
      <c r="P87" s="12">
        <v>1.3747675452117001E-2</v>
      </c>
      <c r="Q87" s="12">
        <v>0.20299697066224801</v>
      </c>
      <c r="R87" s="12">
        <v>2.0216181076360197E-3</v>
      </c>
      <c r="S87" s="12">
        <v>3.4966818522079797E-3</v>
      </c>
      <c r="T87" s="12">
        <v>8.7245398901490006E-4</v>
      </c>
      <c r="U87" s="12">
        <v>8.8375900126928396E-4</v>
      </c>
      <c r="V87" s="12">
        <v>1.2497377897283699E-2</v>
      </c>
      <c r="W87" s="12">
        <v>6.8270545233449997E-2</v>
      </c>
      <c r="X87" s="12">
        <v>3.1749523690898201E-4</v>
      </c>
      <c r="Y87" s="12">
        <v>2.7829256378441604E-4</v>
      </c>
      <c r="Z87" s="12">
        <v>482.23728615236899</v>
      </c>
      <c r="AA87" s="12">
        <v>1.33971137716737E-4</v>
      </c>
    </row>
    <row r="88" spans="1:27" x14ac:dyDescent="0.25">
      <c r="A88" s="11" t="s">
        <v>30</v>
      </c>
      <c r="B88" s="11" t="s">
        <v>10</v>
      </c>
      <c r="C88" s="12">
        <v>338037.87235579931</v>
      </c>
      <c r="D88" s="12">
        <v>3.4953969204484681</v>
      </c>
      <c r="E88" s="12">
        <v>171556.73872204692</v>
      </c>
      <c r="F88" s="12">
        <v>42631.385093464589</v>
      </c>
      <c r="G88" s="12">
        <v>457271.6733033362</v>
      </c>
      <c r="H88" s="12">
        <v>126050.82892221324</v>
      </c>
      <c r="I88" s="12">
        <v>365466.66725823225</v>
      </c>
      <c r="J88" s="12">
        <v>4059.3181049482532</v>
      </c>
      <c r="K88" s="12">
        <v>263505.26736592955</v>
      </c>
      <c r="L88" s="12">
        <v>81918.012516223898</v>
      </c>
      <c r="M88" s="12">
        <v>155114.32672695385</v>
      </c>
      <c r="N88" s="12">
        <v>315185.0129281024</v>
      </c>
      <c r="O88" s="12">
        <v>2743.857949386253</v>
      </c>
      <c r="P88" s="12">
        <v>220185.03434128358</v>
      </c>
      <c r="Q88" s="12">
        <v>364141.24247335439</v>
      </c>
      <c r="R88" s="12">
        <v>11158.783361956455</v>
      </c>
      <c r="S88" s="12">
        <v>1216.1029008228343</v>
      </c>
      <c r="T88" s="12">
        <v>72602.465945883727</v>
      </c>
      <c r="U88" s="12">
        <v>68326.008726442597</v>
      </c>
      <c r="V88" s="12">
        <v>6.6630959361430542E-2</v>
      </c>
      <c r="W88" s="12">
        <v>52043.445750929372</v>
      </c>
      <c r="X88" s="12">
        <v>2.0038473398902336E-3</v>
      </c>
      <c r="Y88" s="12">
        <v>7.940171019172616E-3</v>
      </c>
      <c r="Z88" s="12">
        <v>65108.985631598269</v>
      </c>
      <c r="AA88" s="12">
        <v>16108.461971251058</v>
      </c>
    </row>
    <row r="89" spans="1:27" x14ac:dyDescent="0.25">
      <c r="A89" s="11" t="s">
        <v>30</v>
      </c>
      <c r="B89" s="11" t="s">
        <v>9</v>
      </c>
      <c r="C89" s="12">
        <v>0.72449082749034799</v>
      </c>
      <c r="D89" s="12">
        <v>0.46200739597807</v>
      </c>
      <c r="E89" s="12">
        <v>0.41495752664837399</v>
      </c>
      <c r="F89" s="12">
        <v>1.5211747243258189</v>
      </c>
      <c r="G89" s="12">
        <v>2383.9845116311571</v>
      </c>
      <c r="H89" s="12">
        <v>41218.88465880532</v>
      </c>
      <c r="I89" s="12">
        <v>47631.223881625345</v>
      </c>
      <c r="J89" s="12">
        <v>125207.00745588359</v>
      </c>
      <c r="K89" s="12">
        <v>3.8725390230760501E-3</v>
      </c>
      <c r="L89" s="12">
        <v>1226.6281219676407</v>
      </c>
      <c r="M89" s="12">
        <v>270825.7309981471</v>
      </c>
      <c r="N89" s="12">
        <v>239977.47130205942</v>
      </c>
      <c r="O89" s="12">
        <v>25416.606046895933</v>
      </c>
      <c r="P89" s="12">
        <v>69670.215105112889</v>
      </c>
      <c r="Q89" s="12">
        <v>122334.9425295556</v>
      </c>
      <c r="R89" s="12">
        <v>17262.000436778795</v>
      </c>
      <c r="S89" s="12">
        <v>57264.290057015023</v>
      </c>
      <c r="T89" s="12">
        <v>8186.9483366035047</v>
      </c>
      <c r="U89" s="12">
        <v>14796.625794516778</v>
      </c>
      <c r="V89" s="12">
        <v>78334.824723578611</v>
      </c>
      <c r="W89" s="12">
        <v>19824.485687698558</v>
      </c>
      <c r="X89" s="12">
        <v>6.44967093811191E-4</v>
      </c>
      <c r="Y89" s="12">
        <v>8.5551232782070407E-4</v>
      </c>
      <c r="Z89" s="12">
        <v>54554.013765755531</v>
      </c>
      <c r="AA89" s="12">
        <v>17200.957586893019</v>
      </c>
    </row>
    <row r="90" spans="1:27" x14ac:dyDescent="0.25">
      <c r="A90" s="11" t="s">
        <v>30</v>
      </c>
      <c r="B90" s="11" t="s">
        <v>102</v>
      </c>
      <c r="C90" s="12">
        <v>1.609188881148985</v>
      </c>
      <c r="D90" s="12">
        <v>0.32738163535836801</v>
      </c>
      <c r="E90" s="12">
        <v>0.39609017088847098</v>
      </c>
      <c r="F90" s="12">
        <v>0.322158891328236</v>
      </c>
      <c r="G90" s="12">
        <v>0.63923069038301905</v>
      </c>
      <c r="H90" s="12">
        <v>9.0686757444471116E-3</v>
      </c>
      <c r="I90" s="12">
        <v>0.45129529930599099</v>
      </c>
      <c r="J90" s="12">
        <v>0.9423326001013399</v>
      </c>
      <c r="K90" s="12">
        <v>2.2367651127010002</v>
      </c>
      <c r="L90" s="12">
        <v>1.0650280924773798</v>
      </c>
      <c r="M90" s="12">
        <v>1.429879077924527</v>
      </c>
      <c r="N90" s="12">
        <v>0.57209878045345997</v>
      </c>
      <c r="O90" s="12">
        <v>0.81375401285682325</v>
      </c>
      <c r="P90" s="12">
        <v>2.3153018604341802</v>
      </c>
      <c r="Q90" s="12">
        <v>39.882357794642417</v>
      </c>
      <c r="R90" s="12">
        <v>18277.262471207523</v>
      </c>
      <c r="S90" s="12">
        <v>0.3090781490020319</v>
      </c>
      <c r="T90" s="12">
        <v>1.7642280893072321E-2</v>
      </c>
      <c r="U90" s="12">
        <v>28336.535344356955</v>
      </c>
      <c r="V90" s="12">
        <v>36215.777688759947</v>
      </c>
      <c r="W90" s="12">
        <v>2759.497092676806</v>
      </c>
      <c r="X90" s="12">
        <v>1.7040453751567441E-2</v>
      </c>
      <c r="Y90" s="12">
        <v>7.5750616440612602E-3</v>
      </c>
      <c r="Z90" s="12">
        <v>34045.044197286981</v>
      </c>
      <c r="AA90" s="12">
        <v>20218.717132782178</v>
      </c>
    </row>
    <row r="91" spans="1:27" x14ac:dyDescent="0.25">
      <c r="A91" s="11" t="s">
        <v>30</v>
      </c>
      <c r="B91" s="11" t="s">
        <v>15</v>
      </c>
      <c r="C91" s="12">
        <v>0</v>
      </c>
      <c r="D91" s="12">
        <v>0</v>
      </c>
      <c r="E91" s="12">
        <v>4.5090943233961802</v>
      </c>
      <c r="F91" s="12">
        <v>0.86585418258171998</v>
      </c>
      <c r="G91" s="12">
        <v>1.495352992921732</v>
      </c>
      <c r="H91" s="12">
        <v>12400.107181478166</v>
      </c>
      <c r="I91" s="12">
        <v>63602.99577374541</v>
      </c>
      <c r="J91" s="12">
        <v>19112.605566337748</v>
      </c>
      <c r="K91" s="12">
        <v>13798.507523495522</v>
      </c>
      <c r="L91" s="12">
        <v>38643.658994269659</v>
      </c>
      <c r="M91" s="12">
        <v>32643.671023497584</v>
      </c>
      <c r="N91" s="12">
        <v>40699.722405672946</v>
      </c>
      <c r="O91" s="12">
        <v>16662.715753031523</v>
      </c>
      <c r="P91" s="12">
        <v>0.82640524997977405</v>
      </c>
      <c r="Q91" s="12">
        <v>6.9541229990746212</v>
      </c>
      <c r="R91" s="12">
        <v>4.2531882302452785E-2</v>
      </c>
      <c r="S91" s="12">
        <v>4.3441121226616254E-3</v>
      </c>
      <c r="T91" s="12">
        <v>1.8321752707803124E-3</v>
      </c>
      <c r="U91" s="12">
        <v>5.3064248075507768E-2</v>
      </c>
      <c r="V91" s="12">
        <v>3.114885131526151E-2</v>
      </c>
      <c r="W91" s="12">
        <v>5.6619378855886568E-3</v>
      </c>
      <c r="X91" s="12">
        <v>1.9586837148750783E-4</v>
      </c>
      <c r="Y91" s="12">
        <v>7.7787416287746197E-5</v>
      </c>
      <c r="Z91" s="12">
        <v>1.2639982221455771E-2</v>
      </c>
      <c r="AA91" s="12">
        <v>5.4976951739805803E-3</v>
      </c>
    </row>
    <row r="92" spans="1:27" x14ac:dyDescent="0.25">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x14ac:dyDescent="0.25">
      <c r="A93" s="37" t="s">
        <v>98</v>
      </c>
      <c r="B93" s="37"/>
      <c r="C93" s="29">
        <v>338039.00330037816</v>
      </c>
      <c r="D93" s="29">
        <v>4.076180904673417</v>
      </c>
      <c r="E93" s="29">
        <v>171557.17929651411</v>
      </c>
      <c r="F93" s="29">
        <v>42632.935883669285</v>
      </c>
      <c r="G93" s="29">
        <v>459655.69520316744</v>
      </c>
      <c r="H93" s="29">
        <v>167269.74637090819</v>
      </c>
      <c r="I93" s="29">
        <v>413097.91369902308</v>
      </c>
      <c r="J93" s="29">
        <v>129266.50760108573</v>
      </c>
      <c r="K93" s="29">
        <v>263505.31519125914</v>
      </c>
      <c r="L93" s="29">
        <v>83144.682656099016</v>
      </c>
      <c r="M93" s="29">
        <v>425940.07694603712</v>
      </c>
      <c r="N93" s="29">
        <v>555162.52554450848</v>
      </c>
      <c r="O93" s="29">
        <v>28160.478409894924</v>
      </c>
      <c r="P93" s="29">
        <v>289855.28306707379</v>
      </c>
      <c r="Q93" s="29">
        <v>486476.4101617405</v>
      </c>
      <c r="R93" s="29">
        <v>28420.796919230193</v>
      </c>
      <c r="S93" s="29">
        <v>58480.409413906265</v>
      </c>
      <c r="T93" s="29">
        <v>80789.45749122808</v>
      </c>
      <c r="U93" s="29">
        <v>83122.648472867993</v>
      </c>
      <c r="V93" s="29">
        <v>78334.909991114648</v>
      </c>
      <c r="W93" s="29">
        <v>71868.012749485337</v>
      </c>
      <c r="X93" s="29">
        <v>5.402177311561852E-3</v>
      </c>
      <c r="Y93" s="29">
        <v>1.2645885342830853E-2</v>
      </c>
      <c r="Z93" s="29">
        <v>120145.24998617148</v>
      </c>
      <c r="AA93" s="29">
        <v>33309.420720324022</v>
      </c>
    </row>
  </sheetData>
  <sheetProtection algorithmName="SHA-512" hashValue="7ANxlQx+BEVuKKfNKpGu8hl3Lf7dkQuAPZXVxURe935Q8jVYzpoYn4xJQ+2Kyzo3NIifRy6BQGEy1j9nOSDLdg==" saltValue="6n5AKaBDpW4YJKh9pRzKsA==" spinCount="100000" sheet="1" objects="1" scenarios="1"/>
  <mergeCells count="7">
    <mergeCell ref="A78:B78"/>
    <mergeCell ref="A93:B93"/>
    <mergeCell ref="B2:V3"/>
    <mergeCell ref="A18:B18"/>
    <mergeCell ref="A33:B33"/>
    <mergeCell ref="A48:B48"/>
    <mergeCell ref="A63:B6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5F78B966E8DD4197361603BDE20F84" ma:contentTypeVersion="6" ma:contentTypeDescription="Create a new document." ma:contentTypeScope="" ma:versionID="5650a3e385ef38df93422469ab931a4a">
  <xsd:schema xmlns:xsd="http://www.w3.org/2001/XMLSchema" xmlns:xs="http://www.w3.org/2001/XMLSchema" xmlns:p="http://schemas.microsoft.com/office/2006/metadata/properties" xmlns:ns2="a0c18219-acda-4211-9d8c-8a68f61b0c6a" xmlns:ns3="4dc5a87d-3865-48c4-8d95-d0b5a30fb631" targetNamespace="http://schemas.microsoft.com/office/2006/metadata/properties" ma:root="true" ma:fieldsID="c9188bebede46358edac38dfc95e0ba2" ns2:_="" ns3:_="">
    <xsd:import namespace="a0c18219-acda-4211-9d8c-8a68f61b0c6a"/>
    <xsd:import namespace="4dc5a87d-3865-48c4-8d95-d0b5a30fb6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c18219-acda-4211-9d8c-8a68f61b0c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c5a87d-3865-48c4-8d95-d0b5a30fb63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7775DB-E534-4F42-AAFE-B6501C9C9C49}"/>
</file>

<file path=customXml/itemProps2.xml><?xml version="1.0" encoding="utf-8"?>
<ds:datastoreItem xmlns:ds="http://schemas.openxmlformats.org/officeDocument/2006/customXml" ds:itemID="{780F9D76-5181-4D1D-B947-38067DF7397D}"/>
</file>

<file path=customXml/itemProps3.xml><?xml version="1.0" encoding="utf-8"?>
<ds:datastoreItem xmlns:ds="http://schemas.openxmlformats.org/officeDocument/2006/customXml" ds:itemID="{FE746508-C7BF-4227-A260-447BD702C8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Cover</vt:lpstr>
      <vt:lpstr>Release notice</vt:lpstr>
      <vt:lpstr>Version notes</vt:lpstr>
      <vt:lpstr>Abbreviations and notes</vt:lpstr>
      <vt:lpstr>---Compare options---</vt:lpstr>
      <vt:lpstr>BaseCase_Generation</vt:lpstr>
      <vt:lpstr>BaseCase_Capacity</vt:lpstr>
      <vt:lpstr>BaseCase_VOM Cost</vt:lpstr>
      <vt:lpstr>BaseCase_FOM Cost</vt:lpstr>
      <vt:lpstr>BaseCase_Fuel Cost</vt:lpstr>
      <vt:lpstr>BaseCase_Build Cost</vt:lpstr>
      <vt:lpstr>BaseCase_REHAB Cost</vt:lpstr>
      <vt:lpstr>BaseCase_REZ Tx Cost</vt:lpstr>
      <vt:lpstr>BaseCase_USE+DSP Cost</vt:lpstr>
      <vt:lpstr>Option 1_Generation</vt:lpstr>
      <vt:lpstr>Option 1_Capacity</vt:lpstr>
      <vt:lpstr>Option 1_VOM Cost</vt:lpstr>
      <vt:lpstr>Option 1_FOM Cost</vt:lpstr>
      <vt:lpstr>Option 1_Fuel Cost</vt:lpstr>
      <vt:lpstr>Option 1_Build Cost</vt:lpstr>
      <vt:lpstr>Option 1_REHAB Cost</vt:lpstr>
      <vt:lpstr>Option 1_REZ Tx Cost</vt:lpstr>
      <vt:lpstr>Option 1_USE+DSP Cost</vt:lpstr>
      <vt:lpstr>Option 2_Generation</vt:lpstr>
      <vt:lpstr>Option 2_Capacity</vt:lpstr>
      <vt:lpstr>Option 2_VOM Cost</vt:lpstr>
      <vt:lpstr>Option 2_FOM Cost</vt:lpstr>
      <vt:lpstr>Option 2_Fuel Cost</vt:lpstr>
      <vt:lpstr>Option 2_Build Cost</vt:lpstr>
      <vt:lpstr>Option 2_REHAB Cost</vt:lpstr>
      <vt:lpstr>Option 2_REZ Tx Cost</vt:lpstr>
      <vt:lpstr>Option 2_USE+DSP Cost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Slinger</dc:creator>
  <cp:lastModifiedBy>Nadali Mahmoudi</cp:lastModifiedBy>
  <dcterms:created xsi:type="dcterms:W3CDTF">2020-10-29T01:47:54Z</dcterms:created>
  <dcterms:modified xsi:type="dcterms:W3CDTF">2022-07-26T23:13:01Z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0x010100595F78B966E8DD4197361603BDE20F84</vt:lpwstr>
  </property>
</Properties>
</file>