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worksheets/sheet3.xml" ContentType="application/vnd.openxmlformats-officedocument.spreadsheetml.worksheet+xml"/>
  <Override PartName="/xl/worksheets/sheet2.xml" ContentType="application/vnd.openxmlformats-officedocument.spreadsheetml.worksheet+xml"/>
  <Override PartName="/xl/charts/style2.xml" ContentType="application/vnd.ms-office.chartstyle+xml"/>
  <Override PartName="/xl/charts/chart2.xml" ContentType="application/vnd.openxmlformats-officedocument.drawingml.chart+xml"/>
  <Override PartName="/xl/charts/colors1.xml" ContentType="application/vnd.ms-office.chartcolorstyle+xml"/>
  <Override PartName="/xl/drawings/drawing1.xml" ContentType="application/vnd.openxmlformats-officedocument.drawing+xml"/>
  <Override PartName="/xl/worksheets/sheet1.xml" ContentType="application/vnd.openxmlformats-officedocument.spreadsheetml.worksheet+xml"/>
  <Override PartName="/xl/charts/chart1.xml" ContentType="application/vnd.openxmlformats-officedocument.drawingml.chart+xml"/>
  <Override PartName="/xl/charts/style1.xml" ContentType="application/vnd.ms-office.chartstyle+xml"/>
  <Override PartName="/xl/sharedStrings.xml" ContentType="application/vnd.openxmlformats-officedocument.spreadsheetml.sharedStrings+xml"/>
  <Override PartName="/xl/drawings/drawing2.xml" ContentType="application/vnd.openxmlformats-officedocument.drawing+xml"/>
  <Override PartName="/xl/theme/theme1.xml" ContentType="application/vnd.openxmlformats-officedocument.theme+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3.xml" ContentType="application/vnd.openxmlformats-officedocument.spreadsheetml.worksheet+xml"/>
  <Override PartName="/xl/styles.xml" ContentType="application/vnd.openxmlformats-officedocument.spreadsheetml.styles+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24.xml" ContentType="application/vnd.openxmlformats-officedocument.spreadsheetml.worksheet+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TRG00029_VNIWest\VNI West modelling\Annual Outcomes Workbooks\Published\"/>
    </mc:Choice>
  </mc:AlternateContent>
  <bookViews>
    <workbookView xWindow="0" yWindow="0" windowWidth="28800" windowHeight="12160" tabRatio="928"/>
  </bookViews>
  <sheets>
    <sheet name="Cover" sheetId="494" r:id="rId1"/>
    <sheet name="Release notice" sheetId="493" r:id="rId2"/>
    <sheet name="Version notes" sheetId="2" r:id="rId3"/>
    <sheet name="Abbreviations and notes" sheetId="485" r:id="rId4"/>
    <sheet name="---Compare options---" sheetId="784" r:id="rId5"/>
    <sheet name="BaseCase_Generation" sheetId="787" r:id="rId6"/>
    <sheet name="BaseCase_Capacity" sheetId="788" r:id="rId7"/>
    <sheet name="BaseCase_VOM Cost" sheetId="495" r:id="rId8"/>
    <sheet name="BaseCase_FOM Cost" sheetId="496" r:id="rId9"/>
    <sheet name="BaseCase_Fuel Cost" sheetId="497" r:id="rId10"/>
    <sheet name="BaseCase_Build Cost" sheetId="498" r:id="rId11"/>
    <sheet name="BaseCase_REHAB Cost" sheetId="499" r:id="rId12"/>
    <sheet name="BaseCase_REZ Tx Cost" sheetId="500" r:id="rId13"/>
    <sheet name="BaseCase_USE+DSP Cost" sheetId="501" r:id="rId14"/>
    <sheet name="Option 1_Generation" sheetId="2154" r:id="rId15"/>
    <sheet name="Option 1_Capacity" sheetId="2155" r:id="rId16"/>
    <sheet name="Option 1_VOM Cost" sheetId="2156" r:id="rId17"/>
    <sheet name="Option 1_FOM Cost" sheetId="2157" r:id="rId18"/>
    <sheet name="Option 1_Fuel Cost" sheetId="2158" r:id="rId19"/>
    <sheet name="Option 1_Build Cost" sheetId="2159" r:id="rId20"/>
    <sheet name="Option 1_REHAB Cost" sheetId="2160" r:id="rId21"/>
    <sheet name="Option 1_REZ Tx Cost" sheetId="2161" r:id="rId22"/>
    <sheet name="Option 1_USE+DSP Cost" sheetId="2162" r:id="rId23"/>
    <sheet name="Option 2_Generation" sheetId="2166" r:id="rId24"/>
    <sheet name="Option 2_Capacity" sheetId="2167" r:id="rId25"/>
    <sheet name="Option 2_VOM Cost" sheetId="2168" r:id="rId26"/>
    <sheet name="Option 2_FOM Cost" sheetId="2169" r:id="rId27"/>
    <sheet name="Option 2_Fuel Cost" sheetId="2170" r:id="rId28"/>
    <sheet name="Option 2_Build Cost" sheetId="2171" r:id="rId29"/>
    <sheet name="Option 2_REHAB Cost" sheetId="2172" r:id="rId30"/>
    <sheet name="Option 2_REZ Tx Cost" sheetId="2173" r:id="rId31"/>
    <sheet name="Option 2_USE+DSP Cost" sheetId="2174" r:id="rId32"/>
  </sheets>
  <externalReferences>
    <externalReference r:id="rId33"/>
    <externalReference r:id="rId34"/>
    <externalReference r:id="rId35"/>
  </externalReferences>
  <definedNames>
    <definedName name="_xlnm._FilterDatabase" localSheetId="3" hidden="1">'Abbreviations and notes'!$A$2:$B$22</definedName>
    <definedName name="_xlnm._FilterDatabase" localSheetId="10" hidden="1">'BaseCase_Build Cost'!$A$5:$AA$5</definedName>
    <definedName name="_xlnm._FilterDatabase" localSheetId="6" hidden="1">BaseCase_Capacity!$A$5:$AA$18</definedName>
    <definedName name="_xlnm._FilterDatabase" localSheetId="8" hidden="1">'BaseCase_FOM Cost'!$A$1:$AA$5</definedName>
    <definedName name="_xlnm._FilterDatabase" localSheetId="9" hidden="1">'BaseCase_Fuel Cost'!$A$5:$AA$5</definedName>
    <definedName name="_xlnm._FilterDatabase" localSheetId="5" hidden="1">BaseCase_Generation!$A$5:$AA$18</definedName>
    <definedName name="_xlnm._FilterDatabase" localSheetId="11" hidden="1">'BaseCase_REHAB Cost'!$A$5:$AA$5</definedName>
    <definedName name="_xlnm._FilterDatabase" localSheetId="12" hidden="1">'BaseCase_REZ Tx Cost'!$A$5:$AA$5</definedName>
    <definedName name="_xlnm._FilterDatabase" localSheetId="13" hidden="1">'BaseCase_USE+DSP Cost'!$A$5:$AA$5</definedName>
    <definedName name="_xlnm._FilterDatabase" localSheetId="7" hidden="1">'BaseCase_VOM Cost'!$A$5:$AA$5</definedName>
    <definedName name="_xlnm._FilterDatabase" localSheetId="19" hidden="1">'Option 1_Build Cost'!$A$5:$AA$5</definedName>
    <definedName name="_xlnm._FilterDatabase" localSheetId="15" hidden="1">'Option 1_Capacity'!$A$5:$AA$18</definedName>
    <definedName name="_xlnm._FilterDatabase" localSheetId="17" hidden="1">'Option 1_FOM Cost'!$A$1:$AA$5</definedName>
    <definedName name="_xlnm._FilterDatabase" localSheetId="18" hidden="1">'Option 1_Fuel Cost'!$A$5:$AA$5</definedName>
    <definedName name="_xlnm._FilterDatabase" localSheetId="14" hidden="1">'Option 1_Generation'!$A$5:$AA$18</definedName>
    <definedName name="_xlnm._FilterDatabase" localSheetId="20" hidden="1">'Option 1_REHAB Cost'!$A$5:$AA$5</definedName>
    <definedName name="_xlnm._FilterDatabase" localSheetId="21" hidden="1">'Option 1_REZ Tx Cost'!$A$5:$AA$5</definedName>
    <definedName name="_xlnm._FilterDatabase" localSheetId="22" hidden="1">'Option 1_USE+DSP Cost'!$A$5:$AA$5</definedName>
    <definedName name="_xlnm._FilterDatabase" localSheetId="16" hidden="1">'Option 1_VOM Cost'!$A$5:$AA$5</definedName>
    <definedName name="_xlnm._FilterDatabase" localSheetId="28" hidden="1">'Option 2_Build Cost'!$A$5:$AA$5</definedName>
    <definedName name="_xlnm._FilterDatabase" localSheetId="24" hidden="1">'Option 2_Capacity'!$A$5:$AA$18</definedName>
    <definedName name="_xlnm._FilterDatabase" localSheetId="26" hidden="1">'Option 2_FOM Cost'!$A$1:$AA$5</definedName>
    <definedName name="_xlnm._FilterDatabase" localSheetId="27" hidden="1">'Option 2_Fuel Cost'!$A$5:$AA$5</definedName>
    <definedName name="_xlnm._FilterDatabase" localSheetId="23" hidden="1">'Option 2_Generation'!$A$5:$AA$18</definedName>
    <definedName name="_xlnm._FilterDatabase" localSheetId="29" hidden="1">'Option 2_REHAB Cost'!$A$5:$AA$5</definedName>
    <definedName name="_xlnm._FilterDatabase" localSheetId="30" hidden="1">'Option 2_REZ Tx Cost'!$A$5:$AA$5</definedName>
    <definedName name="_xlnm._FilterDatabase" localSheetId="31" hidden="1">'Option 2_USE+DSP Cost'!$A$5:$AA$5</definedName>
    <definedName name="_xlnm._FilterDatabase" localSheetId="25" hidden="1">'Option 2_VOM Cost'!$A$5:$AA$5</definedName>
    <definedName name="asd">'[1]M27_30_REZ Tx Cost'!$C$9:$W$9</definedName>
    <definedName name="asdf">'[1]M27_30_SyncCon Cost'!$C$5:$W$5</definedName>
    <definedName name="AsGen">[2]Macro!$U$6</definedName>
    <definedName name="BaseCase_NEM_Build" localSheetId="6">#REF!</definedName>
    <definedName name="BaseCase_NEM_Build" localSheetId="5">#REF!</definedName>
    <definedName name="BaseCase_NEM_Build" localSheetId="15">#REF!</definedName>
    <definedName name="BaseCase_NEM_Build" localSheetId="14">#REF!</definedName>
    <definedName name="BaseCase_NEM_Build" localSheetId="24">#REF!</definedName>
    <definedName name="BaseCase_NEM_Build" localSheetId="23">#REF!</definedName>
    <definedName name="BaseCase_NEM_DSP" localSheetId="6">#REF!</definedName>
    <definedName name="BaseCase_NEM_DSP" localSheetId="5">#REF!</definedName>
    <definedName name="BaseCase_NEM_DSP" localSheetId="15">#REF!</definedName>
    <definedName name="BaseCase_NEM_DSP" localSheetId="14">#REF!</definedName>
    <definedName name="BaseCase_NEM_DSP" localSheetId="24">#REF!</definedName>
    <definedName name="BaseCase_NEM_DSP" localSheetId="23">#REF!</definedName>
    <definedName name="BaseCase_NEM_DSP1">'[1]BaseCase_USE+DSP Cost'!$C$9:$W$9</definedName>
    <definedName name="BaseCase_NEM_FOM" localSheetId="6">#REF!</definedName>
    <definedName name="BaseCase_NEM_FOM" localSheetId="5">#REF!</definedName>
    <definedName name="BaseCase_NEM_FOM" localSheetId="15">#REF!</definedName>
    <definedName name="BaseCase_NEM_FOM" localSheetId="14">#REF!</definedName>
    <definedName name="BaseCase_NEM_FOM" localSheetId="24">#REF!</definedName>
    <definedName name="BaseCase_NEM_FOM" localSheetId="23">#REF!</definedName>
    <definedName name="BaseCase_NEM_Fuel" localSheetId="6">#REF!</definedName>
    <definedName name="BaseCase_NEM_Fuel" localSheetId="5">#REF!</definedName>
    <definedName name="BaseCase_NEM_Fuel" localSheetId="15">#REF!</definedName>
    <definedName name="BaseCase_NEM_Fuel" localSheetId="14">#REF!</definedName>
    <definedName name="BaseCase_NEM_Fuel" localSheetId="24">#REF!</definedName>
    <definedName name="BaseCase_NEM_Fuel" localSheetId="23">#REF!</definedName>
    <definedName name="BaseCase_NEM_REHAB" localSheetId="6">#REF!</definedName>
    <definedName name="BaseCase_NEM_REHAB" localSheetId="5">#REF!</definedName>
    <definedName name="BaseCase_NEM_REHAB" localSheetId="15">#REF!</definedName>
    <definedName name="BaseCase_NEM_REHAB" localSheetId="14">#REF!</definedName>
    <definedName name="BaseCase_NEM_REHAB" localSheetId="24">#REF!</definedName>
    <definedName name="BaseCase_NEM_REHAB" localSheetId="23">#REF!</definedName>
    <definedName name="BaseCase_NEM_REZ" localSheetId="6">#REF!</definedName>
    <definedName name="BaseCase_NEM_REZ" localSheetId="5">#REF!</definedName>
    <definedName name="BaseCase_NEM_REZ" localSheetId="15">#REF!</definedName>
    <definedName name="BaseCase_NEM_REZ" localSheetId="14">#REF!</definedName>
    <definedName name="BaseCase_NEM_REZ" localSheetId="24">#REF!</definedName>
    <definedName name="BaseCase_NEM_REZ" localSheetId="23">#REF!</definedName>
    <definedName name="BaseCase_NEM_SyncCon" localSheetId="6">#REF!</definedName>
    <definedName name="BaseCase_NEM_SyncCon" localSheetId="5">#REF!</definedName>
    <definedName name="BaseCase_NEM_SyncCon" localSheetId="15">#REF!</definedName>
    <definedName name="BaseCase_NEM_SyncCon" localSheetId="14">#REF!</definedName>
    <definedName name="BaseCase_NEM_SyncCon" localSheetId="24">#REF!</definedName>
    <definedName name="BaseCase_NEM_SyncCon" localSheetId="23">#REF!</definedName>
    <definedName name="BaseCase_NEM_VOM" localSheetId="6">#REF!</definedName>
    <definedName name="BaseCase_NEM_VOM" localSheetId="5">#REF!</definedName>
    <definedName name="BaseCase_NEM_VOM" localSheetId="15">#REF!</definedName>
    <definedName name="BaseCase_NEM_VOM" localSheetId="14">#REF!</definedName>
    <definedName name="BaseCase_NEM_VOM" localSheetId="24">#REF!</definedName>
    <definedName name="BaseCase_NEM_VOM" localSheetId="23">#REF!</definedName>
    <definedName name="CaseNames">[2]Macro!$D$3:$D$16</definedName>
    <definedName name="CompareCases1">[2]Macro!$B$18:$B$25</definedName>
    <definedName name="Count">#REF!</definedName>
    <definedName name="d">'[1]BaseCase_REZ Tx Cost'!$C$9:$W$9</definedName>
    <definedName name="DurationSkip">[2]Macro!$B$34</definedName>
    <definedName name="e">'[3]BaseCase_USE+DSP Cost'!$C$9:$W$9</definedName>
    <definedName name="EndYear">[2]Macro!$B$28</definedName>
    <definedName name="Existing">[2]Macro!$Z$9</definedName>
    <definedName name="f">'[1]BaseCase_SyncCon Cost'!$C$5:$W$5</definedName>
    <definedName name="FilesToCopy">[2]Macro!$B$47:$B$67</definedName>
    <definedName name="Folders">[2]Macro!$B$3:$B$16</definedName>
    <definedName name="Inflation">[2]Macro!$B$29</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42419.6529050926</definedName>
    <definedName name="IQ_NAMES_REVISION_DATE__1" hidden="1">42118.6535879629</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M27_30_NEM_Build" localSheetId="6">#REF!</definedName>
    <definedName name="M27_30_NEM_Build" localSheetId="5">#REF!</definedName>
    <definedName name="M27_30_NEM_Build" localSheetId="15">#REF!</definedName>
    <definedName name="M27_30_NEM_Build" localSheetId="14">#REF!</definedName>
    <definedName name="M27_30_NEM_Build" localSheetId="24">#REF!</definedName>
    <definedName name="M27_30_NEM_Build" localSheetId="23">#REF!</definedName>
    <definedName name="M27_30_NEM_DSP" localSheetId="6">#REF!</definedName>
    <definedName name="M27_30_NEM_DSP" localSheetId="5">#REF!</definedName>
    <definedName name="M27_30_NEM_DSP" localSheetId="15">#REF!</definedName>
    <definedName name="M27_30_NEM_DSP" localSheetId="14">#REF!</definedName>
    <definedName name="M27_30_NEM_DSP" localSheetId="24">#REF!</definedName>
    <definedName name="M27_30_NEM_DSP" localSheetId="23">#REF!</definedName>
    <definedName name="M27_30_NEM_FOM" localSheetId="6">#REF!</definedName>
    <definedName name="M27_30_NEM_FOM" localSheetId="5">#REF!</definedName>
    <definedName name="M27_30_NEM_FOM" localSheetId="15">#REF!</definedName>
    <definedName name="M27_30_NEM_FOM" localSheetId="14">#REF!</definedName>
    <definedName name="M27_30_NEM_FOM" localSheetId="24">#REF!</definedName>
    <definedName name="M27_30_NEM_FOM" localSheetId="23">#REF!</definedName>
    <definedName name="M27_30_NEM_Fuel" localSheetId="6">#REF!</definedName>
    <definedName name="M27_30_NEM_Fuel" localSheetId="5">#REF!</definedName>
    <definedName name="M27_30_NEM_Fuel" localSheetId="15">#REF!</definedName>
    <definedName name="M27_30_NEM_Fuel" localSheetId="14">#REF!</definedName>
    <definedName name="M27_30_NEM_Fuel" localSheetId="24">#REF!</definedName>
    <definedName name="M27_30_NEM_Fuel" localSheetId="23">#REF!</definedName>
    <definedName name="M27_30_NEM_REHAB" localSheetId="6">#REF!</definedName>
    <definedName name="M27_30_NEM_REHAB" localSheetId="5">#REF!</definedName>
    <definedName name="M27_30_NEM_REHAB" localSheetId="15">#REF!</definedName>
    <definedName name="M27_30_NEM_REHAB" localSheetId="14">#REF!</definedName>
    <definedName name="M27_30_NEM_REHAB" localSheetId="24">#REF!</definedName>
    <definedName name="M27_30_NEM_REHAB" localSheetId="23">#REF!</definedName>
    <definedName name="M27_30_NEM_REZ" localSheetId="6">#REF!</definedName>
    <definedName name="M27_30_NEM_REZ" localSheetId="5">#REF!</definedName>
    <definedName name="M27_30_NEM_REZ" localSheetId="15">#REF!</definedName>
    <definedName name="M27_30_NEM_REZ" localSheetId="14">#REF!</definedName>
    <definedName name="M27_30_NEM_REZ" localSheetId="24">#REF!</definedName>
    <definedName name="M27_30_NEM_REZ" localSheetId="23">#REF!</definedName>
    <definedName name="M27_30_NEM_SyncCon" localSheetId="6">#REF!</definedName>
    <definedName name="M27_30_NEM_SyncCon" localSheetId="5">#REF!</definedName>
    <definedName name="M27_30_NEM_SyncCon" localSheetId="15">#REF!</definedName>
    <definedName name="M27_30_NEM_SyncCon" localSheetId="14">#REF!</definedName>
    <definedName name="M27_30_NEM_SyncCon" localSheetId="24">#REF!</definedName>
    <definedName name="M27_30_NEM_SyncCon" localSheetId="23">#REF!</definedName>
    <definedName name="M27_30_NEM_VOM" localSheetId="6">#REF!</definedName>
    <definedName name="M27_30_NEM_VOM" localSheetId="5">#REF!</definedName>
    <definedName name="M27_30_NEM_VOM" localSheetId="15">#REF!</definedName>
    <definedName name="M27_30_NEM_VOM" localSheetId="14">#REF!</definedName>
    <definedName name="M27_30_NEM_VOM" localSheetId="24">#REF!</definedName>
    <definedName name="M27_30_NEM_VOM" localSheetId="23">#REF!</definedName>
    <definedName name="NE">[2]Macro!$AA$9</definedName>
    <definedName name="NEM_Links">[2]Macro!$G$5:$G$14</definedName>
    <definedName name="NEMNodes">[2]Macro!$K$5:$K$10</definedName>
    <definedName name="NEMorSWIS">[2]Macro!$B$31</definedName>
    <definedName name="NEMRegions">[2]Macro!$J$5:$J$10</definedName>
    <definedName name="NEMREZs">[2]Macro!$L$5:$L$39</definedName>
    <definedName name="NodeDisplay">[2]Macro!$K$3</definedName>
    <definedName name="NPVasof">[2]Macro!$B$33</definedName>
    <definedName name="REZDisplay">[2]Macro!$L$3</definedName>
    <definedName name="RooftopPV">[2]Macro!$W$4</definedName>
    <definedName name="SentOut">[2]Macro!$U$7</definedName>
    <definedName name="sfdg">'[1]M27_30_USE+DSP Cost'!$C$9:$W$9</definedName>
    <definedName name="StartYear1">'[1]!!DELETE ME!! - Data checks'!$A$5</definedName>
    <definedName name="TimePerYear">[2]Macro!$B$36</definedName>
    <definedName name="Timestep">[2]Macro!$B$30</definedName>
    <definedName name="Tol">[2]Macro!$B$32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47" i="784" l="1"/>
  <c r="AF47" i="784"/>
  <c r="AE47" i="784"/>
  <c r="AD47" i="784"/>
  <c r="AC47" i="784"/>
  <c r="AB47" i="784"/>
  <c r="AA47" i="784"/>
  <c r="Z47" i="784"/>
  <c r="Y47" i="784"/>
  <c r="X47" i="784"/>
  <c r="W47" i="784"/>
  <c r="V47" i="784"/>
  <c r="U47" i="784"/>
  <c r="T47" i="784"/>
  <c r="S47" i="784"/>
  <c r="R47" i="784"/>
  <c r="Q47" i="784"/>
  <c r="P47" i="784"/>
  <c r="O47" i="784"/>
  <c r="N47" i="784"/>
  <c r="M47" i="784"/>
  <c r="L47" i="784"/>
  <c r="K47" i="784"/>
  <c r="J47" i="784"/>
  <c r="I47" i="784"/>
  <c r="A44" i="784"/>
  <c r="AG25" i="784"/>
  <c r="AF25" i="784"/>
  <c r="AE25" i="784"/>
  <c r="AD25" i="784"/>
  <c r="AC25" i="784"/>
  <c r="AB25" i="784"/>
  <c r="AA25" i="784"/>
  <c r="Z25" i="784"/>
  <c r="Y25" i="784"/>
  <c r="X25" i="784"/>
  <c r="W25" i="784"/>
  <c r="V25" i="784"/>
  <c r="U25" i="784"/>
  <c r="T25" i="784"/>
  <c r="S25" i="784"/>
  <c r="R25" i="784"/>
  <c r="Q25" i="784"/>
  <c r="P25" i="784"/>
  <c r="O25" i="784"/>
  <c r="N25" i="784"/>
  <c r="M25" i="784"/>
  <c r="L25" i="784"/>
  <c r="K25" i="784"/>
  <c r="J25" i="784"/>
  <c r="I25" i="784"/>
  <c r="A22" i="784"/>
  <c r="E15" i="784"/>
  <c r="E14" i="784"/>
  <c r="E13" i="784"/>
  <c r="E11" i="784"/>
  <c r="E10" i="784"/>
  <c r="E9" i="784"/>
  <c r="E8" i="784"/>
  <c r="A3" i="784"/>
  <c r="J1" i="784"/>
  <c r="I13" i="784"/>
  <c r="J13" i="784"/>
  <c r="J52" i="784"/>
  <c r="J41" i="784"/>
  <c r="I49" i="784"/>
  <c r="I63" i="784"/>
  <c r="I12" i="784"/>
  <c r="I52" i="784"/>
  <c r="I53" i="784"/>
  <c r="I61" i="784"/>
  <c r="K1" i="784" l="1"/>
  <c r="J62" i="784"/>
  <c r="I58" i="784"/>
  <c r="J48" i="784"/>
  <c r="J55" i="784"/>
  <c r="I59" i="784"/>
  <c r="J54" i="784"/>
  <c r="I54" i="784"/>
  <c r="J63" i="784"/>
  <c r="J49" i="784"/>
  <c r="I35" i="784"/>
  <c r="I57" i="784"/>
  <c r="J59" i="784"/>
  <c r="J50" i="784"/>
  <c r="J57" i="784"/>
  <c r="J53" i="784"/>
  <c r="J58" i="784"/>
  <c r="J61" i="784"/>
  <c r="J12" i="784"/>
  <c r="I55" i="784"/>
  <c r="I62" i="784"/>
  <c r="J51" i="784"/>
  <c r="I50" i="784"/>
  <c r="I56" i="784"/>
  <c r="J56" i="784"/>
  <c r="I41" i="784"/>
  <c r="I51" i="784"/>
  <c r="I48" i="784"/>
  <c r="L1" i="784" l="1"/>
  <c r="K35" i="784"/>
  <c r="J28" i="784"/>
  <c r="K29" i="784"/>
  <c r="K49" i="784"/>
  <c r="I9" i="784"/>
  <c r="J9" i="784"/>
  <c r="K37" i="784"/>
  <c r="K63" i="784"/>
  <c r="I33" i="784"/>
  <c r="K10" i="784"/>
  <c r="I10" i="784"/>
  <c r="K12" i="784"/>
  <c r="J35" i="784"/>
  <c r="K61" i="784"/>
  <c r="J10" i="784"/>
  <c r="J33" i="784"/>
  <c r="I29" i="784"/>
  <c r="K13" i="784"/>
  <c r="K32" i="784"/>
  <c r="J39" i="784"/>
  <c r="J31" i="784"/>
  <c r="K62" i="784"/>
  <c r="J8" i="784"/>
  <c r="K34" i="784"/>
  <c r="J29" i="784"/>
  <c r="K56" i="784"/>
  <c r="K33" i="784"/>
  <c r="I34" i="784"/>
  <c r="I37" i="784"/>
  <c r="K9" i="784"/>
  <c r="J32" i="784"/>
  <c r="K36" i="784"/>
  <c r="K53" i="784"/>
  <c r="K40" i="784"/>
  <c r="K41" i="784"/>
  <c r="K27" i="784"/>
  <c r="I8" i="784"/>
  <c r="J30" i="784"/>
  <c r="I39" i="784"/>
  <c r="J7" i="784"/>
  <c r="K48" i="784"/>
  <c r="K11" i="784"/>
  <c r="K57" i="784"/>
  <c r="K50" i="784"/>
  <c r="I32" i="784"/>
  <c r="K59" i="784"/>
  <c r="K51" i="784"/>
  <c r="K54" i="784"/>
  <c r="I31" i="784"/>
  <c r="I28" i="784"/>
  <c r="J36" i="784"/>
  <c r="K30" i="784"/>
  <c r="I7" i="784"/>
  <c r="J34" i="784"/>
  <c r="J11" i="784"/>
  <c r="J27" i="784"/>
  <c r="K31" i="784"/>
  <c r="I26" i="784"/>
  <c r="K52" i="784"/>
  <c r="J40" i="784"/>
  <c r="K55" i="784"/>
  <c r="K39" i="784"/>
  <c r="K58" i="784"/>
  <c r="I36" i="784"/>
  <c r="K7" i="784"/>
  <c r="I40" i="784"/>
  <c r="K8" i="784"/>
  <c r="J26" i="784"/>
  <c r="I30" i="784"/>
  <c r="I27" i="784"/>
  <c r="J37" i="784"/>
  <c r="K28" i="784"/>
  <c r="I11" i="784"/>
  <c r="K26" i="784"/>
  <c r="I14" i="784" l="1"/>
  <c r="J14" i="784" s="1"/>
  <c r="K14" i="784" s="1"/>
  <c r="M1" i="784"/>
  <c r="L59" i="784"/>
  <c r="L63" i="784"/>
  <c r="L32" i="784"/>
  <c r="L53" i="784"/>
  <c r="L39" i="784"/>
  <c r="L31" i="784"/>
  <c r="L35" i="784"/>
  <c r="L40" i="784"/>
  <c r="L58" i="784"/>
  <c r="L55" i="784"/>
  <c r="L10" i="784"/>
  <c r="L8" i="784"/>
  <c r="L37" i="784"/>
  <c r="L30" i="784"/>
  <c r="L56" i="784"/>
  <c r="L12" i="784"/>
  <c r="L34" i="784"/>
  <c r="L29" i="784"/>
  <c r="L13" i="784"/>
  <c r="L36" i="784"/>
  <c r="L48" i="784"/>
  <c r="L28" i="784"/>
  <c r="L26" i="784"/>
  <c r="L33" i="784"/>
  <c r="L50" i="784"/>
  <c r="L62" i="784"/>
  <c r="L9" i="784"/>
  <c r="L54" i="784"/>
  <c r="L51" i="784"/>
  <c r="L41" i="784"/>
  <c r="L49" i="784"/>
  <c r="L7" i="784"/>
  <c r="L61" i="784"/>
  <c r="L57" i="784"/>
  <c r="L52" i="784"/>
  <c r="L27" i="784"/>
  <c r="L11" i="784"/>
  <c r="L14" i="784" l="1"/>
  <c r="N1" i="784"/>
  <c r="M57" i="784"/>
  <c r="M27" i="784"/>
  <c r="M52" i="784"/>
  <c r="M51" i="784"/>
  <c r="M13" i="784"/>
  <c r="M35" i="784"/>
  <c r="M26" i="784"/>
  <c r="M33" i="784"/>
  <c r="M36" i="784"/>
  <c r="M34" i="784"/>
  <c r="M11" i="784"/>
  <c r="M29" i="784"/>
  <c r="M58" i="784"/>
  <c r="M10" i="784"/>
  <c r="M40" i="784"/>
  <c r="M55" i="784"/>
  <c r="M48" i="784"/>
  <c r="M54" i="784"/>
  <c r="M61" i="784"/>
  <c r="M41" i="784"/>
  <c r="M63" i="784"/>
  <c r="M53" i="784"/>
  <c r="M62" i="784"/>
  <c r="M8" i="784"/>
  <c r="M59" i="784"/>
  <c r="M12" i="784"/>
  <c r="M32" i="784"/>
  <c r="M39" i="784"/>
  <c r="M7" i="784"/>
  <c r="M31" i="784"/>
  <c r="M50" i="784"/>
  <c r="M49" i="784"/>
  <c r="M37" i="784"/>
  <c r="M28" i="784"/>
  <c r="M9" i="784"/>
  <c r="M56" i="784"/>
  <c r="M30" i="784"/>
  <c r="M14" i="784" l="1"/>
  <c r="O1" i="784"/>
  <c r="N7" i="784"/>
  <c r="N39" i="784"/>
  <c r="N26" i="784"/>
  <c r="N28" i="784"/>
  <c r="N62" i="784"/>
  <c r="N55" i="784"/>
  <c r="N54" i="784"/>
  <c r="N57" i="784"/>
  <c r="N29" i="784"/>
  <c r="N12" i="784"/>
  <c r="N58" i="784"/>
  <c r="N41" i="784"/>
  <c r="N53" i="784"/>
  <c r="N13" i="784"/>
  <c r="N52" i="784"/>
  <c r="N31" i="784"/>
  <c r="N56" i="784"/>
  <c r="N35" i="784"/>
  <c r="N8" i="784"/>
  <c r="N59" i="784"/>
  <c r="N36" i="784"/>
  <c r="N10" i="784"/>
  <c r="N33" i="784"/>
  <c r="N48" i="784"/>
  <c r="N61" i="784"/>
  <c r="N37" i="784"/>
  <c r="N49" i="784"/>
  <c r="N30" i="784"/>
  <c r="N32" i="784"/>
  <c r="N27" i="784"/>
  <c r="N11" i="784"/>
  <c r="N40" i="784"/>
  <c r="N50" i="784"/>
  <c r="N51" i="784"/>
  <c r="N34" i="784"/>
  <c r="N63" i="784"/>
  <c r="N9" i="784"/>
  <c r="N14" i="784" l="1"/>
  <c r="P1" i="784"/>
  <c r="O39" i="784"/>
  <c r="O61" i="784"/>
  <c r="O51" i="784"/>
  <c r="O41" i="784"/>
  <c r="O48" i="784"/>
  <c r="O13" i="784"/>
  <c r="O7" i="784"/>
  <c r="O36" i="784"/>
  <c r="O50" i="784"/>
  <c r="O31" i="784"/>
  <c r="O30" i="784"/>
  <c r="O52" i="784"/>
  <c r="O40" i="784"/>
  <c r="O53" i="784"/>
  <c r="O8" i="784"/>
  <c r="O27" i="784"/>
  <c r="O10" i="784"/>
  <c r="O49" i="784"/>
  <c r="O9" i="784"/>
  <c r="O29" i="784"/>
  <c r="O63" i="784"/>
  <c r="O12" i="784"/>
  <c r="O28" i="784"/>
  <c r="O62" i="784"/>
  <c r="O26" i="784"/>
  <c r="O33" i="784"/>
  <c r="O56" i="784"/>
  <c r="O32" i="784"/>
  <c r="O59" i="784"/>
  <c r="O54" i="784"/>
  <c r="O57" i="784"/>
  <c r="O37" i="784"/>
  <c r="O55" i="784"/>
  <c r="O58" i="784"/>
  <c r="O34" i="784"/>
  <c r="O35" i="784"/>
  <c r="O11" i="784"/>
  <c r="O14" i="784" l="1"/>
  <c r="Q1" i="784"/>
  <c r="P33" i="784"/>
  <c r="P37" i="784"/>
  <c r="P56" i="784"/>
  <c r="P36" i="784"/>
  <c r="P26" i="784"/>
  <c r="P7" i="784"/>
  <c r="P13" i="784"/>
  <c r="P52" i="784"/>
  <c r="P40" i="784"/>
  <c r="P30" i="784"/>
  <c r="P50" i="784"/>
  <c r="P48" i="784"/>
  <c r="P12" i="784"/>
  <c r="P54" i="784"/>
  <c r="P55" i="784"/>
  <c r="P32" i="784"/>
  <c r="P10" i="784"/>
  <c r="P62" i="784"/>
  <c r="P29" i="784"/>
  <c r="P28" i="784"/>
  <c r="P31" i="784"/>
  <c r="P58" i="784"/>
  <c r="P51" i="784"/>
  <c r="P59" i="784"/>
  <c r="P41" i="784"/>
  <c r="P8" i="784"/>
  <c r="P53" i="784"/>
  <c r="P61" i="784"/>
  <c r="P9" i="784"/>
  <c r="P34" i="784"/>
  <c r="P39" i="784"/>
  <c r="P57" i="784"/>
  <c r="P35" i="784"/>
  <c r="P49" i="784"/>
  <c r="P11" i="784"/>
  <c r="P63" i="784"/>
  <c r="P27" i="784"/>
  <c r="P14" i="784" l="1"/>
  <c r="R1" i="784"/>
  <c r="Q41" i="784"/>
  <c r="Q12" i="784"/>
  <c r="Q29" i="784"/>
  <c r="Q34" i="784"/>
  <c r="Q36" i="784"/>
  <c r="Q61" i="784"/>
  <c r="Q26" i="784"/>
  <c r="Q49" i="784"/>
  <c r="Q30" i="784"/>
  <c r="Q63" i="784"/>
  <c r="Q62" i="784"/>
  <c r="Q11" i="784"/>
  <c r="Q9" i="784"/>
  <c r="Q13" i="784"/>
  <c r="Q57" i="784"/>
  <c r="Q37" i="784"/>
  <c r="Q58" i="784"/>
  <c r="Q10" i="784"/>
  <c r="Q31" i="784"/>
  <c r="Q54" i="784"/>
  <c r="Q33" i="784"/>
  <c r="Q27" i="784"/>
  <c r="Q48" i="784"/>
  <c r="Q39" i="784"/>
  <c r="Q35" i="784"/>
  <c r="Q32" i="784"/>
  <c r="Q52" i="784"/>
  <c r="Q53" i="784"/>
  <c r="Q55" i="784"/>
  <c r="Q7" i="784"/>
  <c r="Q50" i="784"/>
  <c r="Q51" i="784"/>
  <c r="Q28" i="784"/>
  <c r="Q59" i="784"/>
  <c r="Q8" i="784"/>
  <c r="Q40" i="784"/>
  <c r="Q56" i="784"/>
  <c r="Q14" i="784" l="1"/>
  <c r="S1" i="784"/>
  <c r="R12" i="784"/>
  <c r="R56" i="784"/>
  <c r="R51" i="784"/>
  <c r="R35" i="784"/>
  <c r="R29" i="784"/>
  <c r="R49" i="784"/>
  <c r="R61" i="784"/>
  <c r="R55" i="784"/>
  <c r="R53" i="784"/>
  <c r="R28" i="784"/>
  <c r="R58" i="784"/>
  <c r="R13" i="784"/>
  <c r="R54" i="784"/>
  <c r="R32" i="784"/>
  <c r="R7" i="784"/>
  <c r="R62" i="784"/>
  <c r="R10" i="784"/>
  <c r="R8" i="784"/>
  <c r="R34" i="784"/>
  <c r="R39" i="784"/>
  <c r="R40" i="784"/>
  <c r="R9" i="784"/>
  <c r="R36" i="784"/>
  <c r="R33" i="784"/>
  <c r="R30" i="784"/>
  <c r="R11" i="784"/>
  <c r="R27" i="784"/>
  <c r="R63" i="784"/>
  <c r="R31" i="784"/>
  <c r="R57" i="784"/>
  <c r="R52" i="784"/>
  <c r="R48" i="784"/>
  <c r="R41" i="784"/>
  <c r="R26" i="784"/>
  <c r="R59" i="784"/>
  <c r="R37" i="784"/>
  <c r="R50" i="784"/>
  <c r="R14" i="784" l="1"/>
  <c r="T1" i="784"/>
  <c r="S32" i="784"/>
  <c r="S58" i="784"/>
  <c r="S48" i="784"/>
  <c r="S40" i="784"/>
  <c r="S28" i="784"/>
  <c r="S54" i="784"/>
  <c r="S61" i="784"/>
  <c r="S33" i="784"/>
  <c r="S51" i="784"/>
  <c r="S36" i="784"/>
  <c r="S10" i="784"/>
  <c r="S57" i="784"/>
  <c r="S52" i="784"/>
  <c r="S9" i="784"/>
  <c r="S59" i="784"/>
  <c r="S37" i="784"/>
  <c r="S12" i="784"/>
  <c r="S27" i="784"/>
  <c r="S8" i="784"/>
  <c r="S30" i="784"/>
  <c r="S62" i="784"/>
  <c r="S26" i="784"/>
  <c r="S49" i="784"/>
  <c r="S50" i="784"/>
  <c r="S56" i="784"/>
  <c r="S11" i="784"/>
  <c r="S7" i="784"/>
  <c r="S34" i="784"/>
  <c r="S53" i="784"/>
  <c r="S29" i="784"/>
  <c r="S13" i="784"/>
  <c r="S55" i="784"/>
  <c r="S41" i="784"/>
  <c r="S63" i="784"/>
  <c r="S35" i="784"/>
  <c r="S31" i="784"/>
  <c r="S39" i="784"/>
  <c r="S14" i="784" l="1"/>
  <c r="U1" i="784"/>
  <c r="T59" i="784"/>
  <c r="T13" i="784"/>
  <c r="T50" i="784"/>
  <c r="T27" i="784"/>
  <c r="T30" i="784"/>
  <c r="T63" i="784"/>
  <c r="T56" i="784"/>
  <c r="T10" i="784"/>
  <c r="T12" i="784"/>
  <c r="T48" i="784"/>
  <c r="T9" i="784"/>
  <c r="T31" i="784"/>
  <c r="T40" i="784"/>
  <c r="T32" i="784"/>
  <c r="T49" i="784"/>
  <c r="T36" i="784"/>
  <c r="T55" i="784"/>
  <c r="T57" i="784"/>
  <c r="T29" i="784"/>
  <c r="T41" i="784"/>
  <c r="T58" i="784"/>
  <c r="T28" i="784"/>
  <c r="T52" i="784"/>
  <c r="T54" i="784"/>
  <c r="T53" i="784"/>
  <c r="T11" i="784"/>
  <c r="T33" i="784"/>
  <c r="T7" i="784"/>
  <c r="T8" i="784"/>
  <c r="T51" i="784"/>
  <c r="T62" i="784"/>
  <c r="T61" i="784"/>
  <c r="T37" i="784"/>
  <c r="T26" i="784"/>
  <c r="T39" i="784"/>
  <c r="T35" i="784"/>
  <c r="T34" i="784"/>
  <c r="T14" i="784" l="1"/>
  <c r="V1" i="784"/>
  <c r="U10" i="784"/>
  <c r="U57" i="784"/>
  <c r="U29" i="784"/>
  <c r="U35" i="784"/>
  <c r="U52" i="784"/>
  <c r="U51" i="784"/>
  <c r="U9" i="784"/>
  <c r="U58" i="784"/>
  <c r="U27" i="784"/>
  <c r="U40" i="784"/>
  <c r="U37" i="784"/>
  <c r="U8" i="784"/>
  <c r="U13" i="784"/>
  <c r="U59" i="784"/>
  <c r="U63" i="784"/>
  <c r="U53" i="784"/>
  <c r="U34" i="784"/>
  <c r="U12" i="784"/>
  <c r="U50" i="784"/>
  <c r="U33" i="784"/>
  <c r="U11" i="784"/>
  <c r="U61" i="784"/>
  <c r="U7" i="784"/>
  <c r="U48" i="784"/>
  <c r="U41" i="784"/>
  <c r="U55" i="784"/>
  <c r="U28" i="784"/>
  <c r="U32" i="784"/>
  <c r="U30" i="784"/>
  <c r="U31" i="784"/>
  <c r="U36" i="784"/>
  <c r="U54" i="784"/>
  <c r="U39" i="784"/>
  <c r="U49" i="784"/>
  <c r="U62" i="784"/>
  <c r="U56" i="784"/>
  <c r="U26" i="784"/>
  <c r="U14" i="784" l="1"/>
  <c r="W1" i="784"/>
  <c r="V50" i="784"/>
  <c r="V56" i="784"/>
  <c r="V27" i="784"/>
  <c r="V35" i="784"/>
  <c r="V53" i="784"/>
  <c r="V59" i="784"/>
  <c r="V57" i="784"/>
  <c r="V40" i="784"/>
  <c r="V48" i="784"/>
  <c r="V7" i="784"/>
  <c r="V12" i="784"/>
  <c r="V9" i="784"/>
  <c r="V61" i="784"/>
  <c r="V10" i="784"/>
  <c r="V41" i="784"/>
  <c r="V8" i="784"/>
  <c r="V11" i="784"/>
  <c r="V28" i="784"/>
  <c r="V29" i="784"/>
  <c r="V54" i="784"/>
  <c r="V26" i="784"/>
  <c r="V37" i="784"/>
  <c r="V62" i="784"/>
  <c r="V52" i="784"/>
  <c r="V51" i="784"/>
  <c r="V31" i="784"/>
  <c r="V58" i="784"/>
  <c r="V32" i="784"/>
  <c r="V36" i="784"/>
  <c r="V63" i="784"/>
  <c r="V49" i="784"/>
  <c r="V30" i="784"/>
  <c r="V33" i="784"/>
  <c r="V39" i="784"/>
  <c r="V34" i="784"/>
  <c r="V13" i="784"/>
  <c r="V55" i="784"/>
  <c r="V14" i="784" l="1"/>
  <c r="X1" i="784"/>
  <c r="W59" i="784"/>
  <c r="W48" i="784"/>
  <c r="W28" i="784"/>
  <c r="W10" i="784"/>
  <c r="W54" i="784"/>
  <c r="W29" i="784"/>
  <c r="W27" i="784"/>
  <c r="W40" i="784"/>
  <c r="W41" i="784"/>
  <c r="W31" i="784"/>
  <c r="W12" i="784"/>
  <c r="W8" i="784"/>
  <c r="W30" i="784"/>
  <c r="W13" i="784"/>
  <c r="W53" i="784"/>
  <c r="W56" i="784"/>
  <c r="W33" i="784"/>
  <c r="W26" i="784"/>
  <c r="W49" i="784"/>
  <c r="W35" i="784"/>
  <c r="W39" i="784"/>
  <c r="W52" i="784"/>
  <c r="W61" i="784"/>
  <c r="W50" i="784"/>
  <c r="W55" i="784"/>
  <c r="W62" i="784"/>
  <c r="W51" i="784"/>
  <c r="W37" i="784"/>
  <c r="W63" i="784"/>
  <c r="W9" i="784"/>
  <c r="W58" i="784"/>
  <c r="W11" i="784"/>
  <c r="W36" i="784"/>
  <c r="W34" i="784"/>
  <c r="W32" i="784"/>
  <c r="W7" i="784"/>
  <c r="W57" i="784"/>
  <c r="W14" i="784" l="1"/>
  <c r="Y1" i="784"/>
  <c r="X54" i="784"/>
  <c r="X41" i="784"/>
  <c r="X34" i="784"/>
  <c r="X53" i="784"/>
  <c r="X27" i="784"/>
  <c r="X59" i="784"/>
  <c r="X30" i="784"/>
  <c r="X33" i="784"/>
  <c r="X52" i="784"/>
  <c r="X29" i="784"/>
  <c r="X51" i="784"/>
  <c r="X37" i="784"/>
  <c r="X56" i="784"/>
  <c r="X7" i="784"/>
  <c r="X48" i="784"/>
  <c r="X12" i="784"/>
  <c r="X32" i="784"/>
  <c r="X28" i="784"/>
  <c r="X58" i="784"/>
  <c r="X13" i="784"/>
  <c r="X8" i="784"/>
  <c r="X31" i="784"/>
  <c r="X9" i="784"/>
  <c r="X55" i="784"/>
  <c r="X57" i="784"/>
  <c r="X61" i="784"/>
  <c r="X26" i="784"/>
  <c r="X50" i="784"/>
  <c r="X35" i="784"/>
  <c r="X36" i="784"/>
  <c r="X49" i="784"/>
  <c r="X63" i="784"/>
  <c r="X39" i="784"/>
  <c r="X11" i="784"/>
  <c r="X62" i="784"/>
  <c r="X40" i="784"/>
  <c r="X10" i="784"/>
  <c r="X14" i="784" l="1"/>
  <c r="Z1" i="784"/>
  <c r="Y36" i="784"/>
  <c r="Y51" i="784"/>
  <c r="Y59" i="784"/>
  <c r="Y10" i="784"/>
  <c r="Y39" i="784"/>
  <c r="Y37" i="784"/>
  <c r="Y34" i="784"/>
  <c r="Y40" i="784"/>
  <c r="Y32" i="784"/>
  <c r="Y28" i="784"/>
  <c r="Y12" i="784"/>
  <c r="Y41" i="784"/>
  <c r="Y57" i="784"/>
  <c r="Y33" i="784"/>
  <c r="Y55" i="784"/>
  <c r="Y54" i="784"/>
  <c r="Y58" i="784"/>
  <c r="Y48" i="784"/>
  <c r="Y52" i="784"/>
  <c r="Y7" i="784"/>
  <c r="Y13" i="784"/>
  <c r="Y26" i="784"/>
  <c r="Y27" i="784"/>
  <c r="Y53" i="784"/>
  <c r="Y49" i="784"/>
  <c r="Y35" i="784"/>
  <c r="Y63" i="784"/>
  <c r="Y31" i="784"/>
  <c r="Y62" i="784"/>
  <c r="Y9" i="784"/>
  <c r="Y56" i="784"/>
  <c r="Y61" i="784"/>
  <c r="Y8" i="784"/>
  <c r="Y29" i="784"/>
  <c r="Y30" i="784"/>
  <c r="Y11" i="784"/>
  <c r="Y50" i="784"/>
  <c r="Y14" i="784" l="1"/>
  <c r="AA1" i="784"/>
  <c r="Z55" i="784"/>
  <c r="Z10" i="784"/>
  <c r="Z61" i="784"/>
  <c r="Z32" i="784"/>
  <c r="Z30" i="784"/>
  <c r="Z7" i="784"/>
  <c r="Z28" i="784"/>
  <c r="Z58" i="784"/>
  <c r="Z54" i="784"/>
  <c r="Z11" i="784"/>
  <c r="Z59" i="784"/>
  <c r="Z49" i="784"/>
  <c r="Z62" i="784"/>
  <c r="Z51" i="784"/>
  <c r="Z34" i="784"/>
  <c r="Z39" i="784"/>
  <c r="Z35" i="784"/>
  <c r="Z29" i="784"/>
  <c r="Z13" i="784"/>
  <c r="Z57" i="784"/>
  <c r="Z36" i="784"/>
  <c r="Z12" i="784"/>
  <c r="Z63" i="784"/>
  <c r="Z48" i="784"/>
  <c r="Z56" i="784"/>
  <c r="Z53" i="784"/>
  <c r="Z9" i="784"/>
  <c r="Z8" i="784"/>
  <c r="Z52" i="784"/>
  <c r="Z33" i="784"/>
  <c r="Z37" i="784"/>
  <c r="Z26" i="784"/>
  <c r="Z27" i="784"/>
  <c r="Z50" i="784"/>
  <c r="Z31" i="784"/>
  <c r="Z41" i="784"/>
  <c r="Z40" i="784"/>
  <c r="Z14" i="784" l="1"/>
  <c r="AB1" i="784"/>
  <c r="AA36" i="784"/>
  <c r="AA34" i="784"/>
  <c r="AA49" i="784"/>
  <c r="AA55" i="784"/>
  <c r="AA59" i="784"/>
  <c r="AA10" i="784"/>
  <c r="AA48" i="784"/>
  <c r="AA31" i="784"/>
  <c r="AA52" i="784"/>
  <c r="AA29" i="784"/>
  <c r="AA63" i="784"/>
  <c r="AA12" i="784"/>
  <c r="AA41" i="784"/>
  <c r="AA50" i="784"/>
  <c r="AA33" i="784"/>
  <c r="AA62" i="784"/>
  <c r="AA61" i="784"/>
  <c r="AA54" i="784"/>
  <c r="AA39" i="784"/>
  <c r="AA51" i="784"/>
  <c r="AA35" i="784"/>
  <c r="AA11" i="784"/>
  <c r="AA58" i="784"/>
  <c r="AA30" i="784"/>
  <c r="AA7" i="784"/>
  <c r="AA53" i="784"/>
  <c r="AA32" i="784"/>
  <c r="AA40" i="784"/>
  <c r="AA27" i="784"/>
  <c r="AA28" i="784"/>
  <c r="AA57" i="784"/>
  <c r="AA8" i="784"/>
  <c r="AA26" i="784"/>
  <c r="AA13" i="784"/>
  <c r="AA9" i="784"/>
  <c r="AA56" i="784"/>
  <c r="AA37" i="784"/>
  <c r="AA14" i="784" l="1"/>
  <c r="AC1" i="784"/>
  <c r="AB9" i="784"/>
  <c r="AB10" i="784"/>
  <c r="AB61" i="784"/>
  <c r="AB32" i="784"/>
  <c r="AB37" i="784"/>
  <c r="AB63" i="784"/>
  <c r="AB54" i="784"/>
  <c r="AB39" i="784"/>
  <c r="AB55" i="784"/>
  <c r="AB41" i="784"/>
  <c r="AB62" i="784"/>
  <c r="AB48" i="784"/>
  <c r="AB7" i="784"/>
  <c r="AB30" i="784"/>
  <c r="AB52" i="784"/>
  <c r="AB29" i="784"/>
  <c r="AB56" i="784"/>
  <c r="AB33" i="784"/>
  <c r="AB36" i="784"/>
  <c r="AB13" i="784"/>
  <c r="AB50" i="784"/>
  <c r="AB58" i="784"/>
  <c r="AB26" i="784"/>
  <c r="AB40" i="784"/>
  <c r="AB35" i="784"/>
  <c r="AB53" i="784"/>
  <c r="AB12" i="784"/>
  <c r="AB49" i="784"/>
  <c r="AB28" i="784"/>
  <c r="AB57" i="784"/>
  <c r="AB11" i="784"/>
  <c r="AB8" i="784"/>
  <c r="AB27" i="784"/>
  <c r="AB34" i="784"/>
  <c r="AB59" i="784"/>
  <c r="AB31" i="784"/>
  <c r="AB51" i="784"/>
  <c r="AB14" i="784" l="1"/>
  <c r="AD1" i="784"/>
  <c r="AC37" i="784"/>
  <c r="AC36" i="784"/>
  <c r="AC33" i="784"/>
  <c r="AC63" i="784"/>
  <c r="AC41" i="784"/>
  <c r="AC32" i="784"/>
  <c r="AC13" i="784"/>
  <c r="AC49" i="784"/>
  <c r="AC31" i="784"/>
  <c r="AC10" i="784"/>
  <c r="AC56" i="784"/>
  <c r="AC11" i="784"/>
  <c r="AC29" i="784"/>
  <c r="AC62" i="784"/>
  <c r="AC35" i="784"/>
  <c r="AC40" i="784"/>
  <c r="AC30" i="784"/>
  <c r="AC58" i="784"/>
  <c r="AC55" i="784"/>
  <c r="AC54" i="784"/>
  <c r="AC59" i="784"/>
  <c r="AC27" i="784"/>
  <c r="AC48" i="784"/>
  <c r="AC28" i="784"/>
  <c r="AC12" i="784"/>
  <c r="AC34" i="784"/>
  <c r="AC52" i="784"/>
  <c r="AC7" i="784"/>
  <c r="AC53" i="784"/>
  <c r="AC9" i="784"/>
  <c r="AC61" i="784"/>
  <c r="AC57" i="784"/>
  <c r="AC50" i="784"/>
  <c r="AC39" i="784"/>
  <c r="AC51" i="784"/>
  <c r="AC26" i="784"/>
  <c r="AC8" i="784"/>
  <c r="AC14" i="784" l="1"/>
  <c r="AE1" i="784"/>
  <c r="AD63" i="784"/>
  <c r="AD33" i="784"/>
  <c r="AD55" i="784"/>
  <c r="AD54" i="784"/>
  <c r="AD9" i="784"/>
  <c r="AD32" i="784"/>
  <c r="AD56" i="784"/>
  <c r="AD50" i="784"/>
  <c r="AD35" i="784"/>
  <c r="AD57" i="784"/>
  <c r="AD48" i="784"/>
  <c r="AD28" i="784"/>
  <c r="AD12" i="784"/>
  <c r="AD29" i="784"/>
  <c r="AD31" i="784"/>
  <c r="AD58" i="784"/>
  <c r="AD37" i="784"/>
  <c r="AD27" i="784"/>
  <c r="AD34" i="784"/>
  <c r="AD52" i="784"/>
  <c r="AD40" i="784"/>
  <c r="AD7" i="784"/>
  <c r="AD8" i="784"/>
  <c r="AD10" i="784"/>
  <c r="AD36" i="784"/>
  <c r="AD11" i="784"/>
  <c r="AD30" i="784"/>
  <c r="AD13" i="784"/>
  <c r="AD62" i="784"/>
  <c r="AD39" i="784"/>
  <c r="AD51" i="784"/>
  <c r="AD26" i="784"/>
  <c r="AD49" i="784"/>
  <c r="AD61" i="784"/>
  <c r="AD53" i="784"/>
  <c r="AD59" i="784"/>
  <c r="AD41" i="784"/>
  <c r="AD14" i="784" l="1"/>
  <c r="AF1" i="784"/>
  <c r="AE63" i="784"/>
  <c r="AE39" i="784"/>
  <c r="AE49" i="784"/>
  <c r="AE40" i="784"/>
  <c r="AE61" i="784"/>
  <c r="AE30" i="784"/>
  <c r="AE8" i="784"/>
  <c r="AE37" i="784"/>
  <c r="AE54" i="784"/>
  <c r="AE58" i="784"/>
  <c r="AE52" i="784"/>
  <c r="AE7" i="784"/>
  <c r="AE48" i="784"/>
  <c r="AE9" i="784"/>
  <c r="AE27" i="784"/>
  <c r="AE53" i="784"/>
  <c r="AE36" i="784"/>
  <c r="AE59" i="784"/>
  <c r="AE62" i="784"/>
  <c r="AE26" i="784"/>
  <c r="AE10" i="784"/>
  <c r="AE12" i="784"/>
  <c r="AE11" i="784"/>
  <c r="AE51" i="784"/>
  <c r="AE32" i="784"/>
  <c r="AE35" i="784"/>
  <c r="AE55" i="784"/>
  <c r="AE50" i="784"/>
  <c r="AE29" i="784"/>
  <c r="AE31" i="784"/>
  <c r="AE57" i="784"/>
  <c r="AE41" i="784"/>
  <c r="AE56" i="784"/>
  <c r="AE33" i="784"/>
  <c r="AE13" i="784"/>
  <c r="AE34" i="784"/>
  <c r="AE28" i="784"/>
  <c r="AE14" i="784" l="1"/>
  <c r="AG1" i="784"/>
  <c r="AF37" i="784"/>
  <c r="AG53" i="784"/>
  <c r="AF26" i="784"/>
  <c r="AG27" i="784"/>
  <c r="AF12" i="784"/>
  <c r="AG54" i="784"/>
  <c r="AG13" i="784"/>
  <c r="AG62" i="784"/>
  <c r="AG7" i="784"/>
  <c r="AG31" i="784"/>
  <c r="AG41" i="784"/>
  <c r="AG58" i="784"/>
  <c r="AF41" i="784"/>
  <c r="AF27" i="784"/>
  <c r="AG33" i="784"/>
  <c r="AF48" i="784"/>
  <c r="AF31" i="784"/>
  <c r="AG57" i="784"/>
  <c r="AF63" i="784"/>
  <c r="AG48" i="784"/>
  <c r="AG37" i="784"/>
  <c r="AG56" i="784"/>
  <c r="AF58" i="784"/>
  <c r="AG63" i="784"/>
  <c r="AF50" i="784"/>
  <c r="AG30" i="784"/>
  <c r="AF11" i="784"/>
  <c r="AF33" i="784"/>
  <c r="AG36" i="784"/>
  <c r="AG59" i="784"/>
  <c r="AG11" i="784"/>
  <c r="AG28" i="784"/>
  <c r="AG34" i="784"/>
  <c r="AF62" i="784"/>
  <c r="AF51" i="784"/>
  <c r="AF54" i="784"/>
  <c r="AF34" i="784"/>
  <c r="AF59" i="784"/>
  <c r="AF40" i="784"/>
  <c r="AF36" i="784"/>
  <c r="AG10" i="784"/>
  <c r="AF39" i="784"/>
  <c r="AG61" i="784"/>
  <c r="AG50" i="784"/>
  <c r="AG35" i="784"/>
  <c r="AG12" i="784"/>
  <c r="AG55" i="784"/>
  <c r="AG32" i="784"/>
  <c r="AG29" i="784"/>
  <c r="AG39" i="784"/>
  <c r="AF56" i="784"/>
  <c r="AF32" i="784"/>
  <c r="AG49" i="784"/>
  <c r="AF29" i="784"/>
  <c r="AF57" i="784"/>
  <c r="AG26" i="784"/>
  <c r="AF10" i="784"/>
  <c r="AG51" i="784"/>
  <c r="AF53" i="784"/>
  <c r="AG40" i="784"/>
  <c r="AF9" i="784"/>
  <c r="AF30" i="784"/>
  <c r="AF55" i="784"/>
  <c r="AF7" i="784"/>
  <c r="AF49" i="784"/>
  <c r="AG8" i="784"/>
  <c r="AG9" i="784"/>
  <c r="AF35" i="784"/>
  <c r="AG52" i="784"/>
  <c r="AF13" i="784"/>
  <c r="AF8" i="784"/>
  <c r="AF61" i="784"/>
  <c r="AF28" i="784"/>
  <c r="AF52" i="784"/>
  <c r="AF14" i="784" l="1"/>
  <c r="AG14" i="784" s="1"/>
</calcChain>
</file>

<file path=xl/sharedStrings.xml><?xml version="1.0" encoding="utf-8"?>
<sst xmlns="http://schemas.openxmlformats.org/spreadsheetml/2006/main" count="10006" uniqueCount="158">
  <si>
    <t xml:space="preserve"> </t>
  </si>
  <si>
    <t>Change log</t>
  </si>
  <si>
    <t>Black Coal</t>
  </si>
  <si>
    <t>Hydro</t>
  </si>
  <si>
    <t>OCGT</t>
  </si>
  <si>
    <t>OCGT / Diesel</t>
  </si>
  <si>
    <t>DSP</t>
  </si>
  <si>
    <t>USE / DSP</t>
  </si>
  <si>
    <t>CCGT</t>
  </si>
  <si>
    <t>Solar PV</t>
  </si>
  <si>
    <t>Wind</t>
  </si>
  <si>
    <t>Brown Coal</t>
  </si>
  <si>
    <t>Gas - Steam</t>
  </si>
  <si>
    <t>USE</t>
  </si>
  <si>
    <t>Pumped Hydro Pump</t>
  </si>
  <si>
    <t>Pumped Hydro</t>
  </si>
  <si>
    <t>Transmission</t>
  </si>
  <si>
    <t>VPP</t>
  </si>
  <si>
    <t>NEM</t>
  </si>
  <si>
    <t>VOM</t>
  </si>
  <si>
    <t>FOM</t>
  </si>
  <si>
    <t>REHAB</t>
  </si>
  <si>
    <t>Fuel</t>
  </si>
  <si>
    <t>Region</t>
  </si>
  <si>
    <t>Technology</t>
  </si>
  <si>
    <t>VPP pump</t>
  </si>
  <si>
    <t>NSW1</t>
  </si>
  <si>
    <t>QLD1</t>
  </si>
  <si>
    <t>VIC1</t>
  </si>
  <si>
    <t>SA1</t>
  </si>
  <si>
    <t>TAS1</t>
  </si>
  <si>
    <t>CAPEX (Install)</t>
  </si>
  <si>
    <t>2023-24</t>
  </si>
  <si>
    <t>2024-25</t>
  </si>
  <si>
    <t>2025-26</t>
  </si>
  <si>
    <t>2026-27</t>
  </si>
  <si>
    <t>2027-28</t>
  </si>
  <si>
    <t>2028-29</t>
  </si>
  <si>
    <t>2029-30</t>
  </si>
  <si>
    <t>2030-31</t>
  </si>
  <si>
    <t>2031-32</t>
  </si>
  <si>
    <t>2032-33</t>
  </si>
  <si>
    <t>2033-34</t>
  </si>
  <si>
    <t>2034-35</t>
  </si>
  <si>
    <t>2035-36</t>
  </si>
  <si>
    <t>2036-37</t>
  </si>
  <si>
    <t>2037-38</t>
  </si>
  <si>
    <t>2038-39</t>
  </si>
  <si>
    <t>2039-40</t>
  </si>
  <si>
    <t>2040-41</t>
  </si>
  <si>
    <t>2041-42</t>
  </si>
  <si>
    <t>Rehab</t>
  </si>
  <si>
    <t>Explicitly modelled generation</t>
  </si>
  <si>
    <t>Distributed PV</t>
  </si>
  <si>
    <t>Notes</t>
  </si>
  <si>
    <t>Acronyms</t>
  </si>
  <si>
    <t>Open cycle gas turbine</t>
  </si>
  <si>
    <t>Closed cycle gas turbine</t>
  </si>
  <si>
    <t>Virtual power plants</t>
  </si>
  <si>
    <t>Demand-side participation</t>
  </si>
  <si>
    <t>Unserved energy</t>
  </si>
  <si>
    <t>Diesel</t>
  </si>
  <si>
    <t>Diesel generator</t>
  </si>
  <si>
    <t>National Electricity Market</t>
  </si>
  <si>
    <t>AEMO</t>
  </si>
  <si>
    <t>Australian Energy Market Operator</t>
  </si>
  <si>
    <t>PV</t>
  </si>
  <si>
    <t>Photovoltaic</t>
  </si>
  <si>
    <t>Rehabilitation (after closing an existing generator)</t>
  </si>
  <si>
    <t>Fixed operations and maintenance</t>
  </si>
  <si>
    <t>Variable operations and maintenance</t>
  </si>
  <si>
    <t>MW</t>
  </si>
  <si>
    <t>Megawatts</t>
  </si>
  <si>
    <t>GWh</t>
  </si>
  <si>
    <t>Gigawatt-hours</t>
  </si>
  <si>
    <t>ESOO</t>
  </si>
  <si>
    <t>Electricity Statement Of Opportunities</t>
  </si>
  <si>
    <t>Behind the meter battery</t>
  </si>
  <si>
    <t>Behind the meter battery pump</t>
  </si>
  <si>
    <t>Gas-powered steam turbine</t>
  </si>
  <si>
    <t>PVNSG</t>
  </si>
  <si>
    <t>PV non-scheduled generators</t>
  </si>
  <si>
    <t>Notice</t>
  </si>
  <si>
    <t>REZ Expansion</t>
  </si>
  <si>
    <t>2042-43</t>
  </si>
  <si>
    <t>2043-44</t>
  </si>
  <si>
    <t>2044-45</t>
  </si>
  <si>
    <t>2045-46</t>
  </si>
  <si>
    <t>Compare</t>
  </si>
  <si>
    <t>to</t>
  </si>
  <si>
    <t>Select region</t>
  </si>
  <si>
    <t>Build</t>
  </si>
  <si>
    <t>CAPEX</t>
  </si>
  <si>
    <t>REZ Tx</t>
  </si>
  <si>
    <t>REZ</t>
  </si>
  <si>
    <t>USE+DSP</t>
  </si>
  <si>
    <t>Capacity difference (MW)</t>
  </si>
  <si>
    <t>Sent-out generation difference (GWh)*</t>
  </si>
  <si>
    <t>Total excluding storage</t>
  </si>
  <si>
    <t>Explicitly modelled pumping</t>
  </si>
  <si>
    <t>Non-controllable capacity</t>
  </si>
  <si>
    <t>Total</t>
  </si>
  <si>
    <t>Grid Battery</t>
  </si>
  <si>
    <t>Explicitly modelled existing and new entrant (8 hour or less) battery storage</t>
  </si>
  <si>
    <t>Total cumulative market benefits</t>
  </si>
  <si>
    <t>Grid Battery pump</t>
  </si>
  <si>
    <t>Capacity calculated on 1 July. In early study years some wind and solar projects enter later in the financial year and are therefore reflected in the following financial year's capacity.</t>
  </si>
  <si>
    <t>PV non-scheduled generators (PVNSG) and Rooftop PV</t>
  </si>
  <si>
    <t>PACR</t>
  </si>
  <si>
    <t>Project Assessment Conclusions Report</t>
  </si>
  <si>
    <t>BaseCase</t>
  </si>
  <si>
    <t>2046-47</t>
  </si>
  <si>
    <t>2047-48</t>
  </si>
  <si>
    <t>*Generation shown is sent-out, as is demand.</t>
  </si>
  <si>
    <t>Real June 2021 dollars ($m) discounted to 1 July 2021</t>
  </si>
  <si>
    <t>Real June 2021 dollars discounted to 1 July 2021</t>
  </si>
  <si>
    <t>Real June 2021 dollars discounted to 1 July 2021. The total capital costs are annualised for modelling purposes.</t>
  </si>
  <si>
    <t>Real June 2021 dollars discounted to 1 July 2021. As with the total capital costs, the REZ transmission expansion costs are annualised for modelling purposes.</t>
  </si>
  <si>
    <t>Hydrogen Turbine</t>
  </si>
  <si>
    <t>Annual sent-out generation by technology (GWh) - BaseCase, Progressive Change Scenario</t>
  </si>
  <si>
    <t>Installed capacity by technology (MW) - BaseCase, Progressive Change Scenario</t>
  </si>
  <si>
    <t>VOM cost by technology ($000s) - BaseCase, Progressive Change Scenario</t>
  </si>
  <si>
    <t>FOM cost by technology ($000s) - BaseCase, Progressive Change Scenario</t>
  </si>
  <si>
    <t>Fuel cost by technology ($000s) - BaseCase, Progressive Change Scenario</t>
  </si>
  <si>
    <t>New generation build cost (CAPEX) by technology ($000s) - BaseCase, Progressive Change Scenario</t>
  </si>
  <si>
    <t>Rehabilition cost by technology ($000s) - BaseCase, Progressive Change Scenario</t>
  </si>
  <si>
    <t>REZ transmission expansion cost by region ($000s) - BaseCase, Progressive Change Scenario</t>
  </si>
  <si>
    <t>USE and USE / DSP cost by region ($000s) - BaseCase, Progressive Change Scenario</t>
  </si>
  <si>
    <t>Option 1</t>
  </si>
  <si>
    <t xml:space="preserve">Victoria to NSW Interconnector West PADR Market Modelling Results Workbook, Progressive Change Scenario. </t>
  </si>
  <si>
    <t>1. Tumut 3 generation is included in Hydro, whereas Tumut 3 pump is included in Pumped Hydro Pump.</t>
  </si>
  <si>
    <t>2. REZ expansion costs only capture intra-regional network augmentations. These costs do not include the cost of interconnectors.</t>
  </si>
  <si>
    <t>3. New entrant capacity and retiring capacity for allowable generators are made at the beginning of each financial year, on 1 July.</t>
  </si>
  <si>
    <t>Annual sent-out generation by technology (GWh) - Option 1, Progressive Change Scenario</t>
  </si>
  <si>
    <t>Installed capacity by technology (MW) - Option 1, Progressive Change Scenario</t>
  </si>
  <si>
    <t>VOM cost by technology ($000s) - Option 1, Progressive Change Scenario</t>
  </si>
  <si>
    <t>FOM cost by technology ($000s) - Option 1, Progressive Change Scenario</t>
  </si>
  <si>
    <t>Fuel cost by technology ($000s) - Option 1, Progressive Change Scenario</t>
  </si>
  <si>
    <t>New generation build cost (CAPEX) by technology ($000s) - Option 1, Progressive Change Scenario</t>
  </si>
  <si>
    <t>Rehabilition cost by technology ($000s) - Option 1, Progressive Change Scenario</t>
  </si>
  <si>
    <t>REZ transmission expansion cost by region ($000s) - Option 1, Progressive Change Scenario</t>
  </si>
  <si>
    <t>USE and USE / DSP cost by region ($000s) - Option 1, Progressive Change Scenario</t>
  </si>
  <si>
    <t>Annual sent-out generation by technology (GWh) - Option 2, Progressive Change Scenario</t>
  </si>
  <si>
    <t>Installed capacity by technology (MW) - Option 2, Progressive Change Scenario</t>
  </si>
  <si>
    <t>VOM cost by technology ($000s) - Option 2, Progressive Change Scenario</t>
  </si>
  <si>
    <t>FOM cost by technology ($000s) - Option 2, Progressive Change Scenario</t>
  </si>
  <si>
    <t>Fuel cost by technology ($000s) - Option 2, Progressive Change Scenario</t>
  </si>
  <si>
    <t>New generation build cost (CAPEX) by technology ($000s) - Option 2, Progressive Change Scenario</t>
  </si>
  <si>
    <t>Rehabilition cost by technology ($000s) - Option 2, Progressive Change Scenario</t>
  </si>
  <si>
    <t>REZ transmission expansion cost by region ($000s) - Option 2, Progressive Change Scenario</t>
  </si>
  <si>
    <t>USE and USE / DSP cost by region ($000s) - Option 2, Progressive Change Scenario</t>
  </si>
  <si>
    <t>5. Option 1: VNI West via Kerang.</t>
  </si>
  <si>
    <t>VTL</t>
  </si>
  <si>
    <t>Virtual transmission line</t>
  </si>
  <si>
    <t>6. Option 2: VTL from 1 July 2026 until the comissioning of Option 1. Note that two batteries (250 MW/125 MWh) are assumed to switch to market arbitrage operation after the commissioning of Option 1.</t>
  </si>
  <si>
    <t>4. Scheduled and semi-scheduled generators are explicitly individually modelled. Other non-scheduled generators are modelled on the demand side as per AEMO's 2021 ESOO.</t>
  </si>
  <si>
    <t>Real June 2021 dollars discounted to 1 July 2021. For new entrant capacity, the FOM is incurred annually in modelling. For existing capacity, FOM is considered to be a sunk cost, since the fixed retirement dates are assumed to be the same in the Base Case and the option case. As such, early withdrawals are presented as an annual FOM saving, or negative cost, that continues until the assumed fixed date withdrawal.</t>
  </si>
  <si>
    <t xml:space="preserve">Ernst &amp; Young (“EY”) was engaged on the instructions of NSW Electricity Networks Operations Pty Limited, as trustee for NSW Electricity Networks Operations Trust (“Transgrid”), to undertake market modelling of system costs and benefits to assess two options for the Victoria to NSW Interconnector West (VNI West) Regulatory Investment Test for Transmission (“VNI West RIT-T”). 
The results of EY’s work, including the assumptions and qualifications made in preparing the workbook (“Workbook”), are set out in EY's report (“Report”) dated 26 July 2022. The Workbook and the Report should be read in conjunction with each other and in their entirety including any disclaimers and attachments, this notice and the notice included in the Report. A reference to the Workbook includes any part of the Workbook. No further work has been undertaken by EY since the date of the Workbook to update it.
EY has prepared the Workbook for the benefit of Transgrid and has considered only the interest of Transgrid. EY has not been engaged to act, and has not acted, as advisor to any other party. Accordingly, EY makes no representations as to the appropriateness, accuracy or completeness of the Workbook for any other party's purposes. Our work commenced on 22 September 2021 and was completed on 4 May 2022. Therefore, our Workbook does not take account of events or circumstances arising after 4 May 2022 and we have no responsibility to update the Workbook for such events or circumstances.
No reliance may be placed upon the Workbook or any of its contents by any party other than Transgrid (“Third Parties”). Any Third Parties receiving a copy of the Workbook must make and rely on their own enquiries in relation to the issues to which the Workbook relates, the contents of the Workbook and all matters arising from or relating to or in any way connected with the Workbook or its contents. EY disclaims all responsibility to any Third Parties for any loss or liability that the Third Parties may suffer or incur arising from or relating to or in any way connected with the contents of the Workbook, the provision of the Workbook to the Third Parties or the reliance upon the Workbook by the Third Parties.
No claim or demand or any actions or proceedings may be brought against EY arising from or connected with the contents of the Workbook or the provision of the Workbook to the Third Parties. EY will be released and forever discharged from any such claims, demands, actions or proceedings. Our Workbook is based, in part, on the information provided to us by Transgrid and other stakeholders engaged in this process. We have relied on the accuracy of the information gathered through these sources. We do not imply, and it should not be construed that we have performed an audit, verification or due diligence procedures on any of the information provided to us. We have not independently verified, nor accept any responsibility or liability for independently verifying, any such information nor do we make any representation as to the accuracy or completeness of the information. We accept no liability for any loss or damage, which may result from your reliance on any research, analyses or information so supplied.
Modelling work performed as part of our scope inherently requires assumptions about future behaviours and market interactions, which may result in forecasts that deviate from future conditions. There will usually be differences between estimated and actual outcomes, because events and circumstances frequently do not occur as expected, and those differences may be material. We take no responsibility that the projected outcomes will be achieved. We highlight that our analysis and Workbook do not constitute investment advice or a recommendation to you on a future course of action. We provide no assurance that the scenarios we have modelled will be accepted by any relevant authority or third party. 
EY has consented to the Workbook being published electronically on Transgrid’s website for informational purposes only. EY has not consented to distribution or disclosure beyond this. The material contained in the Workbook, including the EY logo, is copyright. The copyright in the material contained in the Workbook itself, excluding EY logo, vests in Transgrid. The Workbook, including the EY logo, cannot be altered without prior written permission from EY.
Readers are advised that the outcomes provided are based on many detailed assumptions underpinning the scenario, and the key assumptions are described in the Workbook. These assumptions were selected by Transgrid after public consultation. The modelled scenario represents one possible future option for the development and operation of the National Electricity Market, and it must be acknowledged that many alternative futures exist. Alternative futures beyond those presented have not been evaluated as part of this Workbook.
EY’s liability is limited by a scheme approved under Professional Standards Legislation.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</si>
</sst>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quot;$&quot;#,##0"/>
  </numFmts>
  <fonts count="18">
    <font>
      <sz val="11"/>
      <color theme="1"/>
      <name val="Calibri"/>
      <family val="2"/>
      <scheme val="minor"/>
    </font>
    <font>
      <sz val="11"/>
      <color rgb="FF3F3F76"/>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i/>
      <sz val="11"/>
      <color theme="1"/>
      <name val="Calibri"/>
      <family val="2"/>
      <scheme val="minor"/>
    </font>
    <font>
      <i/>
      <sz val="11"/>
      <color theme="1"/>
      <name val="Calibri"/>
      <family val="2"/>
      <scheme val="minor"/>
    </font>
    <font>
      <b/>
      <sz val="12"/>
      <color rgb="FFFFE600"/>
      <name val="Arial"/>
      <family val="2"/>
    </font>
    <font>
      <sz val="11"/>
      <color theme="1"/>
      <name val="Calibri"/>
      <family val="2"/>
      <scheme val="minor"/>
    </font>
    <font>
      <b/>
      <sz val="11"/>
      <color rgb="FF3F3F3F"/>
      <name val="Calibri"/>
      <family val="2"/>
      <scheme val="minor"/>
    </font>
    <font>
      <sz val="18"/>
      <color rgb="FFFFE600"/>
      <name val="Arial"/>
      <family val="2"/>
    </font>
    <font>
      <sz val="18"/>
      <color rgb="FFFFD200"/>
      <name val="Arial"/>
      <family val="2"/>
    </font>
    <font>
      <b/>
      <sz val="18"/>
      <color rgb="FF3F3F3F"/>
      <name val="Arial"/>
      <family val="2"/>
    </font>
    <font>
      <sz val="18"/>
      <color rgb="FFFFE600"/>
      <name val="EYInterstate"/>
    </font>
    <font>
      <sz val="18"/>
      <color rgb="FFFFD200"/>
      <name val="EYInterstate"/>
    </font>
    <font>
      <b/>
      <sz val="11"/>
      <name val="Calibri"/>
      <family val="2"/>
      <scheme val="minor"/>
    </font>
    <font>
      <sz val="11"/>
      <name val="Calibri"/>
      <family val="2"/>
      <scheme val="minor"/>
    </font>
  </fonts>
  <fills count="10">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rgb="FFFFFFFF"/>
        <bgColor indexed="64"/>
      </patternFill>
    </fill>
    <fill>
      <patternFill patternType="solid">
        <fgColor rgb="FF747480"/>
        <bgColor indexed="64"/>
      </patternFill>
    </fill>
    <fill>
      <patternFill patternType="solid">
        <fgColor rgb="FFC4C4CD"/>
        <bgColor indexed="64"/>
      </patternFill>
    </fill>
    <fill>
      <patternFill patternType="solid">
        <fgColor theme="0" tint="-0.499984740745262"/>
        <bgColor indexed="64"/>
      </patternFill>
    </fill>
    <fill>
      <patternFill patternType="solid">
        <fgColor rgb="FFFFE600"/>
        <bgColor indexed="64"/>
      </patternFill>
    </fill>
  </fills>
  <borders count="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
    <xf numFmtId="0" fontId="0" fillId="0" borderId="0"/>
    <xf numFmtId="0" fontId="1" fillId="2" borderId="1" applyNumberFormat="0" applyAlignment="0" applyProtection="0"/>
    <xf numFmtId="0" fontId="5" fillId="0" borderId="0"/>
    <xf numFmtId="0" fontId="10" fillId="3" borderId="2" applyNumberFormat="0" applyAlignment="0" applyProtection="0"/>
    <xf numFmtId="164" fontId="9" fillId="0" borderId="0" applyFont="0" applyFill="0" applyBorder="0" applyAlignment="0" applyProtection="0"/>
  </cellStyleXfs>
  <cellXfs count="38">
    <xf numFmtId="0" fontId="0" fillId="0" borderId="0" xfId="0"/>
    <xf numFmtId="0" fontId="5" fillId="0" borderId="0" xfId="2"/>
    <xf numFmtId="0" fontId="6" fillId="0" borderId="0" xfId="0" applyFont="1"/>
    <xf numFmtId="14" fontId="0" fillId="0" borderId="0" xfId="0" applyNumberFormat="1"/>
    <xf numFmtId="165" fontId="0" fillId="0" borderId="0" xfId="0" applyNumberFormat="1"/>
    <xf numFmtId="0" fontId="1" fillId="2" borderId="1" xfId="1"/>
    <xf numFmtId="0" fontId="0" fillId="4" borderId="0" xfId="0" applyFill="1"/>
    <xf numFmtId="0" fontId="7" fillId="5" borderId="0" xfId="0" applyFont="1" applyFill="1"/>
    <xf numFmtId="0" fontId="2" fillId="6" borderId="0" xfId="0" applyFont="1" applyFill="1"/>
    <xf numFmtId="0" fontId="8" fillId="6" borderId="0" xfId="0" applyFont="1" applyFill="1" applyAlignment="1">
      <alignment vertical="center"/>
    </xf>
    <xf numFmtId="0" fontId="0" fillId="5" borderId="0" xfId="0" applyFill="1"/>
    <xf numFmtId="0" fontId="0" fillId="7" borderId="0" xfId="0" applyFill="1"/>
    <xf numFmtId="3" fontId="0" fillId="7" borderId="0" xfId="0" applyNumberFormat="1" applyFill="1"/>
    <xf numFmtId="0" fontId="0" fillId="0" borderId="0" xfId="0" applyAlignment="1">
      <alignment horizontal="left"/>
    </xf>
    <xf numFmtId="165" fontId="0" fillId="0" borderId="0" xfId="0" applyNumberFormat="1" applyAlignment="1">
      <alignment wrapText="1"/>
    </xf>
    <xf numFmtId="0" fontId="11" fillId="8" borderId="0" xfId="0" applyFont="1" applyFill="1"/>
    <xf numFmtId="0" fontId="12" fillId="8" borderId="0" xfId="0" applyFont="1" applyFill="1"/>
    <xf numFmtId="0" fontId="13" fillId="3" borderId="2" xfId="3" applyFont="1"/>
    <xf numFmtId="0" fontId="4" fillId="4" borderId="0" xfId="0" applyFont="1" applyFill="1"/>
    <xf numFmtId="0" fontId="14" fillId="8" borderId="0" xfId="0" applyFont="1" applyFill="1"/>
    <xf numFmtId="0" fontId="15" fillId="8" borderId="0" xfId="0" applyFont="1" applyFill="1"/>
    <xf numFmtId="0" fontId="3" fillId="4" borderId="0" xfId="0" applyFont="1" applyFill="1"/>
    <xf numFmtId="166" fontId="0" fillId="4" borderId="0" xfId="0" applyNumberFormat="1" applyFill="1"/>
    <xf numFmtId="166" fontId="3" fillId="7" borderId="0" xfId="0" applyNumberFormat="1" applyFont="1" applyFill="1"/>
    <xf numFmtId="166" fontId="0" fillId="7" borderId="0" xfId="0" applyNumberFormat="1" applyFill="1"/>
    <xf numFmtId="0" fontId="16" fillId="9" borderId="0" xfId="0" applyFont="1" applyFill="1" applyAlignment="1"/>
    <xf numFmtId="166" fontId="16" fillId="9" borderId="0" xfId="0" applyNumberFormat="1" applyFont="1" applyFill="1" applyAlignment="1"/>
    <xf numFmtId="3" fontId="0" fillId="7" borderId="0" xfId="0" applyNumberFormat="1" applyFont="1" applyFill="1"/>
    <xf numFmtId="0" fontId="7" fillId="4" borderId="0" xfId="0" applyFont="1" applyFill="1"/>
    <xf numFmtId="3" fontId="0" fillId="9" borderId="0" xfId="0" applyNumberFormat="1" applyFill="1"/>
    <xf numFmtId="0" fontId="0" fillId="4" borderId="0" xfId="0" applyNumberFormat="1" applyFill="1"/>
    <xf numFmtId="0" fontId="0" fillId="7" borderId="0" xfId="0" applyFont="1" applyFill="1"/>
    <xf numFmtId="14" fontId="17" fillId="0" borderId="0" xfId="0" applyNumberFormat="1" applyFont="1"/>
    <xf numFmtId="0" fontId="0" fillId="0" borderId="0" xfId="0"/>
    <xf numFmtId="165" fontId="0" fillId="0" borderId="0" xfId="0" applyNumberFormat="1" applyAlignment="1">
      <alignment vertical="top" wrapText="1"/>
    </xf>
    <xf numFmtId="165" fontId="0" fillId="0" borderId="0" xfId="0" applyNumberFormat="1" applyAlignment="1">
      <alignment horizontal="left" vertical="top" wrapText="1"/>
    </xf>
    <xf numFmtId="0" fontId="16" fillId="9" borderId="0" xfId="0" applyFont="1" applyFill="1" applyAlignment="1">
      <alignment horizontal="center"/>
    </xf>
    <xf numFmtId="0" fontId="7" fillId="5" borderId="0" xfId="0" applyFont="1" applyFill="1" applyAlignment="1">
      <alignment horizontal="left" wrapText="1"/>
    </xf>
  </cellXfs>
  <cellStyles count="5">
    <cellStyle name="Comma 2" xfId="4"/>
    <cellStyle name="Input" xfId="1" builtinId="20"/>
    <cellStyle name="Normal" xfId="0" builtinId="0"/>
    <cellStyle name="Normal 2" xfId="2"/>
    <cellStyle name="Output" xfId="3" builtinId="21"/>
  </cellStyles>
  <dxfs count="0"/>
  <tableStyles count="0" defaultTableStyle="TableStyleMedium2" defaultPivotStyle="PivotStyleLight16"/>
  <colors>
    <mruColors>
      <color rgb="FFFFE600"/>
      <color rgb="FF57E1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'---Compare options---'!$H$7</c:f>
              <c:strCache>
                <c:ptCount val="1"/>
                <c:pt idx="0">
                  <c:v>CAPEX</c:v>
                </c:pt>
              </c:strCache>
            </c:strRef>
          </c:tx>
          <c:spPr>
            <a:solidFill>
              <a:srgbClr val="FF6D00"/>
            </a:solidFill>
            <a:ln w="25400">
              <a:noFill/>
              <a:prstDash val="solid"/>
            </a:ln>
            <a:effectLst/>
            <a:extLst>
              <a:ext uri="{91240B29-F687-4F45-9708-019B960494DF}">
                <a14:hiddenLine xmlns:a14="http://schemas.microsoft.com/office/drawing/2010/main" w="25400">
                  <a:solidFill>
                    <a:srgbClr val="FF6D00"/>
                  </a:solidFill>
                  <a:prstDash val="solid"/>
                </a14:hiddenLine>
              </a:ext>
            </a:extLst>
          </c:spPr>
          <c:invertIfNegative val="0"/>
          <c:cat>
            <c:strRef>
              <c:f>'---Compare options---'!$I$6:$AG$6</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options---'!$I$7:$AG$7</c:f>
              <c:numCache>
                <c:formatCode>"$"#,##0</c:formatCode>
                <c:ptCount val="25"/>
                <c:pt idx="0">
                  <c:v>-0.10474169122992316</c:v>
                </c:pt>
                <c:pt idx="1">
                  <c:v>-1.1782518615066073</c:v>
                </c:pt>
                <c:pt idx="2">
                  <c:v>-9.0996834304919467</c:v>
                </c:pt>
                <c:pt idx="3">
                  <c:v>4.3738743050140325</c:v>
                </c:pt>
                <c:pt idx="4">
                  <c:v>25.761726282007061</c:v>
                </c:pt>
                <c:pt idx="5">
                  <c:v>8.2526885006874799</c:v>
                </c:pt>
                <c:pt idx="6">
                  <c:v>-1.3747323131309823</c:v>
                </c:pt>
                <c:pt idx="7">
                  <c:v>-15.839926285934519</c:v>
                </c:pt>
                <c:pt idx="8">
                  <c:v>-5.6873814184509684E-3</c:v>
                </c:pt>
                <c:pt idx="9">
                  <c:v>345.08579514490697</c:v>
                </c:pt>
                <c:pt idx="10">
                  <c:v>99.45551887902711</c:v>
                </c:pt>
                <c:pt idx="11">
                  <c:v>-12.826149874242489</c:v>
                </c:pt>
                <c:pt idx="12">
                  <c:v>0.33091537015093492</c:v>
                </c:pt>
                <c:pt idx="13">
                  <c:v>-1.4792090136031619</c:v>
                </c:pt>
                <c:pt idx="14">
                  <c:v>24.894082480199636</c:v>
                </c:pt>
                <c:pt idx="15">
                  <c:v>-248.12937480773195</c:v>
                </c:pt>
                <c:pt idx="16">
                  <c:v>333.06709710863697</c:v>
                </c:pt>
                <c:pt idx="17">
                  <c:v>-132.14671927298093</c:v>
                </c:pt>
                <c:pt idx="18">
                  <c:v>-134.51330298989521</c:v>
                </c:pt>
                <c:pt idx="19">
                  <c:v>32.781399854210207</c:v>
                </c:pt>
                <c:pt idx="20">
                  <c:v>30.647553947691804</c:v>
                </c:pt>
                <c:pt idx="21">
                  <c:v>-51.056121338311002</c:v>
                </c:pt>
                <c:pt idx="22">
                  <c:v>146.02623480707652</c:v>
                </c:pt>
                <c:pt idx="23">
                  <c:v>58.902820897707251</c:v>
                </c:pt>
                <c:pt idx="24">
                  <c:v>-52.131891721172373</c:v>
                </c:pt>
              </c:numCache>
            </c:numRef>
          </c:val>
          <c:extLst>
            <c:ext xmlns:c16="http://schemas.microsoft.com/office/drawing/2014/chart" uri="{C3380CC4-5D6E-409C-BE32-E72D297353CC}">
              <c16:uniqueId val="{00000000-4ACE-47D4-AF98-8064F019B3D8}"/>
            </c:ext>
          </c:extLst>
        </c:ser>
        <c:ser>
          <c:idx val="1"/>
          <c:order val="1"/>
          <c:tx>
            <c:strRef>
              <c:f>'---Compare options---'!$H$8</c:f>
              <c:strCache>
                <c:ptCount val="1"/>
                <c:pt idx="0">
                  <c:v>FOM</c:v>
                </c:pt>
              </c:strCache>
            </c:strRef>
          </c:tx>
          <c:spPr>
            <a:solidFill>
              <a:srgbClr val="188CE5"/>
            </a:solidFill>
            <a:ln w="25400">
              <a:noFill/>
              <a:prstDash val="solid"/>
            </a:ln>
            <a:effectLst/>
            <a:extLst>
              <a:ext uri="{91240B29-F687-4F45-9708-019B960494DF}">
                <a14:hiddenLine xmlns:a14="http://schemas.microsoft.com/office/drawing/2010/main" w="25400">
                  <a:solidFill>
                    <a:srgbClr val="188CE5"/>
                  </a:solidFill>
                  <a:prstDash val="solid"/>
                </a14:hiddenLine>
              </a:ext>
            </a:extLst>
          </c:spPr>
          <c:invertIfNegative val="0"/>
          <c:cat>
            <c:strRef>
              <c:f>'---Compare options---'!$I$6:$AG$6</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options---'!$I$8:$AG$8</c:f>
              <c:numCache>
                <c:formatCode>"$"#,##0</c:formatCode>
                <c:ptCount val="25"/>
                <c:pt idx="0">
                  <c:v>-1.5863488883202079E-2</c:v>
                </c:pt>
                <c:pt idx="1">
                  <c:v>-0.20156064750772201</c:v>
                </c:pt>
                <c:pt idx="2">
                  <c:v>23.825562616797338</c:v>
                </c:pt>
                <c:pt idx="3">
                  <c:v>-0.83501422927738167</c:v>
                </c:pt>
                <c:pt idx="4">
                  <c:v>-0.63752827957435509</c:v>
                </c:pt>
                <c:pt idx="5">
                  <c:v>1.6203311048748437</c:v>
                </c:pt>
                <c:pt idx="6">
                  <c:v>-99.980210877639422</c:v>
                </c:pt>
                <c:pt idx="7">
                  <c:v>-2.2787400299031071</c:v>
                </c:pt>
                <c:pt idx="8">
                  <c:v>-7.2091538880704323E-4</c:v>
                </c:pt>
                <c:pt idx="9">
                  <c:v>56.001678949035735</c:v>
                </c:pt>
                <c:pt idx="10">
                  <c:v>16.752627398658543</c:v>
                </c:pt>
                <c:pt idx="11">
                  <c:v>1.4080316172316087</c:v>
                </c:pt>
                <c:pt idx="12">
                  <c:v>3.3379983837503824</c:v>
                </c:pt>
                <c:pt idx="13">
                  <c:v>1.4572411938692094</c:v>
                </c:pt>
                <c:pt idx="14">
                  <c:v>-2.5841818174467188</c:v>
                </c:pt>
                <c:pt idx="15">
                  <c:v>33.336557767962745</c:v>
                </c:pt>
                <c:pt idx="16">
                  <c:v>58.90604298117514</c:v>
                </c:pt>
                <c:pt idx="17">
                  <c:v>-15.996083793544443</c:v>
                </c:pt>
                <c:pt idx="18">
                  <c:v>-36.006335966188637</c:v>
                </c:pt>
                <c:pt idx="19">
                  <c:v>0.85923434033914237</c:v>
                </c:pt>
                <c:pt idx="20">
                  <c:v>7.1535600064071474</c:v>
                </c:pt>
                <c:pt idx="21">
                  <c:v>-3.5952945003334462</c:v>
                </c:pt>
                <c:pt idx="22">
                  <c:v>26.418400705148407</c:v>
                </c:pt>
                <c:pt idx="23">
                  <c:v>15.083425621929463</c:v>
                </c:pt>
                <c:pt idx="24">
                  <c:v>-15.228400371338925</c:v>
                </c:pt>
              </c:numCache>
            </c:numRef>
          </c:val>
          <c:extLst>
            <c:ext xmlns:c16="http://schemas.microsoft.com/office/drawing/2014/chart" uri="{C3380CC4-5D6E-409C-BE32-E72D297353CC}">
              <c16:uniqueId val="{00000001-4ACE-47D4-AF98-8064F019B3D8}"/>
            </c:ext>
          </c:extLst>
        </c:ser>
        <c:ser>
          <c:idx val="2"/>
          <c:order val="2"/>
          <c:tx>
            <c:strRef>
              <c:f>'---Compare options---'!$H$9</c:f>
              <c:strCache>
                <c:ptCount val="1"/>
                <c:pt idx="0">
                  <c:v>Fuel</c:v>
                </c:pt>
              </c:strCache>
            </c:strRef>
          </c:tx>
          <c:spPr>
            <a:solidFill>
              <a:srgbClr val="2DB757"/>
            </a:solidFill>
            <a:ln w="25400">
              <a:noFill/>
              <a:prstDash val="solid"/>
            </a:ln>
            <a:effectLst/>
            <a:extLst>
              <a:ext uri="{91240B29-F687-4F45-9708-019B960494DF}">
                <a14:hiddenLine xmlns:a14="http://schemas.microsoft.com/office/drawing/2010/main" w="25400">
                  <a:solidFill>
                    <a:srgbClr val="2DB757"/>
                  </a:solidFill>
                  <a:prstDash val="solid"/>
                </a14:hiddenLine>
              </a:ext>
            </a:extLst>
          </c:spPr>
          <c:invertIfNegative val="0"/>
          <c:cat>
            <c:strRef>
              <c:f>'---Compare options---'!$I$6:$AG$6</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options---'!$I$9:$AG$9</c:f>
              <c:numCache>
                <c:formatCode>"$"#,##0</c:formatCode>
                <c:ptCount val="25"/>
                <c:pt idx="0">
                  <c:v>0.10576474877214059</c:v>
                </c:pt>
                <c:pt idx="1">
                  <c:v>0.73365008071903137</c:v>
                </c:pt>
                <c:pt idx="2">
                  <c:v>2.0072690328310712</c:v>
                </c:pt>
                <c:pt idx="3">
                  <c:v>0.52770197084452952</c:v>
                </c:pt>
                <c:pt idx="4">
                  <c:v>1.3894478547920008</c:v>
                </c:pt>
                <c:pt idx="5">
                  <c:v>1.8431935685318894</c:v>
                </c:pt>
                <c:pt idx="6">
                  <c:v>6.3411550187771208</c:v>
                </c:pt>
                <c:pt idx="7">
                  <c:v>7.0532890479391206</c:v>
                </c:pt>
                <c:pt idx="8">
                  <c:v>3.0034020309731133</c:v>
                </c:pt>
                <c:pt idx="9">
                  <c:v>-7.7864038602439685</c:v>
                </c:pt>
                <c:pt idx="10">
                  <c:v>-19.842655335821096</c:v>
                </c:pt>
                <c:pt idx="11">
                  <c:v>-17.524170515455889</c:v>
                </c:pt>
                <c:pt idx="12">
                  <c:v>-10.095310712392093</c:v>
                </c:pt>
                <c:pt idx="13">
                  <c:v>-6.1426079239589164</c:v>
                </c:pt>
                <c:pt idx="14">
                  <c:v>-15.88275799414399</c:v>
                </c:pt>
                <c:pt idx="15">
                  <c:v>21.431502502838963</c:v>
                </c:pt>
                <c:pt idx="16">
                  <c:v>7.7030189126020998</c:v>
                </c:pt>
                <c:pt idx="17">
                  <c:v>14.597000168505939</c:v>
                </c:pt>
                <c:pt idx="18">
                  <c:v>33.244935414171955</c:v>
                </c:pt>
                <c:pt idx="19">
                  <c:v>43.669366115382054</c:v>
                </c:pt>
                <c:pt idx="20">
                  <c:v>33.416519306426984</c:v>
                </c:pt>
                <c:pt idx="21">
                  <c:v>37.080868023367891</c:v>
                </c:pt>
                <c:pt idx="22">
                  <c:v>39.497395886112002</c:v>
                </c:pt>
                <c:pt idx="23">
                  <c:v>19.667845538225958</c:v>
                </c:pt>
                <c:pt idx="24">
                  <c:v>95.867200652629947</c:v>
                </c:pt>
              </c:numCache>
            </c:numRef>
          </c:val>
          <c:extLst>
            <c:ext xmlns:c16="http://schemas.microsoft.com/office/drawing/2014/chart" uri="{C3380CC4-5D6E-409C-BE32-E72D297353CC}">
              <c16:uniqueId val="{00000002-4ACE-47D4-AF98-8064F019B3D8}"/>
            </c:ext>
          </c:extLst>
        </c:ser>
        <c:ser>
          <c:idx val="3"/>
          <c:order val="3"/>
          <c:tx>
            <c:strRef>
              <c:f>'---Compare options---'!$H$10</c:f>
              <c:strCache>
                <c:ptCount val="1"/>
                <c:pt idx="0">
                  <c:v>VOM</c:v>
                </c:pt>
              </c:strCache>
            </c:strRef>
          </c:tx>
          <c:spPr>
            <a:solidFill>
              <a:srgbClr val="3D108A"/>
            </a:solidFill>
            <a:ln w="25400">
              <a:noFill/>
              <a:prstDash val="solid"/>
            </a:ln>
            <a:effectLst/>
            <a:extLst>
              <a:ext uri="{91240B29-F687-4F45-9708-019B960494DF}">
                <a14:hiddenLine xmlns:a14="http://schemas.microsoft.com/office/drawing/2010/main" w="25400">
                  <a:solidFill>
                    <a:srgbClr val="3D108A"/>
                  </a:solidFill>
                  <a:prstDash val="solid"/>
                </a14:hiddenLine>
              </a:ext>
            </a:extLst>
          </c:spPr>
          <c:invertIfNegative val="0"/>
          <c:cat>
            <c:strRef>
              <c:f>'---Compare options---'!$I$6:$AG$6</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options---'!$I$10:$AG$10</c:f>
              <c:numCache>
                <c:formatCode>"$"#,##0</c:formatCode>
                <c:ptCount val="25"/>
                <c:pt idx="0">
                  <c:v>5.5329166965326297E-2</c:v>
                </c:pt>
                <c:pt idx="1">
                  <c:v>3.1160615166474601E-2</c:v>
                </c:pt>
                <c:pt idx="2">
                  <c:v>-0.15002020159567472</c:v>
                </c:pt>
                <c:pt idx="3">
                  <c:v>3.3066206266870721E-2</c:v>
                </c:pt>
                <c:pt idx="4">
                  <c:v>-0.36650373045483137</c:v>
                </c:pt>
                <c:pt idx="5">
                  <c:v>-0.22205255263234722</c:v>
                </c:pt>
                <c:pt idx="6">
                  <c:v>-4.6103137917700224E-2</c:v>
                </c:pt>
                <c:pt idx="7">
                  <c:v>0.1536736649289378</c:v>
                </c:pt>
                <c:pt idx="8">
                  <c:v>0.29399187233421253</c:v>
                </c:pt>
                <c:pt idx="9">
                  <c:v>-2.8235796571125391</c:v>
                </c:pt>
                <c:pt idx="10">
                  <c:v>-4.0693555000728807</c:v>
                </c:pt>
                <c:pt idx="11">
                  <c:v>-2.8906920744892557</c:v>
                </c:pt>
                <c:pt idx="12">
                  <c:v>-3.3076240740603242</c:v>
                </c:pt>
                <c:pt idx="13">
                  <c:v>-2.9442941014947719</c:v>
                </c:pt>
                <c:pt idx="14">
                  <c:v>-3.18175776694261</c:v>
                </c:pt>
                <c:pt idx="15">
                  <c:v>2.8439614714604975</c:v>
                </c:pt>
                <c:pt idx="16">
                  <c:v>-0.36318924592016266</c:v>
                </c:pt>
                <c:pt idx="17">
                  <c:v>-1.9111387114977696</c:v>
                </c:pt>
                <c:pt idx="18">
                  <c:v>3.0513490966146053</c:v>
                </c:pt>
                <c:pt idx="19">
                  <c:v>2.3140606234269798</c:v>
                </c:pt>
                <c:pt idx="20">
                  <c:v>-4.3472660633764461E-2</c:v>
                </c:pt>
                <c:pt idx="21">
                  <c:v>2.1168449642088087</c:v>
                </c:pt>
                <c:pt idx="22">
                  <c:v>-0.421563513592846</c:v>
                </c:pt>
                <c:pt idx="23">
                  <c:v>7.8250285954738499E-2</c:v>
                </c:pt>
                <c:pt idx="24">
                  <c:v>1.9912799894152557</c:v>
                </c:pt>
              </c:numCache>
            </c:numRef>
          </c:val>
          <c:extLst>
            <c:ext xmlns:c16="http://schemas.microsoft.com/office/drawing/2014/chart" uri="{C3380CC4-5D6E-409C-BE32-E72D297353CC}">
              <c16:uniqueId val="{00000003-4ACE-47D4-AF98-8064F019B3D8}"/>
            </c:ext>
          </c:extLst>
        </c:ser>
        <c:ser>
          <c:idx val="4"/>
          <c:order val="4"/>
          <c:tx>
            <c:strRef>
              <c:f>'---Compare options---'!$H$11</c:f>
              <c:strCache>
                <c:ptCount val="1"/>
                <c:pt idx="0">
                  <c:v>REHAB</c:v>
                </c:pt>
              </c:strCache>
            </c:strRef>
          </c:tx>
          <c:spPr>
            <a:solidFill>
              <a:srgbClr val="750E5C"/>
            </a:solidFill>
            <a:ln w="25400">
              <a:noFill/>
              <a:prstDash val="solid"/>
            </a:ln>
            <a:effectLst/>
            <a:extLst>
              <a:ext uri="{91240B29-F687-4F45-9708-019B960494DF}">
                <a14:hiddenLine xmlns:a14="http://schemas.microsoft.com/office/drawing/2010/main" w="25400">
                  <a:solidFill>
                    <a:srgbClr val="750E5C"/>
                  </a:solidFill>
                  <a:prstDash val="solid"/>
                </a14:hiddenLine>
              </a:ext>
            </a:extLst>
          </c:spPr>
          <c:invertIfNegative val="0"/>
          <c:cat>
            <c:strRef>
              <c:f>'---Compare options---'!$I$6:$AG$6</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options---'!$I$11:$AG$11</c:f>
              <c:numCache>
                <c:formatCode>"$"#,##0</c:formatCode>
                <c:ptCount val="25"/>
                <c:pt idx="0">
                  <c:v>0</c:v>
                </c:pt>
                <c:pt idx="1">
                  <c:v>0</c:v>
                </c:pt>
                <c:pt idx="2">
                  <c:v>-1.0983917668763314</c:v>
                </c:pt>
                <c:pt idx="3">
                  <c:v>0.25979449564516927</c:v>
                </c:pt>
                <c:pt idx="4">
                  <c:v>0.50336948755175948</c:v>
                </c:pt>
                <c:pt idx="5">
                  <c:v>-1.5628532828867439E-7</c:v>
                </c:pt>
                <c:pt idx="6">
                  <c:v>6.5786361421819093</c:v>
                </c:pt>
                <c:pt idx="7">
                  <c:v>1.4062969579260211E-2</c:v>
                </c:pt>
                <c:pt idx="8">
                  <c:v>-1.957128414865458E-5</c:v>
                </c:pt>
                <c:pt idx="9">
                  <c:v>-2.2647130021590342E-7</c:v>
                </c:pt>
                <c:pt idx="10">
                  <c:v>-7.9373192859532583E-9</c:v>
                </c:pt>
                <c:pt idx="11">
                  <c:v>-2.7989855456322112E-9</c:v>
                </c:pt>
                <c:pt idx="12">
                  <c:v>-1.821872216726972E-8</c:v>
                </c:pt>
                <c:pt idx="13">
                  <c:v>-4.7441174416754889E-7</c:v>
                </c:pt>
                <c:pt idx="14">
                  <c:v>-3.1085155012806195E-8</c:v>
                </c:pt>
                <c:pt idx="15">
                  <c:v>-4.8502686586146471</c:v>
                </c:pt>
                <c:pt idx="16">
                  <c:v>-6.2414341405686156E-7</c:v>
                </c:pt>
                <c:pt idx="17">
                  <c:v>-2.4038985863589824E-6</c:v>
                </c:pt>
                <c:pt idx="18">
                  <c:v>-6.9393870899722772E-7</c:v>
                </c:pt>
                <c:pt idx="19">
                  <c:v>9.552655968429212E-2</c:v>
                </c:pt>
                <c:pt idx="20">
                  <c:v>-2.5998787595368783E-8</c:v>
                </c:pt>
                <c:pt idx="21">
                  <c:v>-0.1683303534268675</c:v>
                </c:pt>
                <c:pt idx="22">
                  <c:v>-8.2389240474561996E-9</c:v>
                </c:pt>
                <c:pt idx="23">
                  <c:v>4.1885914533471476E-7</c:v>
                </c:pt>
                <c:pt idx="24">
                  <c:v>7.6589090060118537E-6</c:v>
                </c:pt>
              </c:numCache>
            </c:numRef>
          </c:val>
          <c:extLst>
            <c:ext xmlns:c16="http://schemas.microsoft.com/office/drawing/2014/chart" uri="{C3380CC4-5D6E-409C-BE32-E72D297353CC}">
              <c16:uniqueId val="{00000004-4ACE-47D4-AF98-8064F019B3D8}"/>
            </c:ext>
          </c:extLst>
        </c:ser>
        <c:ser>
          <c:idx val="5"/>
          <c:order val="5"/>
          <c:tx>
            <c:strRef>
              <c:f>'---Compare options---'!$H$12</c:f>
              <c:strCache>
                <c:ptCount val="1"/>
                <c:pt idx="0">
                  <c:v>REZ</c:v>
                </c:pt>
              </c:strCache>
            </c:strRef>
          </c:tx>
          <c:spPr>
            <a:solidFill>
              <a:srgbClr val="FF4136"/>
            </a:solidFill>
            <a:ln w="25400">
              <a:noFill/>
              <a:prstDash val="solid"/>
            </a:ln>
            <a:effectLst/>
            <a:extLst>
              <a:ext uri="{91240B29-F687-4F45-9708-019B960494DF}">
                <a14:hiddenLine xmlns:a14="http://schemas.microsoft.com/office/drawing/2010/main" w="25400">
                  <a:solidFill>
                    <a:srgbClr val="FF4136"/>
                  </a:solidFill>
                  <a:prstDash val="solid"/>
                </a14:hiddenLine>
              </a:ext>
            </a:extLst>
          </c:spPr>
          <c:invertIfNegative val="0"/>
          <c:cat>
            <c:strRef>
              <c:f>'---Compare options---'!$I$6:$AG$6</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options---'!$I$12:$AG$12</c:f>
              <c:numCache>
                <c:formatCode>"$"#,##0</c:formatCode>
                <c:ptCount val="25"/>
                <c:pt idx="0">
                  <c:v>-2.7319836058320563E-3</c:v>
                </c:pt>
                <c:pt idx="1">
                  <c:v>-2.5876893720650163E-4</c:v>
                </c:pt>
                <c:pt idx="2">
                  <c:v>1.9775249707852804E-4</c:v>
                </c:pt>
                <c:pt idx="3">
                  <c:v>-2.4250680304449548E-4</c:v>
                </c:pt>
                <c:pt idx="4">
                  <c:v>-2.243927095296349E-4</c:v>
                </c:pt>
                <c:pt idx="5">
                  <c:v>5.8759828930656111E-3</c:v>
                </c:pt>
                <c:pt idx="6">
                  <c:v>-5.3485248296603061E-6</c:v>
                </c:pt>
                <c:pt idx="7">
                  <c:v>0.86957306193183737</c:v>
                </c:pt>
                <c:pt idx="8">
                  <c:v>0.19890675325148269</c:v>
                </c:pt>
                <c:pt idx="9">
                  <c:v>3.3955364910550241E-2</c:v>
                </c:pt>
                <c:pt idx="10">
                  <c:v>33.879014042203899</c:v>
                </c:pt>
                <c:pt idx="11">
                  <c:v>6.9222712247448213</c:v>
                </c:pt>
                <c:pt idx="12">
                  <c:v>6.0427659207023678E-2</c:v>
                </c:pt>
                <c:pt idx="13">
                  <c:v>-1.6253557803819714</c:v>
                </c:pt>
                <c:pt idx="14">
                  <c:v>93.996334776142618</c:v>
                </c:pt>
                <c:pt idx="15">
                  <c:v>-0.7442918639517212</c:v>
                </c:pt>
                <c:pt idx="16">
                  <c:v>8.5006200260639684</c:v>
                </c:pt>
                <c:pt idx="17">
                  <c:v>-19.698602247754806</c:v>
                </c:pt>
                <c:pt idx="18">
                  <c:v>7.2593671274092122</c:v>
                </c:pt>
                <c:pt idx="19">
                  <c:v>12.094317470544963</c:v>
                </c:pt>
                <c:pt idx="20">
                  <c:v>19.754446362251532</c:v>
                </c:pt>
                <c:pt idx="21">
                  <c:v>-6.9649812549907733</c:v>
                </c:pt>
                <c:pt idx="22">
                  <c:v>-10.542241955102392</c:v>
                </c:pt>
                <c:pt idx="23">
                  <c:v>-8.5097170934833706</c:v>
                </c:pt>
                <c:pt idx="24">
                  <c:v>2.6734983360286644</c:v>
                </c:pt>
              </c:numCache>
            </c:numRef>
          </c:val>
          <c:extLst>
            <c:ext xmlns:c16="http://schemas.microsoft.com/office/drawing/2014/chart" uri="{C3380CC4-5D6E-409C-BE32-E72D297353CC}">
              <c16:uniqueId val="{00000005-4ACE-47D4-AF98-8064F019B3D8}"/>
            </c:ext>
          </c:extLst>
        </c:ser>
        <c:ser>
          <c:idx val="6"/>
          <c:order val="6"/>
          <c:tx>
            <c:strRef>
              <c:f>'---Compare options---'!$H$13</c:f>
              <c:strCache>
                <c:ptCount val="1"/>
                <c:pt idx="0">
                  <c:v>USE+DSP</c:v>
                </c:pt>
              </c:strCache>
            </c:strRef>
          </c:tx>
          <c:spPr>
            <a:solidFill>
              <a:srgbClr val="27ACAA"/>
            </a:solidFill>
            <a:ln>
              <a:noFill/>
              <a:prstDash val="solid"/>
            </a:ln>
            <a:effectLst/>
            <a:extLst>
              <a:ext uri="{91240B29-F687-4F45-9708-019B960494DF}">
                <a14:hiddenLine xmlns:a14="http://schemas.microsoft.com/office/drawing/2010/main">
                  <a:solidFill>
                    <a:srgbClr val="27ACAA"/>
                  </a:solidFill>
                  <a:prstDash val="solid"/>
                </a14:hiddenLine>
              </a:ext>
            </a:extLst>
          </c:spPr>
          <c:invertIfNegative val="0"/>
          <c:cat>
            <c:strRef>
              <c:f>'---Compare options---'!$I$6:$AG$6</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options---'!$I$13:$AG$13</c:f>
              <c:numCache>
                <c:formatCode>"$"#,##0</c:formatCode>
                <c:ptCount val="25"/>
                <c:pt idx="0">
                  <c:v>7.998335412999949E-3</c:v>
                </c:pt>
                <c:pt idx="1">
                  <c:v>-1.1599869113997557E-2</c:v>
                </c:pt>
                <c:pt idx="2">
                  <c:v>-1.6393521955369796</c:v>
                </c:pt>
                <c:pt idx="3">
                  <c:v>-0.54587839910900038</c:v>
                </c:pt>
                <c:pt idx="4">
                  <c:v>9.9123214160003956E-3</c:v>
                </c:pt>
                <c:pt idx="5">
                  <c:v>1.3580291717179789</c:v>
                </c:pt>
                <c:pt idx="6">
                  <c:v>0.14273669187700033</c:v>
                </c:pt>
                <c:pt idx="7">
                  <c:v>0.63615926836799186</c:v>
                </c:pt>
                <c:pt idx="8">
                  <c:v>1.1178508582999952E-2</c:v>
                </c:pt>
                <c:pt idx="9">
                  <c:v>-0.6842728053229985</c:v>
                </c:pt>
                <c:pt idx="10">
                  <c:v>14.082697995460993</c:v>
                </c:pt>
                <c:pt idx="11">
                  <c:v>13.565997096373023</c:v>
                </c:pt>
                <c:pt idx="12">
                  <c:v>-0.7681445958379991</c:v>
                </c:pt>
                <c:pt idx="13">
                  <c:v>-0.75112760544100021</c:v>
                </c:pt>
                <c:pt idx="14">
                  <c:v>-2.4894067475090269</c:v>
                </c:pt>
                <c:pt idx="15">
                  <c:v>0.20311369945999996</c:v>
                </c:pt>
                <c:pt idx="16">
                  <c:v>0.45317257210799972</c:v>
                </c:pt>
                <c:pt idx="17">
                  <c:v>-0.80257296060100003</c:v>
                </c:pt>
                <c:pt idx="18">
                  <c:v>-2.0792976470180036</c:v>
                </c:pt>
                <c:pt idx="19">
                  <c:v>6.085950765080999</c:v>
                </c:pt>
                <c:pt idx="20">
                  <c:v>-0.37923272016599729</c:v>
                </c:pt>
                <c:pt idx="21">
                  <c:v>0.82707161135399976</c:v>
                </c:pt>
                <c:pt idx="22">
                  <c:v>0.54094786520799976</c:v>
                </c:pt>
                <c:pt idx="23">
                  <c:v>3.5710279350279999</c:v>
                </c:pt>
                <c:pt idx="24">
                  <c:v>-1.6458344069000076E-2</c:v>
                </c:pt>
              </c:numCache>
            </c:numRef>
          </c:val>
          <c:extLst>
            <c:ext xmlns:c16="http://schemas.microsoft.com/office/drawing/2014/chart" uri="{C3380CC4-5D6E-409C-BE32-E72D297353CC}">
              <c16:uniqueId val="{00000006-4ACE-47D4-AF98-8064F019B3D8}"/>
            </c:ext>
          </c:extLst>
        </c:ser>
        <c:dLbls>
          <c:showLegendKey val="0"/>
          <c:showVal val="0"/>
          <c:showCatName val="0"/>
          <c:showSerName val="0"/>
          <c:showPercent val="0"/>
          <c:showBubbleSize val="0"/>
        </c:dLbls>
        <c:gapWidth val="150"/>
        <c:overlap val="100"/>
        <c:axId val="1837395552"/>
        <c:axId val="1837396096"/>
      </c:barChart>
      <c:catAx>
        <c:axId val="1837395552"/>
        <c:scaling>
          <c:orientation val="minMax"/>
        </c:scaling>
        <c:delete val="0"/>
        <c:axPos val="b"/>
        <c:numFmt formatCode="General" sourceLinked="1"/>
        <c:majorTickMark val="out"/>
        <c:minorTickMark val="none"/>
        <c:tickLblPos val="low"/>
        <c:spPr>
          <a:noFill/>
          <a:ln w="9525" cap="flat" cmpd="sng" algn="ctr">
            <a:solidFill>
              <a:srgbClr val="868686"/>
            </a:solidFill>
            <a:round/>
          </a:ln>
          <a:effectLst/>
        </c:spPr>
        <c:txPr>
          <a:bodyPr rot="-2700000" spcFirstLastPara="1" vertOverflow="ellipsis" wrap="square" anchor="ctr" anchorCtr="1"/>
          <a:lstStyle/>
          <a:p>
            <a:pPr>
              <a:defRPr sz="1100" b="0" i="0" u="none" strike="noStrike" kern="1200" baseline="0">
                <a:solidFill>
                  <a:srgbClr val="000000"/>
                </a:solidFill>
                <a:latin typeface="Arial Narrow"/>
                <a:ea typeface="Arial Narrow"/>
                <a:cs typeface="Arial Narrow"/>
              </a:defRPr>
            </a:pPr>
            <a:endParaRPr lang="en-US"/>
          </a:p>
        </c:txPr>
        <c:crossAx val="1837396096"/>
        <c:crosses val="autoZero"/>
        <c:auto val="1"/>
        <c:lblAlgn val="ctr"/>
        <c:lblOffset val="100"/>
        <c:noMultiLvlLbl val="0"/>
      </c:catAx>
      <c:valAx>
        <c:axId val="1837396096"/>
        <c:scaling>
          <c:orientation val="minMax"/>
        </c:scaling>
        <c:delete val="0"/>
        <c:axPos val="l"/>
        <c:majorGridlines>
          <c:spPr>
            <a:ln w="3175" cap="flat" cmpd="sng" algn="ctr">
              <a:solidFill>
                <a:srgbClr val="A5A5A5"/>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rgbClr val="000000"/>
                    </a:solidFill>
                    <a:latin typeface="Arial Narrow"/>
                    <a:ea typeface="Arial Narrow"/>
                    <a:cs typeface="Arial Narrow"/>
                  </a:defRPr>
                </a:pPr>
                <a:r>
                  <a:rPr lang="en-AU"/>
                  <a:t>Annual market benefits
($m, discounted to 1 July 2021)</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000000"/>
                  </a:solidFill>
                  <a:latin typeface="Arial Narrow"/>
                  <a:ea typeface="Arial Narrow"/>
                  <a:cs typeface="Arial Narrow"/>
                </a:defRPr>
              </a:pPr>
              <a:endParaRPr lang="en-US"/>
            </a:p>
          </c:txPr>
        </c:title>
        <c:numFmt formatCode="#,##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1100" b="0" i="0" u="none" strike="noStrike" kern="1200" baseline="0">
                <a:solidFill>
                  <a:srgbClr val="000000"/>
                </a:solidFill>
                <a:latin typeface="Arial Narrow"/>
                <a:ea typeface="Arial Narrow"/>
                <a:cs typeface="Arial Narrow"/>
              </a:defRPr>
            </a:pPr>
            <a:endParaRPr lang="en-US"/>
          </a:p>
        </c:txPr>
        <c:crossAx val="1837395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Arial Narrow"/>
              <a:ea typeface="Arial Narrow"/>
              <a:cs typeface="Arial Narrow"/>
            </a:defRPr>
          </a:pPr>
          <a:endParaRPr lang="en-US"/>
        </a:p>
      </c:txPr>
    </c:legend>
    <c:plotVisOnly val="1"/>
    <c:dispBlanksAs val="gap"/>
    <c:showDLblsOverMax val="0"/>
  </c:chart>
  <c:spPr>
    <a:solidFill>
      <a:schemeClr val="bg1"/>
    </a:solidFill>
    <a:ln w="25400" cap="flat" cmpd="sng" algn="ctr">
      <a:noFill/>
      <a:round/>
    </a:ln>
    <a:effectLst/>
  </c:spPr>
  <c:txPr>
    <a:bodyPr/>
    <a:lstStyle/>
    <a:p>
      <a:pPr>
        <a:defRPr sz="1200" b="0">
          <a:latin typeface="Arial Narrow"/>
          <a:ea typeface="Arial Narrow"/>
          <a:cs typeface="Arial Narrow"/>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'---Compare options---'!$H$48</c:f>
              <c:strCache>
                <c:ptCount val="1"/>
                <c:pt idx="0">
                  <c:v>Black Coal</c:v>
                </c:pt>
              </c:strCache>
            </c:strRef>
          </c:tx>
          <c:spPr>
            <a:solidFill>
              <a:srgbClr val="2E2E38"/>
            </a:solidFill>
            <a:ln w="25400">
              <a:noFill/>
              <a:prstDash val="solid"/>
            </a:ln>
            <a:effectLst/>
            <a:extLst>
              <a:ext uri="{91240B29-F687-4F45-9708-019B960494DF}">
                <a14:hiddenLine xmlns:a14="http://schemas.microsoft.com/office/drawing/2010/main" w="25400">
                  <a:solidFill>
                    <a:srgbClr val="2E2E38"/>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options---'!$I$48:$AG$48</c:f>
              <c:numCache>
                <c:formatCode>#,##0</c:formatCode>
                <c:ptCount val="25"/>
                <c:pt idx="0">
                  <c:v>5.7941999999893596</c:v>
                </c:pt>
                <c:pt idx="1">
                  <c:v>8.3591600000218023</c:v>
                </c:pt>
                <c:pt idx="2">
                  <c:v>145.66807580000022</c:v>
                </c:pt>
                <c:pt idx="3">
                  <c:v>186.70378159999382</c:v>
                </c:pt>
                <c:pt idx="4">
                  <c:v>184.44962801400834</c:v>
                </c:pt>
                <c:pt idx="5">
                  <c:v>251.67704012999457</c:v>
                </c:pt>
                <c:pt idx="6">
                  <c:v>-274.99433739097731</c:v>
                </c:pt>
                <c:pt idx="7">
                  <c:v>-93.923875487009354</c:v>
                </c:pt>
                <c:pt idx="8">
                  <c:v>-111.37187730600999</c:v>
                </c:pt>
                <c:pt idx="9">
                  <c:v>542.8537172960132</c:v>
                </c:pt>
                <c:pt idx="10">
                  <c:v>487.16540135801915</c:v>
                </c:pt>
                <c:pt idx="11">
                  <c:v>483.92789669799822</c:v>
                </c:pt>
                <c:pt idx="12">
                  <c:v>425.27120000001014</c:v>
                </c:pt>
                <c:pt idx="13">
                  <c:v>252.48460000000341</c:v>
                </c:pt>
                <c:pt idx="14">
                  <c:v>292.68060000000332</c:v>
                </c:pt>
                <c:pt idx="15">
                  <c:v>297.70300000001225</c:v>
                </c:pt>
                <c:pt idx="16">
                  <c:v>671.51840000000084</c:v>
                </c:pt>
                <c:pt idx="17">
                  <c:v>-136.20239999999831</c:v>
                </c:pt>
                <c:pt idx="18">
                  <c:v>1.2227999999995518</c:v>
                </c:pt>
                <c:pt idx="19">
                  <c:v>-75.449400000001333</c:v>
                </c:pt>
                <c:pt idx="20">
                  <c:v>18.263800000000629</c:v>
                </c:pt>
                <c:pt idx="21">
                  <c:v>73.778700000000754</c:v>
                </c:pt>
                <c:pt idx="22">
                  <c:v>30.139199999999619</c:v>
                </c:pt>
                <c:pt idx="23">
                  <c:v>232.58149999999841</c:v>
                </c:pt>
                <c:pt idx="24">
                  <c:v>183.55949999999939</c:v>
                </c:pt>
              </c:numCache>
            </c:numRef>
          </c:val>
          <c:extLst>
            <c:ext xmlns:c16="http://schemas.microsoft.com/office/drawing/2014/chart" uri="{C3380CC4-5D6E-409C-BE32-E72D297353CC}">
              <c16:uniqueId val="{00000000-D7FB-4356-8F1C-D99DB3821A2C}"/>
            </c:ext>
          </c:extLst>
        </c:ser>
        <c:ser>
          <c:idx val="1"/>
          <c:order val="1"/>
          <c:tx>
            <c:strRef>
              <c:f>'---Compare options---'!$H$49</c:f>
              <c:strCache>
                <c:ptCount val="1"/>
                <c:pt idx="0">
                  <c:v>Brown Coal</c:v>
                </c:pt>
              </c:strCache>
            </c:strRef>
          </c:tx>
          <c:spPr>
            <a:solidFill>
              <a:srgbClr val="BC2F00"/>
            </a:solidFill>
            <a:ln w="25400">
              <a:noFill/>
              <a:prstDash val="solid"/>
            </a:ln>
            <a:effectLst/>
            <a:extLst>
              <a:ext uri="{91240B29-F687-4F45-9708-019B960494DF}">
                <a14:hiddenLine xmlns:a14="http://schemas.microsoft.com/office/drawing/2010/main" w="25400">
                  <a:solidFill>
                    <a:srgbClr val="BC2F00"/>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options---'!$I$49:$AG$49</c:f>
              <c:numCache>
                <c:formatCode>#,##0</c:formatCode>
                <c:ptCount val="25"/>
                <c:pt idx="0">
                  <c:v>16.375000000003638</c:v>
                </c:pt>
                <c:pt idx="1">
                  <c:v>0.84490000000005239</c:v>
                </c:pt>
                <c:pt idx="2">
                  <c:v>-106.64331555800163</c:v>
                </c:pt>
                <c:pt idx="3">
                  <c:v>-144.11847888200646</c:v>
                </c:pt>
                <c:pt idx="4">
                  <c:v>-130.76226489199689</c:v>
                </c:pt>
                <c:pt idx="5">
                  <c:v>-131.22250000000349</c:v>
                </c:pt>
                <c:pt idx="6">
                  <c:v>453.59580000001733</c:v>
                </c:pt>
                <c:pt idx="7">
                  <c:v>444.25440000000162</c:v>
                </c:pt>
                <c:pt idx="8">
                  <c:v>725.74940000000788</c:v>
                </c:pt>
                <c:pt idx="9">
                  <c:v>629.16749999999956</c:v>
                </c:pt>
                <c:pt idx="10">
                  <c:v>615.3227999999981</c:v>
                </c:pt>
                <c:pt idx="11">
                  <c:v>685.72140000000218</c:v>
                </c:pt>
                <c:pt idx="12">
                  <c:v>761.03309999999692</c:v>
                </c:pt>
                <c:pt idx="13">
                  <c:v>827.8471000000136</c:v>
                </c:pt>
                <c:pt idx="14">
                  <c:v>799.17929999999251</c:v>
                </c:pt>
                <c:pt idx="15">
                  <c:v>-723.32839999999851</c:v>
                </c:pt>
                <c:pt idx="16">
                  <c:v>-603.61810000000332</c:v>
                </c:pt>
                <c:pt idx="17">
                  <c:v>-701.34180000000015</c:v>
                </c:pt>
                <c:pt idx="18">
                  <c:v>-706.73090000000047</c:v>
                </c:pt>
                <c:pt idx="19">
                  <c:v>-652.33895999999004</c:v>
                </c:pt>
                <c:pt idx="20">
                  <c:v>-647.09934000000067</c:v>
                </c:pt>
                <c:pt idx="21">
                  <c:v>-907.19415000000117</c:v>
                </c:pt>
                <c:pt idx="22">
                  <c:v>52.31919999999991</c:v>
                </c:pt>
                <c:pt idx="23">
                  <c:v>85.737099999999373</c:v>
                </c:pt>
                <c:pt idx="24">
                  <c:v>0</c:v>
                </c:pt>
              </c:numCache>
            </c:numRef>
          </c:val>
          <c:extLst>
            <c:ext xmlns:c16="http://schemas.microsoft.com/office/drawing/2014/chart" uri="{C3380CC4-5D6E-409C-BE32-E72D297353CC}">
              <c16:uniqueId val="{00000001-D7FB-4356-8F1C-D99DB3821A2C}"/>
            </c:ext>
          </c:extLst>
        </c:ser>
        <c:ser>
          <c:idx val="2"/>
          <c:order val="2"/>
          <c:tx>
            <c:strRef>
              <c:f>'---Compare options---'!$H$50</c:f>
              <c:strCache>
                <c:ptCount val="1"/>
                <c:pt idx="0">
                  <c:v>CCGT</c:v>
                </c:pt>
              </c:strCache>
            </c:strRef>
          </c:tx>
          <c:spPr>
            <a:solidFill>
              <a:srgbClr val="747480"/>
            </a:solidFill>
            <a:ln w="25400">
              <a:noFill/>
              <a:prstDash val="solid"/>
            </a:ln>
            <a:effectLst/>
            <a:extLst>
              <a:ext uri="{91240B29-F687-4F45-9708-019B960494DF}">
                <a14:hiddenLine xmlns:a14="http://schemas.microsoft.com/office/drawing/2010/main" w="25400">
                  <a:solidFill>
                    <a:srgbClr val="747480"/>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options---'!$I$50:$AG$50</c:f>
              <c:numCache>
                <c:formatCode>#,##0</c:formatCode>
                <c:ptCount val="25"/>
                <c:pt idx="0">
                  <c:v>-1.7080660000001444</c:v>
                </c:pt>
                <c:pt idx="1">
                  <c:v>-1.2291338071502196</c:v>
                </c:pt>
                <c:pt idx="2">
                  <c:v>-7.8523981188295693</c:v>
                </c:pt>
                <c:pt idx="3">
                  <c:v>-4.2839942638399862</c:v>
                </c:pt>
                <c:pt idx="4">
                  <c:v>-5.5545141176990001</c:v>
                </c:pt>
                <c:pt idx="5">
                  <c:v>-12.714629275000107</c:v>
                </c:pt>
                <c:pt idx="6">
                  <c:v>-22.066116789799935</c:v>
                </c:pt>
                <c:pt idx="7">
                  <c:v>-89.31538143709804</c:v>
                </c:pt>
                <c:pt idx="8">
                  <c:v>-46.05653435859972</c:v>
                </c:pt>
                <c:pt idx="9">
                  <c:v>26.888946824200502</c:v>
                </c:pt>
                <c:pt idx="10">
                  <c:v>182.10674808960084</c:v>
                </c:pt>
                <c:pt idx="11">
                  <c:v>119.34080405590339</c:v>
                </c:pt>
                <c:pt idx="12">
                  <c:v>118.83998328710004</c:v>
                </c:pt>
                <c:pt idx="13">
                  <c:v>-15.569217962800394</c:v>
                </c:pt>
                <c:pt idx="14">
                  <c:v>82.348758475402065</c:v>
                </c:pt>
                <c:pt idx="15">
                  <c:v>-63.573336991799351</c:v>
                </c:pt>
                <c:pt idx="16">
                  <c:v>172.99948831810252</c:v>
                </c:pt>
                <c:pt idx="17">
                  <c:v>-29.681185710599493</c:v>
                </c:pt>
                <c:pt idx="18">
                  <c:v>-187.8281745896993</c:v>
                </c:pt>
                <c:pt idx="19">
                  <c:v>-167.89791750899985</c:v>
                </c:pt>
                <c:pt idx="20">
                  <c:v>-34.599592344699886</c:v>
                </c:pt>
                <c:pt idx="21">
                  <c:v>24.136839740101095</c:v>
                </c:pt>
                <c:pt idx="22">
                  <c:v>-21.827619694899113</c:v>
                </c:pt>
                <c:pt idx="23">
                  <c:v>9.3686697381998556</c:v>
                </c:pt>
                <c:pt idx="24">
                  <c:v>-5759.5661862199995</c:v>
                </c:pt>
              </c:numCache>
            </c:numRef>
          </c:val>
          <c:extLst>
            <c:ext xmlns:c16="http://schemas.microsoft.com/office/drawing/2014/chart" uri="{C3380CC4-5D6E-409C-BE32-E72D297353CC}">
              <c16:uniqueId val="{00000002-D7FB-4356-8F1C-D99DB3821A2C}"/>
            </c:ext>
          </c:extLst>
        </c:ser>
        <c:ser>
          <c:idx val="3"/>
          <c:order val="3"/>
          <c:tx>
            <c:strRef>
              <c:f>'---Compare options---'!$H$51</c:f>
              <c:strCache>
                <c:ptCount val="1"/>
                <c:pt idx="0">
                  <c:v>Gas - Steam</c:v>
                </c:pt>
              </c:strCache>
            </c:strRef>
          </c:tx>
          <c:spPr>
            <a:solidFill>
              <a:srgbClr val="C981B2"/>
            </a:solidFill>
            <a:ln w="25400">
              <a:noFill/>
              <a:prstDash val="solid"/>
            </a:ln>
            <a:effectLst/>
            <a:extLst>
              <a:ext uri="{91240B29-F687-4F45-9708-019B960494DF}">
                <a14:hiddenLine xmlns:a14="http://schemas.microsoft.com/office/drawing/2010/main" w="25400">
                  <a:solidFill>
                    <a:srgbClr val="C981B2"/>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options---'!$I$51:$AG$51</c:f>
              <c:numCache>
                <c:formatCode>#,##0</c:formatCode>
                <c:ptCount val="25"/>
                <c:pt idx="0">
                  <c:v>-0.34533999999990073</c:v>
                </c:pt>
                <c:pt idx="1">
                  <c:v>-5.0012770000000017</c:v>
                </c:pt>
                <c:pt idx="2">
                  <c:v>-21.81583999999998</c:v>
                </c:pt>
                <c:pt idx="3">
                  <c:v>-15.148223999999999</c:v>
                </c:pt>
                <c:pt idx="4">
                  <c:v>-20.920770999999903</c:v>
                </c:pt>
                <c:pt idx="5">
                  <c:v>-32.449754999999016</c:v>
                </c:pt>
                <c:pt idx="6">
                  <c:v>-16.926808000000001</c:v>
                </c:pt>
                <c:pt idx="7">
                  <c:v>-26.390603000000013</c:v>
                </c:pt>
                <c:pt idx="8">
                  <c:v>-13.318334999999898</c:v>
                </c:pt>
                <c:pt idx="9">
                  <c:v>-33.478012999999891</c:v>
                </c:pt>
                <c:pt idx="10">
                  <c:v>-7.830582000000021</c:v>
                </c:pt>
                <c:pt idx="11">
                  <c:v>0.97503000000108386</c:v>
                </c:pt>
                <c:pt idx="12">
                  <c:v>-10.813379999999995</c:v>
                </c:pt>
                <c:pt idx="13">
                  <c:v>-4.6429300000000069</c:v>
                </c:pt>
                <c:pt idx="14">
                  <c:v>-7.3811300000000415</c:v>
                </c:pt>
                <c:pt idx="15">
                  <c:v>-59.191630000000004</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D7FB-4356-8F1C-D99DB3821A2C}"/>
            </c:ext>
          </c:extLst>
        </c:ser>
        <c:ser>
          <c:idx val="4"/>
          <c:order val="4"/>
          <c:tx>
            <c:strRef>
              <c:f>'---Compare options---'!$H$52</c:f>
              <c:strCache>
                <c:ptCount val="1"/>
                <c:pt idx="0">
                  <c:v>OCGT / Diesel</c:v>
                </c:pt>
              </c:strCache>
            </c:strRef>
          </c:tx>
          <c:spPr>
            <a:solidFill>
              <a:srgbClr val="C4C4CD"/>
            </a:solidFill>
            <a:ln w="25400">
              <a:noFill/>
              <a:prstDash val="solid"/>
            </a:ln>
            <a:effectLst/>
            <a:extLst>
              <a:ext uri="{91240B29-F687-4F45-9708-019B960494DF}">
                <a14:hiddenLine xmlns:a14="http://schemas.microsoft.com/office/drawing/2010/main" w="25400">
                  <a:solidFill>
                    <a:srgbClr val="C4C4CD"/>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options---'!$I$52:$AG$52</c:f>
              <c:numCache>
                <c:formatCode>#,##0</c:formatCode>
                <c:ptCount val="25"/>
                <c:pt idx="0">
                  <c:v>-1.5003558013399783</c:v>
                </c:pt>
                <c:pt idx="1">
                  <c:v>-3.1685492947339924</c:v>
                </c:pt>
                <c:pt idx="2">
                  <c:v>-12.219342585954891</c:v>
                </c:pt>
                <c:pt idx="3">
                  <c:v>-14.574180242983985</c:v>
                </c:pt>
                <c:pt idx="4">
                  <c:v>-23.104404323616009</c:v>
                </c:pt>
                <c:pt idx="5">
                  <c:v>-31.586355089614855</c:v>
                </c:pt>
                <c:pt idx="6">
                  <c:v>-13.235497173435007</c:v>
                </c:pt>
                <c:pt idx="7">
                  <c:v>-18.222079364439992</c:v>
                </c:pt>
                <c:pt idx="8">
                  <c:v>-17.460333967650008</c:v>
                </c:pt>
                <c:pt idx="9">
                  <c:v>-13.219779720469802</c:v>
                </c:pt>
                <c:pt idx="10">
                  <c:v>59.544621529369806</c:v>
                </c:pt>
                <c:pt idx="11">
                  <c:v>70.215962435172059</c:v>
                </c:pt>
                <c:pt idx="12">
                  <c:v>-7.93460748614973</c:v>
                </c:pt>
                <c:pt idx="13">
                  <c:v>31.618271353250066</c:v>
                </c:pt>
                <c:pt idx="14">
                  <c:v>170.56182234945072</c:v>
                </c:pt>
                <c:pt idx="15">
                  <c:v>-320.71415031523975</c:v>
                </c:pt>
                <c:pt idx="16">
                  <c:v>-325.10302214236071</c:v>
                </c:pt>
                <c:pt idx="17">
                  <c:v>-207.84545746892672</c:v>
                </c:pt>
                <c:pt idx="18">
                  <c:v>-574.37440997805516</c:v>
                </c:pt>
                <c:pt idx="19">
                  <c:v>-820.42454595560048</c:v>
                </c:pt>
                <c:pt idx="20">
                  <c:v>-688.47364614589969</c:v>
                </c:pt>
                <c:pt idx="21">
                  <c:v>-862.16553236960044</c:v>
                </c:pt>
                <c:pt idx="22">
                  <c:v>-968.50892235639913</c:v>
                </c:pt>
                <c:pt idx="23">
                  <c:v>-390.71615947670034</c:v>
                </c:pt>
                <c:pt idx="24">
                  <c:v>1564.861206602005</c:v>
                </c:pt>
              </c:numCache>
            </c:numRef>
          </c:val>
          <c:extLst>
            <c:ext xmlns:c16="http://schemas.microsoft.com/office/drawing/2014/chart" uri="{C3380CC4-5D6E-409C-BE32-E72D297353CC}">
              <c16:uniqueId val="{00000004-D7FB-4356-8F1C-D99DB3821A2C}"/>
            </c:ext>
          </c:extLst>
        </c:ser>
        <c:ser>
          <c:idx val="5"/>
          <c:order val="5"/>
          <c:tx>
            <c:strRef>
              <c:f>'---Compare options---'!$H$53</c:f>
              <c:strCache>
                <c:ptCount val="1"/>
                <c:pt idx="0">
                  <c:v>Hydro</c:v>
                </c:pt>
              </c:strCache>
            </c:strRef>
          </c:tx>
          <c:spPr>
            <a:solidFill>
              <a:srgbClr val="188CE5"/>
            </a:solidFill>
            <a:ln w="25400">
              <a:noFill/>
              <a:prstDash val="solid"/>
            </a:ln>
            <a:effectLst/>
            <a:extLst>
              <a:ext uri="{91240B29-F687-4F45-9708-019B960494DF}">
                <a14:hiddenLine xmlns:a14="http://schemas.microsoft.com/office/drawing/2010/main" w="25400">
                  <a:solidFill>
                    <a:srgbClr val="188CE5"/>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options---'!$I$53:$AG$53</c:f>
              <c:numCache>
                <c:formatCode>#,##0</c:formatCode>
                <c:ptCount val="25"/>
                <c:pt idx="0">
                  <c:v>-16.881965000000491</c:v>
                </c:pt>
                <c:pt idx="1">
                  <c:v>-3.5547009999972943</c:v>
                </c:pt>
                <c:pt idx="2">
                  <c:v>14.62532900000042</c:v>
                </c:pt>
                <c:pt idx="3">
                  <c:v>7.0337390000004234</c:v>
                </c:pt>
                <c:pt idx="4">
                  <c:v>19.491899000002377</c:v>
                </c:pt>
                <c:pt idx="5">
                  <c:v>3.5557410000037635</c:v>
                </c:pt>
                <c:pt idx="6">
                  <c:v>-6.3643459999984771</c:v>
                </c:pt>
                <c:pt idx="7">
                  <c:v>-92.226320999998279</c:v>
                </c:pt>
                <c:pt idx="8">
                  <c:v>-365.89876499999809</c:v>
                </c:pt>
                <c:pt idx="9">
                  <c:v>-43.07621399999698</c:v>
                </c:pt>
                <c:pt idx="10">
                  <c:v>83.353870000002644</c:v>
                </c:pt>
                <c:pt idx="11">
                  <c:v>-36.83123399998658</c:v>
                </c:pt>
                <c:pt idx="12">
                  <c:v>114.49047199999768</c:v>
                </c:pt>
                <c:pt idx="13">
                  <c:v>355.83987000000343</c:v>
                </c:pt>
                <c:pt idx="14">
                  <c:v>134.60964800000147</c:v>
                </c:pt>
                <c:pt idx="15">
                  <c:v>-89.887711999999738</c:v>
                </c:pt>
                <c:pt idx="16">
                  <c:v>149.56066900000587</c:v>
                </c:pt>
                <c:pt idx="17">
                  <c:v>124.80599500000062</c:v>
                </c:pt>
                <c:pt idx="18">
                  <c:v>-17.517759999998816</c:v>
                </c:pt>
                <c:pt idx="19">
                  <c:v>-32.242174999999406</c:v>
                </c:pt>
                <c:pt idx="20">
                  <c:v>77.357013999999253</c:v>
                </c:pt>
                <c:pt idx="21">
                  <c:v>-169.59375899999577</c:v>
                </c:pt>
                <c:pt idx="22">
                  <c:v>156.46357400000124</c:v>
                </c:pt>
                <c:pt idx="23">
                  <c:v>134.48514499999874</c:v>
                </c:pt>
                <c:pt idx="24">
                  <c:v>7.2252509999998438</c:v>
                </c:pt>
              </c:numCache>
            </c:numRef>
          </c:val>
          <c:extLst>
            <c:ext xmlns:c16="http://schemas.microsoft.com/office/drawing/2014/chart" uri="{C3380CC4-5D6E-409C-BE32-E72D297353CC}">
              <c16:uniqueId val="{00000005-D7FB-4356-8F1C-D99DB3821A2C}"/>
            </c:ext>
          </c:extLst>
        </c:ser>
        <c:ser>
          <c:idx val="6"/>
          <c:order val="6"/>
          <c:tx>
            <c:strRef>
              <c:f>'---Compare options---'!$H$54</c:f>
              <c:strCache>
                <c:ptCount val="1"/>
                <c:pt idx="0">
                  <c:v>Hydrogen Turbine</c:v>
                </c:pt>
              </c:strCache>
            </c:strRef>
          </c:tx>
          <c:spPr>
            <a:solidFill>
              <a:srgbClr val="34C768"/>
            </a:solidFill>
            <a:ln w="25400">
              <a:noFill/>
              <a:prstDash val="solid"/>
            </a:ln>
            <a:effectLst/>
            <a:extLst>
              <a:ext uri="{91240B29-F687-4F45-9708-019B960494DF}">
                <a14:hiddenLine xmlns:a14="http://schemas.microsoft.com/office/drawing/2010/main" w="25400">
                  <a:solidFill>
                    <a:srgbClr val="34C768"/>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options---'!$I$54:$AG$54</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D7FB-4356-8F1C-D99DB3821A2C}"/>
            </c:ext>
          </c:extLst>
        </c:ser>
        <c:ser>
          <c:idx val="7"/>
          <c:order val="7"/>
          <c:tx>
            <c:strRef>
              <c:f>'---Compare options---'!$H$55</c:f>
              <c:strCache>
                <c:ptCount val="1"/>
                <c:pt idx="0">
                  <c:v>Wind</c:v>
                </c:pt>
              </c:strCache>
            </c:strRef>
          </c:tx>
          <c:spPr>
            <a:solidFill>
              <a:srgbClr val="168736"/>
            </a:solidFill>
            <a:ln w="25400">
              <a:noFill/>
              <a:prstDash val="solid"/>
            </a:ln>
            <a:effectLst/>
            <a:extLst>
              <a:ext uri="{91240B29-F687-4F45-9708-019B960494DF}">
                <a14:hiddenLine xmlns:a14="http://schemas.microsoft.com/office/drawing/2010/main" w="25400">
                  <a:solidFill>
                    <a:srgbClr val="168736"/>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options---'!$I$55:$AG$55</c:f>
              <c:numCache>
                <c:formatCode>#,##0</c:formatCode>
                <c:ptCount val="25"/>
                <c:pt idx="0">
                  <c:v>-0.9330870146441157</c:v>
                </c:pt>
                <c:pt idx="1">
                  <c:v>4.8506513879110571</c:v>
                </c:pt>
                <c:pt idx="2">
                  <c:v>30.797309815759945</c:v>
                </c:pt>
                <c:pt idx="3">
                  <c:v>0.91936579132743645</c:v>
                </c:pt>
                <c:pt idx="4">
                  <c:v>17.59225988304388</c:v>
                </c:pt>
                <c:pt idx="5">
                  <c:v>-61.379816172047867</c:v>
                </c:pt>
                <c:pt idx="6">
                  <c:v>-67.601767524378374</c:v>
                </c:pt>
                <c:pt idx="7">
                  <c:v>-67.791887626910466</c:v>
                </c:pt>
                <c:pt idx="8">
                  <c:v>-82.567088194919052</c:v>
                </c:pt>
                <c:pt idx="9">
                  <c:v>-1129.785328452097</c:v>
                </c:pt>
                <c:pt idx="10">
                  <c:v>-1215.9866938606428</c:v>
                </c:pt>
                <c:pt idx="11">
                  <c:v>-1086.2408576397575</c:v>
                </c:pt>
                <c:pt idx="12">
                  <c:v>-1056.8041998046683</c:v>
                </c:pt>
                <c:pt idx="13">
                  <c:v>-983.66754805216624</c:v>
                </c:pt>
                <c:pt idx="14">
                  <c:v>-855.31331949522428</c:v>
                </c:pt>
                <c:pt idx="15">
                  <c:v>1515.9642958514596</c:v>
                </c:pt>
                <c:pt idx="16">
                  <c:v>-315.5958227768715</c:v>
                </c:pt>
                <c:pt idx="17">
                  <c:v>1334.1979169525293</c:v>
                </c:pt>
                <c:pt idx="18">
                  <c:v>1584.0704273930169</c:v>
                </c:pt>
                <c:pt idx="19">
                  <c:v>1055.7847032972204</c:v>
                </c:pt>
                <c:pt idx="20">
                  <c:v>-266.63603017901187</c:v>
                </c:pt>
                <c:pt idx="21">
                  <c:v>645.91993818848277</c:v>
                </c:pt>
                <c:pt idx="22">
                  <c:v>1599.3973464252194</c:v>
                </c:pt>
                <c:pt idx="23">
                  <c:v>2959.6976266726269</c:v>
                </c:pt>
                <c:pt idx="24">
                  <c:v>4410.6550708484137</c:v>
                </c:pt>
              </c:numCache>
            </c:numRef>
          </c:val>
          <c:extLst>
            <c:ext xmlns:c16="http://schemas.microsoft.com/office/drawing/2014/chart" uri="{C3380CC4-5D6E-409C-BE32-E72D297353CC}">
              <c16:uniqueId val="{00000007-D7FB-4356-8F1C-D99DB3821A2C}"/>
            </c:ext>
          </c:extLst>
        </c:ser>
        <c:ser>
          <c:idx val="8"/>
          <c:order val="8"/>
          <c:tx>
            <c:strRef>
              <c:f>'---Compare options---'!$H$56</c:f>
              <c:strCache>
                <c:ptCount val="1"/>
                <c:pt idx="0">
                  <c:v>Solar PV</c:v>
                </c:pt>
              </c:strCache>
            </c:strRef>
          </c:tx>
          <c:spPr>
            <a:solidFill>
              <a:srgbClr val="FFB46A"/>
            </a:solidFill>
            <a:ln w="25400">
              <a:noFill/>
              <a:prstDash val="solid"/>
            </a:ln>
            <a:effectLst/>
            <a:extLst>
              <a:ext uri="{91240B29-F687-4F45-9708-019B960494DF}">
                <a14:hiddenLine xmlns:a14="http://schemas.microsoft.com/office/drawing/2010/main" w="25400">
                  <a:solidFill>
                    <a:srgbClr val="FFB46A"/>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options---'!$I$56:$AG$56</c:f>
              <c:numCache>
                <c:formatCode>#,##0</c:formatCode>
                <c:ptCount val="25"/>
                <c:pt idx="0">
                  <c:v>5.0518224354782433</c:v>
                </c:pt>
                <c:pt idx="1">
                  <c:v>4.258777610870311</c:v>
                </c:pt>
                <c:pt idx="2">
                  <c:v>6.9443718037327926</c:v>
                </c:pt>
                <c:pt idx="3">
                  <c:v>17.740904474223498</c:v>
                </c:pt>
                <c:pt idx="4">
                  <c:v>5.2045615927017934</c:v>
                </c:pt>
                <c:pt idx="5">
                  <c:v>54.955024637223687</c:v>
                </c:pt>
                <c:pt idx="6">
                  <c:v>8.4697273262390809</c:v>
                </c:pt>
                <c:pt idx="7">
                  <c:v>7.690945750749961</c:v>
                </c:pt>
                <c:pt idx="8">
                  <c:v>7.4733532082827878</c:v>
                </c:pt>
                <c:pt idx="9">
                  <c:v>90.613264241732395</c:v>
                </c:pt>
                <c:pt idx="10">
                  <c:v>-62.783357732587319</c:v>
                </c:pt>
                <c:pt idx="11">
                  <c:v>-195.35328813209344</c:v>
                </c:pt>
                <c:pt idx="12">
                  <c:v>-352.5587016011923</c:v>
                </c:pt>
                <c:pt idx="13">
                  <c:v>-521.82520912107429</c:v>
                </c:pt>
                <c:pt idx="14">
                  <c:v>-813.93841855500068</c:v>
                </c:pt>
                <c:pt idx="15">
                  <c:v>-534.94545948207815</c:v>
                </c:pt>
                <c:pt idx="16">
                  <c:v>319.38485652270174</c:v>
                </c:pt>
                <c:pt idx="17">
                  <c:v>-70.094655420805793</c:v>
                </c:pt>
                <c:pt idx="18">
                  <c:v>180.79991269291349</c:v>
                </c:pt>
                <c:pt idx="19">
                  <c:v>1098.4672018421043</c:v>
                </c:pt>
                <c:pt idx="20">
                  <c:v>2164.4113577892131</c:v>
                </c:pt>
                <c:pt idx="21">
                  <c:v>2131.8120395031292</c:v>
                </c:pt>
                <c:pt idx="22">
                  <c:v>10.981948343731347</c:v>
                </c:pt>
                <c:pt idx="23">
                  <c:v>-3175.1246620920865</c:v>
                </c:pt>
                <c:pt idx="24">
                  <c:v>151.068297586884</c:v>
                </c:pt>
              </c:numCache>
            </c:numRef>
          </c:val>
          <c:extLst>
            <c:ext xmlns:c16="http://schemas.microsoft.com/office/drawing/2014/chart" uri="{C3380CC4-5D6E-409C-BE32-E72D297353CC}">
              <c16:uniqueId val="{00000008-D7FB-4356-8F1C-D99DB3821A2C}"/>
            </c:ext>
          </c:extLst>
        </c:ser>
        <c:dLbls>
          <c:showLegendKey val="0"/>
          <c:showVal val="0"/>
          <c:showCatName val="0"/>
          <c:showSerName val="0"/>
          <c:showPercent val="0"/>
          <c:showBubbleSize val="0"/>
        </c:dLbls>
        <c:gapWidth val="150"/>
        <c:overlap val="100"/>
        <c:axId val="136328976"/>
        <c:axId val="136310256"/>
      </c:barChart>
      <c:lineChart>
        <c:grouping val="standard"/>
        <c:varyColors val="0"/>
        <c:ser>
          <c:idx val="9"/>
          <c:order val="9"/>
          <c:tx>
            <c:strRef>
              <c:f>'---Compare options---'!$H$57</c:f>
              <c:strCache>
                <c:ptCount val="1"/>
                <c:pt idx="0">
                  <c:v>Grid Battery</c:v>
                </c:pt>
              </c:strCache>
            </c:strRef>
          </c:tx>
          <c:spPr>
            <a:ln w="28575" cap="rnd">
              <a:solidFill>
                <a:srgbClr val="724BC3"/>
              </a:solidFill>
              <a:prstDash val="sysDot"/>
              <a:round/>
            </a:ln>
            <a:effectLst/>
          </c:spPr>
          <c:marker>
            <c:symbol val="none"/>
          </c:marker>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options---'!$I$57:$AG$57</c:f>
              <c:numCache>
                <c:formatCode>#,##0</c:formatCode>
                <c:ptCount val="25"/>
                <c:pt idx="0">
                  <c:v>1.1480160294011057</c:v>
                </c:pt>
                <c:pt idx="1">
                  <c:v>0.64510899120006115</c:v>
                </c:pt>
                <c:pt idx="2">
                  <c:v>0.9722604805009496</c:v>
                </c:pt>
                <c:pt idx="3">
                  <c:v>-0.2495898245990702</c:v>
                </c:pt>
                <c:pt idx="4">
                  <c:v>0.56844311359998301</c:v>
                </c:pt>
                <c:pt idx="5">
                  <c:v>-34.757810922498834</c:v>
                </c:pt>
                <c:pt idx="6">
                  <c:v>-31.922745284900088</c:v>
                </c:pt>
                <c:pt idx="7">
                  <c:v>-31.945838276198856</c:v>
                </c:pt>
                <c:pt idx="8">
                  <c:v>-30.72334112399983</c:v>
                </c:pt>
                <c:pt idx="9">
                  <c:v>-56.696630881700003</c:v>
                </c:pt>
                <c:pt idx="10">
                  <c:v>-132.97796181049853</c:v>
                </c:pt>
                <c:pt idx="11">
                  <c:v>-183.25454625139992</c:v>
                </c:pt>
                <c:pt idx="12">
                  <c:v>-468.21431344150187</c:v>
                </c:pt>
                <c:pt idx="13">
                  <c:v>-479.68565752499853</c:v>
                </c:pt>
                <c:pt idx="14">
                  <c:v>-254.77552794699841</c:v>
                </c:pt>
                <c:pt idx="15">
                  <c:v>-185.1994630829995</c:v>
                </c:pt>
                <c:pt idx="16">
                  <c:v>-1037.2398471609995</c:v>
                </c:pt>
                <c:pt idx="17">
                  <c:v>-1133.2252771450003</c:v>
                </c:pt>
                <c:pt idx="18">
                  <c:v>669.85681411900259</c:v>
                </c:pt>
                <c:pt idx="19">
                  <c:v>606.4521596960094</c:v>
                </c:pt>
                <c:pt idx="20">
                  <c:v>349.7193422700002</c:v>
                </c:pt>
                <c:pt idx="21">
                  <c:v>550.14050290900013</c:v>
                </c:pt>
                <c:pt idx="22">
                  <c:v>-120.77898135500072</c:v>
                </c:pt>
                <c:pt idx="23">
                  <c:v>-1523.4199263679984</c:v>
                </c:pt>
                <c:pt idx="24">
                  <c:v>-573.7461303759992</c:v>
                </c:pt>
              </c:numCache>
            </c:numRef>
          </c:val>
          <c:smooth val="0"/>
          <c:extLst>
            <c:ext xmlns:c16="http://schemas.microsoft.com/office/drawing/2014/chart" uri="{C3380CC4-5D6E-409C-BE32-E72D297353CC}">
              <c16:uniqueId val="{00000009-D7FB-4356-8F1C-D99DB3821A2C}"/>
            </c:ext>
          </c:extLst>
        </c:ser>
        <c:ser>
          <c:idx val="10"/>
          <c:order val="10"/>
          <c:tx>
            <c:strRef>
              <c:f>'---Compare options---'!$H$58</c:f>
              <c:strCache>
                <c:ptCount val="1"/>
                <c:pt idx="0">
                  <c:v>Pumped Hydro</c:v>
                </c:pt>
              </c:strCache>
            </c:strRef>
          </c:tx>
          <c:spPr>
            <a:ln w="28575" cap="rnd">
              <a:solidFill>
                <a:srgbClr val="87D3F2"/>
              </a:solidFill>
              <a:prstDash val="sysDot"/>
              <a:round/>
            </a:ln>
            <a:effectLst/>
          </c:spPr>
          <c:marker>
            <c:symbol val="none"/>
          </c:marker>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options---'!$I$58:$AG$58</c:f>
              <c:numCache>
                <c:formatCode>#,##0</c:formatCode>
                <c:ptCount val="25"/>
                <c:pt idx="0">
                  <c:v>-1.4209999999934553E-2</c:v>
                </c:pt>
                <c:pt idx="1">
                  <c:v>-2.7010000000132095E-2</c:v>
                </c:pt>
                <c:pt idx="2">
                  <c:v>38.814976837099948</c:v>
                </c:pt>
                <c:pt idx="3">
                  <c:v>26.244951061199572</c:v>
                </c:pt>
                <c:pt idx="4">
                  <c:v>34.84092293519916</c:v>
                </c:pt>
                <c:pt idx="5">
                  <c:v>59.08184413660274</c:v>
                </c:pt>
                <c:pt idx="6">
                  <c:v>14.366977440900882</c:v>
                </c:pt>
                <c:pt idx="7">
                  <c:v>22.280817627010038</c:v>
                </c:pt>
                <c:pt idx="8">
                  <c:v>54.728253060399766</c:v>
                </c:pt>
                <c:pt idx="9">
                  <c:v>116.61945845450282</c:v>
                </c:pt>
                <c:pt idx="10">
                  <c:v>127.86694742600048</c:v>
                </c:pt>
                <c:pt idx="11">
                  <c:v>55.518729086601525</c:v>
                </c:pt>
                <c:pt idx="12">
                  <c:v>105.47843967200242</c:v>
                </c:pt>
                <c:pt idx="13">
                  <c:v>0.77083868559930124</c:v>
                </c:pt>
                <c:pt idx="14">
                  <c:v>-154.80953632850287</c:v>
                </c:pt>
                <c:pt idx="15">
                  <c:v>-390.09327403200041</c:v>
                </c:pt>
                <c:pt idx="16">
                  <c:v>-73.709700175986654</c:v>
                </c:pt>
                <c:pt idx="17">
                  <c:v>618.02555013300116</c:v>
                </c:pt>
                <c:pt idx="18">
                  <c:v>-123.19699119500001</c:v>
                </c:pt>
                <c:pt idx="19">
                  <c:v>6.2095534860036423</c:v>
                </c:pt>
                <c:pt idx="20">
                  <c:v>667.62493955500395</c:v>
                </c:pt>
                <c:pt idx="21">
                  <c:v>636.4857006279999</c:v>
                </c:pt>
                <c:pt idx="22">
                  <c:v>681.46954364600242</c:v>
                </c:pt>
                <c:pt idx="23">
                  <c:v>-380.45526980499744</c:v>
                </c:pt>
                <c:pt idx="24">
                  <c:v>292.54203320399938</c:v>
                </c:pt>
              </c:numCache>
            </c:numRef>
          </c:val>
          <c:smooth val="0"/>
          <c:extLst>
            <c:ext xmlns:c16="http://schemas.microsoft.com/office/drawing/2014/chart" uri="{C3380CC4-5D6E-409C-BE32-E72D297353CC}">
              <c16:uniqueId val="{0000000A-D7FB-4356-8F1C-D99DB3821A2C}"/>
            </c:ext>
          </c:extLst>
        </c:ser>
        <c:dLbls>
          <c:showLegendKey val="0"/>
          <c:showVal val="0"/>
          <c:showCatName val="0"/>
          <c:showSerName val="0"/>
          <c:showPercent val="0"/>
          <c:showBubbleSize val="0"/>
        </c:dLbls>
        <c:marker val="1"/>
        <c:smooth val="0"/>
        <c:axId val="136328976"/>
        <c:axId val="136310256"/>
      </c:lineChart>
      <c:catAx>
        <c:axId val="136328976"/>
        <c:scaling>
          <c:orientation val="minMax"/>
        </c:scaling>
        <c:delete val="0"/>
        <c:axPos val="b"/>
        <c:numFmt formatCode="General" sourceLinked="1"/>
        <c:majorTickMark val="out"/>
        <c:minorTickMark val="none"/>
        <c:tickLblPos val="low"/>
        <c:spPr>
          <a:noFill/>
          <a:ln w="9525" cap="flat" cmpd="sng" algn="ctr">
            <a:solidFill>
              <a:srgbClr val="868686"/>
            </a:solidFill>
            <a:round/>
          </a:ln>
          <a:effectLst/>
        </c:spPr>
        <c:txPr>
          <a:bodyPr rot="-2700000" spcFirstLastPara="1" vertOverflow="ellipsis" wrap="square" anchor="ctr" anchorCtr="1"/>
          <a:lstStyle/>
          <a:p>
            <a:pPr>
              <a:defRPr sz="1100" b="0" i="0" u="none" strike="noStrike" kern="1200" baseline="0">
                <a:solidFill>
                  <a:srgbClr val="000000"/>
                </a:solidFill>
                <a:latin typeface="Arial Narrow"/>
                <a:ea typeface="Arial Narrow"/>
                <a:cs typeface="Arial Narrow"/>
              </a:defRPr>
            </a:pPr>
            <a:endParaRPr lang="en-US"/>
          </a:p>
        </c:txPr>
        <c:crossAx val="136310256"/>
        <c:crosses val="autoZero"/>
        <c:auto val="1"/>
        <c:lblAlgn val="ctr"/>
        <c:lblOffset val="100"/>
        <c:noMultiLvlLbl val="0"/>
      </c:catAx>
      <c:valAx>
        <c:axId val="136310256"/>
        <c:scaling>
          <c:orientation val="minMax"/>
        </c:scaling>
        <c:delete val="0"/>
        <c:axPos val="l"/>
        <c:majorGridlines>
          <c:spPr>
            <a:ln w="9525" cap="flat" cmpd="sng" algn="ctr">
              <a:solidFill>
                <a:srgbClr val="A5A5A5"/>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rgbClr val="000000"/>
                    </a:solidFill>
                    <a:latin typeface="Arial Narrow"/>
                    <a:ea typeface="Arial Narrow"/>
                    <a:cs typeface="Arial Narrow"/>
                  </a:defRPr>
                </a:pPr>
                <a:r>
                  <a:rPr lang="en-AU"/>
                  <a:t>Sent-out generation difference (GWh)</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000000"/>
                  </a:solidFill>
                  <a:latin typeface="Arial Narrow"/>
                  <a:ea typeface="Arial Narrow"/>
                  <a:cs typeface="Arial Narrow"/>
                </a:defRPr>
              </a:pPr>
              <a:endParaRPr lang="en-US"/>
            </a:p>
          </c:txPr>
        </c:title>
        <c:numFmt formatCode="#,##0" sourceLinked="1"/>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1100" b="0" i="0" u="none" strike="noStrike" kern="1200" baseline="0">
                <a:solidFill>
                  <a:srgbClr val="000000"/>
                </a:solidFill>
                <a:latin typeface="Arial Narrow"/>
                <a:ea typeface="Arial Narrow"/>
                <a:cs typeface="Arial Narrow"/>
              </a:defRPr>
            </a:pPr>
            <a:endParaRPr lang="en-US"/>
          </a:p>
        </c:txPr>
        <c:crossAx val="136328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Arial Narrow"/>
              <a:ea typeface="Arial Narrow"/>
              <a:cs typeface="Arial Narrow"/>
            </a:defRPr>
          </a:pPr>
          <a:endParaRPr lang="en-US"/>
        </a:p>
      </c:txPr>
    </c:legend>
    <c:plotVisOnly val="1"/>
    <c:dispBlanksAs val="gap"/>
    <c:showDLblsOverMax val="0"/>
  </c:chart>
  <c:spPr>
    <a:solidFill>
      <a:schemeClr val="bg1"/>
    </a:solidFill>
    <a:ln w="25400" cap="flat" cmpd="sng" algn="ctr">
      <a:noFill/>
      <a:round/>
    </a:ln>
    <a:effectLst/>
  </c:spPr>
  <c:txPr>
    <a:bodyPr/>
    <a:lstStyle/>
    <a:p>
      <a:pPr>
        <a:defRPr sz="1200" b="0">
          <a:latin typeface="Arial Narrow"/>
          <a:ea typeface="Arial Narrow"/>
          <a:cs typeface="Arial Narrow"/>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'---Compare options---'!$H$26</c:f>
              <c:strCache>
                <c:ptCount val="1"/>
                <c:pt idx="0">
                  <c:v>Black Coal</c:v>
                </c:pt>
              </c:strCache>
            </c:strRef>
          </c:tx>
          <c:spPr>
            <a:solidFill>
              <a:srgbClr val="2E2E38"/>
            </a:solidFill>
            <a:ln w="25400">
              <a:noFill/>
              <a:prstDash val="solid"/>
            </a:ln>
            <a:effectLst/>
            <a:extLst>
              <a:ext uri="{91240B29-F687-4F45-9708-019B960494DF}">
                <a14:hiddenLine xmlns:a14="http://schemas.microsoft.com/office/drawing/2010/main" w="25400">
                  <a:solidFill>
                    <a:srgbClr val="2E2E38"/>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options---'!$I$26:$AG$26</c:f>
              <c:numCache>
                <c:formatCode>#,##0</c:formatCode>
                <c:ptCount val="25"/>
                <c:pt idx="0">
                  <c:v>0</c:v>
                </c:pt>
                <c:pt idx="1">
                  <c:v>0</c:v>
                </c:pt>
                <c:pt idx="2">
                  <c:v>40.42926165600511</c:v>
                </c:pt>
                <c:pt idx="3">
                  <c:v>34.102092150003955</c:v>
                </c:pt>
                <c:pt idx="4">
                  <c:v>45.41592182700515</c:v>
                </c:pt>
                <c:pt idx="5">
                  <c:v>45.394740977004403</c:v>
                </c:pt>
                <c:pt idx="6">
                  <c:v>31.256256789003601</c:v>
                </c:pt>
                <c:pt idx="7">
                  <c:v>31.835257402000934</c:v>
                </c:pt>
                <c:pt idx="8">
                  <c:v>31.833855927003242</c:v>
                </c:pt>
                <c:pt idx="9">
                  <c:v>31.833825210802388</c:v>
                </c:pt>
                <c:pt idx="10">
                  <c:v>9.8922347863017421</c:v>
                </c:pt>
                <c:pt idx="11">
                  <c:v>9.8922350043012557</c:v>
                </c:pt>
                <c:pt idx="12">
                  <c:v>-1.8299999983355519E-3</c:v>
                </c:pt>
                <c:pt idx="13">
                  <c:v>-7.1999999909166945E-4</c:v>
                </c:pt>
                <c:pt idx="14">
                  <c:v>-1.1999999969702912E-4</c:v>
                </c:pt>
                <c:pt idx="15">
                  <c:v>2.100000010614167E-4</c:v>
                </c:pt>
                <c:pt idx="16">
                  <c:v>2.2000000080879545E-4</c:v>
                </c:pt>
                <c:pt idx="17">
                  <c:v>1.6000000141502824E-4</c:v>
                </c:pt>
                <c:pt idx="18">
                  <c:v>1.6000000141502824E-4</c:v>
                </c:pt>
                <c:pt idx="19">
                  <c:v>2.6000000161729986E-4</c:v>
                </c:pt>
                <c:pt idx="20">
                  <c:v>2.4000000121304765E-4</c:v>
                </c:pt>
                <c:pt idx="21">
                  <c:v>3.0000001061125658E-5</c:v>
                </c:pt>
                <c:pt idx="22">
                  <c:v>6.0000001212756615E-5</c:v>
                </c:pt>
                <c:pt idx="23">
                  <c:v>1.2000000106127118E-4</c:v>
                </c:pt>
                <c:pt idx="24">
                  <c:v>1.1099999999260035E-3</c:v>
                </c:pt>
              </c:numCache>
            </c:numRef>
          </c:val>
          <c:extLst>
            <c:ext xmlns:c16="http://schemas.microsoft.com/office/drawing/2014/chart" uri="{C3380CC4-5D6E-409C-BE32-E72D297353CC}">
              <c16:uniqueId val="{00000000-0E72-4887-A2B7-A5919BE9A033}"/>
            </c:ext>
          </c:extLst>
        </c:ser>
        <c:ser>
          <c:idx val="1"/>
          <c:order val="1"/>
          <c:tx>
            <c:strRef>
              <c:f>'---Compare options---'!$H$27</c:f>
              <c:strCache>
                <c:ptCount val="1"/>
                <c:pt idx="0">
                  <c:v>Brown Coal</c:v>
                </c:pt>
              </c:strCache>
            </c:strRef>
          </c:tx>
          <c:spPr>
            <a:solidFill>
              <a:srgbClr val="BC2F00"/>
            </a:solidFill>
            <a:ln w="25400">
              <a:noFill/>
              <a:prstDash val="solid"/>
            </a:ln>
            <a:effectLst/>
            <a:extLst>
              <a:ext uri="{91240B29-F687-4F45-9708-019B960494DF}">
                <a14:hiddenLine xmlns:a14="http://schemas.microsoft.com/office/drawing/2010/main" w="25400">
                  <a:solidFill>
                    <a:srgbClr val="BC2F00"/>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options---'!$I$27:$AG$27</c:f>
              <c:numCache>
                <c:formatCode>#,##0</c:formatCode>
                <c:ptCount val="25"/>
                <c:pt idx="0">
                  <c:v>0</c:v>
                </c:pt>
                <c:pt idx="1">
                  <c:v>0</c:v>
                </c:pt>
                <c:pt idx="2">
                  <c:v>-19.554974636299903</c:v>
                </c:pt>
                <c:pt idx="3">
                  <c:v>-19.558578174000559</c:v>
                </c:pt>
                <c:pt idx="4">
                  <c:v>-19.836906680000084</c:v>
                </c:pt>
                <c:pt idx="5">
                  <c:v>-20.374680000000353</c:v>
                </c:pt>
                <c:pt idx="6">
                  <c:v>80.20261999999957</c:v>
                </c:pt>
                <c:pt idx="7">
                  <c:v>80.20174999999972</c:v>
                </c:pt>
                <c:pt idx="8">
                  <c:v>80.20165999999972</c:v>
                </c:pt>
                <c:pt idx="9">
                  <c:v>80.20165999999972</c:v>
                </c:pt>
                <c:pt idx="10">
                  <c:v>80.20165999999972</c:v>
                </c:pt>
                <c:pt idx="11">
                  <c:v>80.20165999999972</c:v>
                </c:pt>
                <c:pt idx="12">
                  <c:v>80.20165999999972</c:v>
                </c:pt>
                <c:pt idx="13">
                  <c:v>80.20165999999972</c:v>
                </c:pt>
                <c:pt idx="14">
                  <c:v>80.20165999999972</c:v>
                </c:pt>
                <c:pt idx="15">
                  <c:v>-149.33324000000039</c:v>
                </c:pt>
                <c:pt idx="16">
                  <c:v>-149.33329000000049</c:v>
                </c:pt>
                <c:pt idx="17">
                  <c:v>-149.33343000000059</c:v>
                </c:pt>
                <c:pt idx="18">
                  <c:v>-149.33349000000044</c:v>
                </c:pt>
                <c:pt idx="19">
                  <c:v>-137.53740000000062</c:v>
                </c:pt>
                <c:pt idx="20">
                  <c:v>-137.53746000000046</c:v>
                </c:pt>
                <c:pt idx="21">
                  <c:v>-203.60277999999971</c:v>
                </c:pt>
                <c:pt idx="22">
                  <c:v>7.4999999999818101E-2</c:v>
                </c:pt>
                <c:pt idx="23">
                  <c:v>7.4999999999818101E-2</c:v>
                </c:pt>
                <c:pt idx="24">
                  <c:v>0</c:v>
                </c:pt>
              </c:numCache>
            </c:numRef>
          </c:val>
          <c:extLst>
            <c:ext xmlns:c16="http://schemas.microsoft.com/office/drawing/2014/chart" uri="{C3380CC4-5D6E-409C-BE32-E72D297353CC}">
              <c16:uniqueId val="{00000001-0E72-4887-A2B7-A5919BE9A033}"/>
            </c:ext>
          </c:extLst>
        </c:ser>
        <c:ser>
          <c:idx val="2"/>
          <c:order val="2"/>
          <c:tx>
            <c:strRef>
              <c:f>'---Compare options---'!$H$28</c:f>
              <c:strCache>
                <c:ptCount val="1"/>
                <c:pt idx="0">
                  <c:v>CCGT</c:v>
                </c:pt>
              </c:strCache>
            </c:strRef>
          </c:tx>
          <c:spPr>
            <a:solidFill>
              <a:srgbClr val="747480"/>
            </a:solidFill>
            <a:ln w="25400">
              <a:noFill/>
              <a:prstDash val="solid"/>
            </a:ln>
            <a:effectLst/>
            <a:extLst>
              <a:ext uri="{91240B29-F687-4F45-9708-019B960494DF}">
                <a14:hiddenLine xmlns:a14="http://schemas.microsoft.com/office/drawing/2010/main" w="25400">
                  <a:solidFill>
                    <a:srgbClr val="747480"/>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options---'!$I$28:$AG$28</c:f>
              <c:numCache>
                <c:formatCode>#,##0</c:formatCode>
                <c:ptCount val="25"/>
                <c:pt idx="0">
                  <c:v>0</c:v>
                </c:pt>
                <c:pt idx="1">
                  <c:v>1.1760405700442789E-3</c:v>
                </c:pt>
                <c:pt idx="2">
                  <c:v>1.3434288598546118E-3</c:v>
                </c:pt>
                <c:pt idx="3">
                  <c:v>1.3886897399970621E-3</c:v>
                </c:pt>
                <c:pt idx="4">
                  <c:v>1.4432668699555506E-3</c:v>
                </c:pt>
                <c:pt idx="5">
                  <c:v>1.6207416392717278E-3</c:v>
                </c:pt>
                <c:pt idx="6">
                  <c:v>1.7238118293789739E-3</c:v>
                </c:pt>
                <c:pt idx="7">
                  <c:v>1.8958982304866367E-3</c:v>
                </c:pt>
                <c:pt idx="8">
                  <c:v>1.9235133895563195E-3</c:v>
                </c:pt>
                <c:pt idx="9">
                  <c:v>2.2622719498031074E-3</c:v>
                </c:pt>
                <c:pt idx="10">
                  <c:v>3.1441177297892864E-3</c:v>
                </c:pt>
                <c:pt idx="11">
                  <c:v>3.5823879302370187E-3</c:v>
                </c:pt>
                <c:pt idx="12">
                  <c:v>3.9059364698914578E-3</c:v>
                </c:pt>
                <c:pt idx="13">
                  <c:v>3.9495965902460739E-3</c:v>
                </c:pt>
                <c:pt idx="14">
                  <c:v>4.6733927599689196E-3</c:v>
                </c:pt>
                <c:pt idx="15">
                  <c:v>4.6790066701305477E-3</c:v>
                </c:pt>
                <c:pt idx="16">
                  <c:v>4.6083871500286477E-3</c:v>
                </c:pt>
                <c:pt idx="17">
                  <c:v>4.8017099102253269E-3</c:v>
                </c:pt>
                <c:pt idx="18">
                  <c:v>5.1217185298355616E-3</c:v>
                </c:pt>
                <c:pt idx="19">
                  <c:v>5.1776645600511984E-3</c:v>
                </c:pt>
                <c:pt idx="20">
                  <c:v>6.1617727499196917E-3</c:v>
                </c:pt>
                <c:pt idx="21">
                  <c:v>6.1816780003027816E-3</c:v>
                </c:pt>
                <c:pt idx="22">
                  <c:v>6.5138976999605802E-3</c:v>
                </c:pt>
                <c:pt idx="23">
                  <c:v>9.8525160000235701E-3</c:v>
                </c:pt>
                <c:pt idx="24">
                  <c:v>-965.82872815803034</c:v>
                </c:pt>
              </c:numCache>
            </c:numRef>
          </c:val>
          <c:extLst>
            <c:ext xmlns:c16="http://schemas.microsoft.com/office/drawing/2014/chart" uri="{C3380CC4-5D6E-409C-BE32-E72D297353CC}">
              <c16:uniqueId val="{00000002-0E72-4887-A2B7-A5919BE9A033}"/>
            </c:ext>
          </c:extLst>
        </c:ser>
        <c:ser>
          <c:idx val="3"/>
          <c:order val="3"/>
          <c:tx>
            <c:strRef>
              <c:f>'---Compare options---'!$H$29</c:f>
              <c:strCache>
                <c:ptCount val="1"/>
                <c:pt idx="0">
                  <c:v>Gas - Steam</c:v>
                </c:pt>
              </c:strCache>
            </c:strRef>
          </c:tx>
          <c:spPr>
            <a:solidFill>
              <a:srgbClr val="C981B2"/>
            </a:solidFill>
            <a:ln w="25400">
              <a:noFill/>
              <a:prstDash val="solid"/>
            </a:ln>
            <a:effectLst/>
            <a:extLst>
              <a:ext uri="{91240B29-F687-4F45-9708-019B960494DF}">
                <a14:hiddenLine xmlns:a14="http://schemas.microsoft.com/office/drawing/2010/main" w="25400">
                  <a:solidFill>
                    <a:srgbClr val="C981B2"/>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options---'!$I$29:$AG$29</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0E72-4887-A2B7-A5919BE9A033}"/>
            </c:ext>
          </c:extLst>
        </c:ser>
        <c:ser>
          <c:idx val="4"/>
          <c:order val="4"/>
          <c:tx>
            <c:strRef>
              <c:f>'---Compare options---'!$H$30</c:f>
              <c:strCache>
                <c:ptCount val="1"/>
                <c:pt idx="0">
                  <c:v>OCGT / Diesel</c:v>
                </c:pt>
              </c:strCache>
            </c:strRef>
          </c:tx>
          <c:spPr>
            <a:solidFill>
              <a:srgbClr val="C4C4CD"/>
            </a:solidFill>
            <a:ln w="25400">
              <a:noFill/>
              <a:prstDash val="solid"/>
            </a:ln>
            <a:effectLst/>
            <a:extLst>
              <a:ext uri="{91240B29-F687-4F45-9708-019B960494DF}">
                <a14:hiddenLine xmlns:a14="http://schemas.microsoft.com/office/drawing/2010/main" w="25400">
                  <a:solidFill>
                    <a:srgbClr val="C4C4CD"/>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options---'!$I$30:$AG$30</c:f>
              <c:numCache>
                <c:formatCode>#,##0</c:formatCode>
                <c:ptCount val="25"/>
                <c:pt idx="0">
                  <c:v>4.4434044802983408E-3</c:v>
                </c:pt>
                <c:pt idx="1">
                  <c:v>0.4089079547993606</c:v>
                </c:pt>
                <c:pt idx="2">
                  <c:v>-26.400576836869732</c:v>
                </c:pt>
                <c:pt idx="3">
                  <c:v>-26.400354954839713</c:v>
                </c:pt>
                <c:pt idx="4">
                  <c:v>-26.400197820530593</c:v>
                </c:pt>
                <c:pt idx="5">
                  <c:v>-26.399183607070881</c:v>
                </c:pt>
                <c:pt idx="6">
                  <c:v>-26.395441306967768</c:v>
                </c:pt>
                <c:pt idx="7">
                  <c:v>3.4329410492118768</c:v>
                </c:pt>
                <c:pt idx="8">
                  <c:v>3.4331443679402582</c:v>
                </c:pt>
                <c:pt idx="9">
                  <c:v>3.4336738570818852</c:v>
                </c:pt>
                <c:pt idx="10">
                  <c:v>192.97266843438956</c:v>
                </c:pt>
                <c:pt idx="11">
                  <c:v>205.61738447193056</c:v>
                </c:pt>
                <c:pt idx="12">
                  <c:v>205.62145003450132</c:v>
                </c:pt>
                <c:pt idx="13">
                  <c:v>205.62157051799659</c:v>
                </c:pt>
                <c:pt idx="14">
                  <c:v>179.52447406504143</c:v>
                </c:pt>
                <c:pt idx="15">
                  <c:v>179.52454939830204</c:v>
                </c:pt>
                <c:pt idx="16">
                  <c:v>179.5246084763312</c:v>
                </c:pt>
                <c:pt idx="17">
                  <c:v>179.52490015114199</c:v>
                </c:pt>
                <c:pt idx="18">
                  <c:v>-100.00003823089901</c:v>
                </c:pt>
                <c:pt idx="19">
                  <c:v>-100.00026451990016</c:v>
                </c:pt>
                <c:pt idx="20">
                  <c:v>-205.9477215836996</c:v>
                </c:pt>
                <c:pt idx="21">
                  <c:v>-157.09133239910079</c:v>
                </c:pt>
                <c:pt idx="22">
                  <c:v>-141.25434238779962</c:v>
                </c:pt>
                <c:pt idx="23">
                  <c:v>75.763636718202179</c:v>
                </c:pt>
                <c:pt idx="24">
                  <c:v>473.32525624829941</c:v>
                </c:pt>
              </c:numCache>
            </c:numRef>
          </c:val>
          <c:extLst>
            <c:ext xmlns:c16="http://schemas.microsoft.com/office/drawing/2014/chart" uri="{C3380CC4-5D6E-409C-BE32-E72D297353CC}">
              <c16:uniqueId val="{00000004-0E72-4887-A2B7-A5919BE9A033}"/>
            </c:ext>
          </c:extLst>
        </c:ser>
        <c:ser>
          <c:idx val="5"/>
          <c:order val="5"/>
          <c:tx>
            <c:strRef>
              <c:f>'---Compare options---'!$H$31</c:f>
              <c:strCache>
                <c:ptCount val="1"/>
                <c:pt idx="0">
                  <c:v>Hydro</c:v>
                </c:pt>
              </c:strCache>
            </c:strRef>
          </c:tx>
          <c:spPr>
            <a:solidFill>
              <a:srgbClr val="188CE5"/>
            </a:solidFill>
            <a:ln w="25400">
              <a:noFill/>
              <a:prstDash val="solid"/>
            </a:ln>
            <a:effectLst/>
            <a:extLst>
              <a:ext uri="{91240B29-F687-4F45-9708-019B960494DF}">
                <a14:hiddenLine xmlns:a14="http://schemas.microsoft.com/office/drawing/2010/main" w="25400">
                  <a:solidFill>
                    <a:srgbClr val="188CE5"/>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options---'!$I$31:$AG$31</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0E72-4887-A2B7-A5919BE9A033}"/>
            </c:ext>
          </c:extLst>
        </c:ser>
        <c:ser>
          <c:idx val="6"/>
          <c:order val="6"/>
          <c:tx>
            <c:strRef>
              <c:f>'---Compare options---'!$H$32</c:f>
              <c:strCache>
                <c:ptCount val="1"/>
                <c:pt idx="0">
                  <c:v>Hydrogen Turbine</c:v>
                </c:pt>
              </c:strCache>
            </c:strRef>
          </c:tx>
          <c:spPr>
            <a:solidFill>
              <a:srgbClr val="34C768"/>
            </a:solidFill>
            <a:ln w="25400">
              <a:noFill/>
              <a:prstDash val="solid"/>
            </a:ln>
            <a:effectLst/>
            <a:extLst>
              <a:ext uri="{91240B29-F687-4F45-9708-019B960494DF}">
                <a14:hiddenLine xmlns:a14="http://schemas.microsoft.com/office/drawing/2010/main" w="25400">
                  <a:solidFill>
                    <a:srgbClr val="34C768"/>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options---'!$I$32:$AG$32</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0E72-4887-A2B7-A5919BE9A033}"/>
            </c:ext>
          </c:extLst>
        </c:ser>
        <c:ser>
          <c:idx val="7"/>
          <c:order val="7"/>
          <c:tx>
            <c:strRef>
              <c:f>'---Compare options---'!$H$33</c:f>
              <c:strCache>
                <c:ptCount val="1"/>
                <c:pt idx="0">
                  <c:v>Wind</c:v>
                </c:pt>
              </c:strCache>
            </c:strRef>
          </c:tx>
          <c:spPr>
            <a:solidFill>
              <a:srgbClr val="168736"/>
            </a:solidFill>
            <a:ln w="25400">
              <a:noFill/>
              <a:prstDash val="solid"/>
            </a:ln>
            <a:effectLst/>
            <a:extLst>
              <a:ext uri="{91240B29-F687-4F45-9708-019B960494DF}">
                <a14:hiddenLine xmlns:a14="http://schemas.microsoft.com/office/drawing/2010/main" w="25400">
                  <a:solidFill>
                    <a:srgbClr val="168736"/>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options---'!$I$33:$AG$33</c:f>
              <c:numCache>
                <c:formatCode>#,##0</c:formatCode>
                <c:ptCount val="25"/>
                <c:pt idx="0">
                  <c:v>2.4249994537967723E-2</c:v>
                </c:pt>
                <c:pt idx="1">
                  <c:v>0.25478939878667006</c:v>
                </c:pt>
                <c:pt idx="2">
                  <c:v>0.65379131971712923</c:v>
                </c:pt>
                <c:pt idx="3">
                  <c:v>-1.2900459559114097</c:v>
                </c:pt>
                <c:pt idx="4">
                  <c:v>-1.5380040536401793</c:v>
                </c:pt>
                <c:pt idx="5">
                  <c:v>-25.226383518431248</c:v>
                </c:pt>
                <c:pt idx="6">
                  <c:v>-17.695714341396524</c:v>
                </c:pt>
                <c:pt idx="7">
                  <c:v>-17.687472376044752</c:v>
                </c:pt>
                <c:pt idx="8">
                  <c:v>-17.685232560223085</c:v>
                </c:pt>
                <c:pt idx="9">
                  <c:v>-374.39279524044832</c:v>
                </c:pt>
                <c:pt idx="10">
                  <c:v>-452.26944684662885</c:v>
                </c:pt>
                <c:pt idx="11">
                  <c:v>-401.36986633830747</c:v>
                </c:pt>
                <c:pt idx="12">
                  <c:v>-240.75651691282474</c:v>
                </c:pt>
                <c:pt idx="13">
                  <c:v>-202.31550872278603</c:v>
                </c:pt>
                <c:pt idx="14">
                  <c:v>-90.308182578264677</c:v>
                </c:pt>
                <c:pt idx="15">
                  <c:v>443.56605962258618</c:v>
                </c:pt>
                <c:pt idx="16">
                  <c:v>-116.51307355895551</c:v>
                </c:pt>
                <c:pt idx="17">
                  <c:v>505.73668493681907</c:v>
                </c:pt>
                <c:pt idx="18">
                  <c:v>309.57161592763441</c:v>
                </c:pt>
                <c:pt idx="19">
                  <c:v>-20.632955584405863</c:v>
                </c:pt>
                <c:pt idx="20">
                  <c:v>-445.69870318689209</c:v>
                </c:pt>
                <c:pt idx="21">
                  <c:v>-202.52965151309036</c:v>
                </c:pt>
                <c:pt idx="22">
                  <c:v>-13.372570521889429</c:v>
                </c:pt>
                <c:pt idx="23">
                  <c:v>726.89905491709942</c:v>
                </c:pt>
                <c:pt idx="24">
                  <c:v>1368.3840415652594</c:v>
                </c:pt>
              </c:numCache>
            </c:numRef>
          </c:val>
          <c:extLst>
            <c:ext xmlns:c16="http://schemas.microsoft.com/office/drawing/2014/chart" uri="{C3380CC4-5D6E-409C-BE32-E72D297353CC}">
              <c16:uniqueId val="{00000007-0E72-4887-A2B7-A5919BE9A033}"/>
            </c:ext>
          </c:extLst>
        </c:ser>
        <c:ser>
          <c:idx val="8"/>
          <c:order val="8"/>
          <c:tx>
            <c:strRef>
              <c:f>'---Compare options---'!$H$34</c:f>
              <c:strCache>
                <c:ptCount val="1"/>
                <c:pt idx="0">
                  <c:v>Solar PV</c:v>
                </c:pt>
              </c:strCache>
            </c:strRef>
          </c:tx>
          <c:spPr>
            <a:solidFill>
              <a:srgbClr val="FFB46A"/>
            </a:solidFill>
            <a:ln w="25400">
              <a:noFill/>
              <a:prstDash val="solid"/>
            </a:ln>
            <a:effectLst/>
            <a:extLst>
              <a:ext uri="{91240B29-F687-4F45-9708-019B960494DF}">
                <a14:hiddenLine xmlns:a14="http://schemas.microsoft.com/office/drawing/2010/main" w="25400">
                  <a:solidFill>
                    <a:srgbClr val="FFB46A"/>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options---'!$I$34:$AG$34</c:f>
              <c:numCache>
                <c:formatCode>#,##0</c:formatCode>
                <c:ptCount val="25"/>
                <c:pt idx="0">
                  <c:v>7.4978213106078329E-3</c:v>
                </c:pt>
                <c:pt idx="1">
                  <c:v>1.0300880328941275E-2</c:v>
                </c:pt>
                <c:pt idx="2">
                  <c:v>1.3625463134303573E-2</c:v>
                </c:pt>
                <c:pt idx="3">
                  <c:v>1.8584476400064887E-2</c:v>
                </c:pt>
                <c:pt idx="4">
                  <c:v>2.1634689161146525E-2</c:v>
                </c:pt>
                <c:pt idx="5">
                  <c:v>32.363513161250012</c:v>
                </c:pt>
                <c:pt idx="6">
                  <c:v>22.98632617776093</c:v>
                </c:pt>
                <c:pt idx="7">
                  <c:v>22.989363293696442</c:v>
                </c:pt>
                <c:pt idx="8">
                  <c:v>22.990578448429005</c:v>
                </c:pt>
                <c:pt idx="9">
                  <c:v>22.995522516110213</c:v>
                </c:pt>
                <c:pt idx="10">
                  <c:v>-65.575361561870523</c:v>
                </c:pt>
                <c:pt idx="11">
                  <c:v>-124.59731108755841</c:v>
                </c:pt>
                <c:pt idx="12">
                  <c:v>-155.62197836859923</c:v>
                </c:pt>
                <c:pt idx="13">
                  <c:v>-240.24681332369801</c:v>
                </c:pt>
                <c:pt idx="14">
                  <c:v>-428.0717937276022</c:v>
                </c:pt>
                <c:pt idx="15">
                  <c:v>-428.05684808429942</c:v>
                </c:pt>
                <c:pt idx="16">
                  <c:v>-2.0515256097969541</c:v>
                </c:pt>
                <c:pt idx="17">
                  <c:v>-279.99240585650477</c:v>
                </c:pt>
                <c:pt idx="18">
                  <c:v>-361.85345786999824</c:v>
                </c:pt>
                <c:pt idx="19">
                  <c:v>53.624047250799777</c:v>
                </c:pt>
                <c:pt idx="20">
                  <c:v>606.66948679639245</c:v>
                </c:pt>
                <c:pt idx="21">
                  <c:v>456.78562136470282</c:v>
                </c:pt>
                <c:pt idx="22">
                  <c:v>-978.68777875629166</c:v>
                </c:pt>
                <c:pt idx="23">
                  <c:v>-2587.6626286760002</c:v>
                </c:pt>
                <c:pt idx="24">
                  <c:v>-523.91650056489016</c:v>
                </c:pt>
              </c:numCache>
            </c:numRef>
          </c:val>
          <c:extLst>
            <c:ext xmlns:c16="http://schemas.microsoft.com/office/drawing/2014/chart" uri="{C3380CC4-5D6E-409C-BE32-E72D297353CC}">
              <c16:uniqueId val="{00000008-0E72-4887-A2B7-A5919BE9A033}"/>
            </c:ext>
          </c:extLst>
        </c:ser>
        <c:dLbls>
          <c:showLegendKey val="0"/>
          <c:showVal val="0"/>
          <c:showCatName val="0"/>
          <c:showSerName val="0"/>
          <c:showPercent val="0"/>
          <c:showBubbleSize val="0"/>
        </c:dLbls>
        <c:gapWidth val="150"/>
        <c:overlap val="100"/>
        <c:axId val="136362672"/>
        <c:axId val="136358928"/>
      </c:barChart>
      <c:lineChart>
        <c:grouping val="standard"/>
        <c:varyColors val="0"/>
        <c:ser>
          <c:idx val="9"/>
          <c:order val="9"/>
          <c:tx>
            <c:strRef>
              <c:f>'---Compare options---'!$H$35</c:f>
              <c:strCache>
                <c:ptCount val="1"/>
                <c:pt idx="0">
                  <c:v>Grid Battery</c:v>
                </c:pt>
              </c:strCache>
            </c:strRef>
          </c:tx>
          <c:spPr>
            <a:ln w="28575" cap="rnd">
              <a:solidFill>
                <a:srgbClr val="724BC3"/>
              </a:solidFill>
              <a:prstDash val="sysDot"/>
              <a:round/>
            </a:ln>
            <a:effectLst/>
          </c:spPr>
          <c:marker>
            <c:symbol val="none"/>
          </c:marker>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options---'!$I$35:$AG$35</c:f>
              <c:numCache>
                <c:formatCode>#,##0</c:formatCode>
                <c:ptCount val="25"/>
                <c:pt idx="0">
                  <c:v>1.944497583986049E-2</c:v>
                </c:pt>
                <c:pt idx="1">
                  <c:v>2.1333470419904188E-2</c:v>
                </c:pt>
                <c:pt idx="2">
                  <c:v>2.6456645949906488E-2</c:v>
                </c:pt>
                <c:pt idx="3">
                  <c:v>2.7007725740077149E-2</c:v>
                </c:pt>
                <c:pt idx="4">
                  <c:v>2.7386746000047424E-2</c:v>
                </c:pt>
                <c:pt idx="5">
                  <c:v>-13.644848672100125</c:v>
                </c:pt>
                <c:pt idx="6">
                  <c:v>-13.64209204079998</c:v>
                </c:pt>
                <c:pt idx="7">
                  <c:v>-13.636220398400155</c:v>
                </c:pt>
                <c:pt idx="8">
                  <c:v>-13.634918717800019</c:v>
                </c:pt>
                <c:pt idx="9">
                  <c:v>-36.889057268399711</c:v>
                </c:pt>
                <c:pt idx="10">
                  <c:v>-16.655167746199368</c:v>
                </c:pt>
                <c:pt idx="11">
                  <c:v>-56.161156461999781</c:v>
                </c:pt>
                <c:pt idx="12">
                  <c:v>-276.97425548990032</c:v>
                </c:pt>
                <c:pt idx="13">
                  <c:v>-276.97124977559815</c:v>
                </c:pt>
                <c:pt idx="14">
                  <c:v>-157.99347282969848</c:v>
                </c:pt>
                <c:pt idx="15">
                  <c:v>-157.99118261749936</c:v>
                </c:pt>
                <c:pt idx="16">
                  <c:v>-669.98214190250019</c:v>
                </c:pt>
                <c:pt idx="17">
                  <c:v>-848.25312608969944</c:v>
                </c:pt>
                <c:pt idx="18">
                  <c:v>62.09457716641009</c:v>
                </c:pt>
                <c:pt idx="19">
                  <c:v>62.097412926401375</c:v>
                </c:pt>
                <c:pt idx="20">
                  <c:v>-115.53370159199949</c:v>
                </c:pt>
                <c:pt idx="21">
                  <c:v>-150.95831078400079</c:v>
                </c:pt>
                <c:pt idx="22">
                  <c:v>-613.32079566040193</c:v>
                </c:pt>
                <c:pt idx="23">
                  <c:v>-1272.7245551319993</c:v>
                </c:pt>
                <c:pt idx="24">
                  <c:v>-777.08922705649638</c:v>
                </c:pt>
              </c:numCache>
            </c:numRef>
          </c:val>
          <c:smooth val="0"/>
          <c:extLst>
            <c:ext xmlns:c16="http://schemas.microsoft.com/office/drawing/2014/chart" uri="{C3380CC4-5D6E-409C-BE32-E72D297353CC}">
              <c16:uniqueId val="{00000009-0E72-4887-A2B7-A5919BE9A033}"/>
            </c:ext>
          </c:extLst>
        </c:ser>
        <c:ser>
          <c:idx val="10"/>
          <c:order val="10"/>
          <c:tx>
            <c:strRef>
              <c:f>'---Compare options---'!$H$36</c:f>
              <c:strCache>
                <c:ptCount val="1"/>
                <c:pt idx="0">
                  <c:v>Pumped Hydro</c:v>
                </c:pt>
              </c:strCache>
            </c:strRef>
          </c:tx>
          <c:spPr>
            <a:ln w="28575" cap="rnd">
              <a:solidFill>
                <a:srgbClr val="87D3F2"/>
              </a:solidFill>
              <a:prstDash val="sysDot"/>
              <a:round/>
            </a:ln>
            <a:effectLst/>
          </c:spPr>
          <c:marker>
            <c:symbol val="none"/>
          </c:marker>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options---'!$I$36:$AG$36</c:f>
              <c:numCache>
                <c:formatCode>#,##0</c:formatCode>
                <c:ptCount val="25"/>
                <c:pt idx="0">
                  <c:v>0</c:v>
                </c:pt>
                <c:pt idx="1">
                  <c:v>0</c:v>
                </c:pt>
                <c:pt idx="2">
                  <c:v>15.970204693900087</c:v>
                </c:pt>
                <c:pt idx="3">
                  <c:v>15.971818248000318</c:v>
                </c:pt>
                <c:pt idx="4">
                  <c:v>9.0605743498599622E-3</c:v>
                </c:pt>
                <c:pt idx="5">
                  <c:v>13.68606302705939</c:v>
                </c:pt>
                <c:pt idx="6">
                  <c:v>13.6855884787592</c:v>
                </c:pt>
                <c:pt idx="7">
                  <c:v>13.688796699600061</c:v>
                </c:pt>
                <c:pt idx="8">
                  <c:v>13.689962668740009</c:v>
                </c:pt>
                <c:pt idx="9">
                  <c:v>13.716752878499392</c:v>
                </c:pt>
                <c:pt idx="10">
                  <c:v>5.5098511117012094</c:v>
                </c:pt>
                <c:pt idx="11">
                  <c:v>-3.6640486033002162</c:v>
                </c:pt>
                <c:pt idx="12">
                  <c:v>-2.5887888490005935</c:v>
                </c:pt>
                <c:pt idx="13">
                  <c:v>-2.5886346125016644</c:v>
                </c:pt>
                <c:pt idx="14">
                  <c:v>-133.72757336269842</c:v>
                </c:pt>
                <c:pt idx="15">
                  <c:v>-133.72716411070087</c:v>
                </c:pt>
                <c:pt idx="16">
                  <c:v>-133.72672709659855</c:v>
                </c:pt>
                <c:pt idx="17">
                  <c:v>-130.42494089980119</c:v>
                </c:pt>
                <c:pt idx="18">
                  <c:v>-8.844085721000738</c:v>
                </c:pt>
                <c:pt idx="19">
                  <c:v>-8.8428253756001141</c:v>
                </c:pt>
                <c:pt idx="20">
                  <c:v>112.64498503200048</c:v>
                </c:pt>
                <c:pt idx="21">
                  <c:v>248.19464744650213</c:v>
                </c:pt>
                <c:pt idx="22">
                  <c:v>70.361830405000546</c:v>
                </c:pt>
                <c:pt idx="23">
                  <c:v>-244.64886662749996</c:v>
                </c:pt>
                <c:pt idx="24">
                  <c:v>-244.64823216799959</c:v>
                </c:pt>
              </c:numCache>
            </c:numRef>
          </c:val>
          <c:smooth val="0"/>
          <c:extLst>
            <c:ext xmlns:c16="http://schemas.microsoft.com/office/drawing/2014/chart" uri="{C3380CC4-5D6E-409C-BE32-E72D297353CC}">
              <c16:uniqueId val="{0000000A-0E72-4887-A2B7-A5919BE9A033}"/>
            </c:ext>
          </c:extLst>
        </c:ser>
        <c:dLbls>
          <c:showLegendKey val="0"/>
          <c:showVal val="0"/>
          <c:showCatName val="0"/>
          <c:showSerName val="0"/>
          <c:showPercent val="0"/>
          <c:showBubbleSize val="0"/>
        </c:dLbls>
        <c:marker val="1"/>
        <c:smooth val="0"/>
        <c:axId val="136362672"/>
        <c:axId val="136358928"/>
      </c:lineChart>
      <c:catAx>
        <c:axId val="136362672"/>
        <c:scaling>
          <c:orientation val="minMax"/>
        </c:scaling>
        <c:delete val="0"/>
        <c:axPos val="b"/>
        <c:numFmt formatCode="General" sourceLinked="1"/>
        <c:majorTickMark val="out"/>
        <c:minorTickMark val="none"/>
        <c:tickLblPos val="low"/>
        <c:spPr>
          <a:noFill/>
          <a:ln w="9525" cap="flat" cmpd="sng" algn="ctr">
            <a:solidFill>
              <a:srgbClr val="868686"/>
            </a:solidFill>
            <a:round/>
          </a:ln>
          <a:effectLst/>
        </c:spPr>
        <c:txPr>
          <a:bodyPr rot="-2700000" spcFirstLastPara="1" vertOverflow="ellipsis" wrap="square" anchor="ctr" anchorCtr="1"/>
          <a:lstStyle/>
          <a:p>
            <a:pPr>
              <a:defRPr sz="1100" b="0" i="0" u="none" strike="noStrike" kern="1200" baseline="0">
                <a:solidFill>
                  <a:srgbClr val="000000"/>
                </a:solidFill>
                <a:latin typeface="Arial Narrow"/>
                <a:ea typeface="Arial Narrow"/>
                <a:cs typeface="Arial Narrow"/>
              </a:defRPr>
            </a:pPr>
            <a:endParaRPr lang="en-US"/>
          </a:p>
        </c:txPr>
        <c:crossAx val="136358928"/>
        <c:crosses val="autoZero"/>
        <c:auto val="1"/>
        <c:lblAlgn val="ctr"/>
        <c:lblOffset val="100"/>
        <c:noMultiLvlLbl val="0"/>
      </c:catAx>
      <c:valAx>
        <c:axId val="136358928"/>
        <c:scaling>
          <c:orientation val="minMax"/>
        </c:scaling>
        <c:delete val="0"/>
        <c:axPos val="l"/>
        <c:majorGridlines>
          <c:spPr>
            <a:ln w="9525" cap="flat" cmpd="sng" algn="ctr">
              <a:solidFill>
                <a:srgbClr val="A5A5A5"/>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rgbClr val="000000"/>
                    </a:solidFill>
                    <a:latin typeface="Arial Narrow"/>
                    <a:ea typeface="Arial Narrow"/>
                    <a:cs typeface="Arial Narrow"/>
                  </a:defRPr>
                </a:pPr>
                <a:r>
                  <a:rPr lang="en-AU"/>
                  <a:t>Capacity difference (MW)</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000000"/>
                  </a:solidFill>
                  <a:latin typeface="Arial Narrow"/>
                  <a:ea typeface="Arial Narrow"/>
                  <a:cs typeface="Arial Narrow"/>
                </a:defRPr>
              </a:pPr>
              <a:endParaRPr lang="en-US"/>
            </a:p>
          </c:txPr>
        </c:title>
        <c:numFmt formatCode="#,##0" sourceLinked="1"/>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1100" b="0" i="0" u="none" strike="noStrike" kern="1200" baseline="0">
                <a:solidFill>
                  <a:srgbClr val="000000"/>
                </a:solidFill>
                <a:latin typeface="Arial Narrow"/>
                <a:ea typeface="Arial Narrow"/>
                <a:cs typeface="Arial Narrow"/>
              </a:defRPr>
            </a:pPr>
            <a:endParaRPr lang="en-US"/>
          </a:p>
        </c:txPr>
        <c:crossAx val="136362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Arial Narrow"/>
              <a:ea typeface="Arial Narrow"/>
              <a:cs typeface="Arial Narrow"/>
            </a:defRPr>
          </a:pPr>
          <a:endParaRPr lang="en-US"/>
        </a:p>
      </c:txPr>
    </c:legend>
    <c:plotVisOnly val="1"/>
    <c:dispBlanksAs val="gap"/>
    <c:showDLblsOverMax val="0"/>
  </c:chart>
  <c:spPr>
    <a:solidFill>
      <a:schemeClr val="bg1"/>
    </a:solidFill>
    <a:ln w="25400" cap="flat" cmpd="sng" algn="ctr">
      <a:noFill/>
      <a:round/>
    </a:ln>
    <a:effectLst/>
  </c:spPr>
  <c:txPr>
    <a:bodyPr/>
    <a:lstStyle/>
    <a:p>
      <a:pPr>
        <a:defRPr sz="1200" b="0">
          <a:latin typeface="Arial Narrow"/>
          <a:ea typeface="Arial Narrow"/>
          <a:cs typeface="Arial Narrow"/>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4</xdr:col>
      <xdr:colOff>543116</xdr:colOff>
      <xdr:row>5</xdr:row>
      <xdr:rowOff>1119</xdr:rowOff>
    </xdr:from>
    <xdr:to>
      <xdr:col>14</xdr:col>
      <xdr:colOff>1226571</xdr:colOff>
      <xdr:row>30</xdr:row>
      <xdr:rowOff>78442</xdr:rowOff>
    </xdr:to>
    <xdr:sp macro="" textlink="">
      <xdr:nvSpPr>
        <xdr:cNvPr id="2" name="Rectangle 1">
          <a:extLst>
            <a:ext uri="{FF2B5EF4-FFF2-40B4-BE49-F238E27FC236}">
              <a16:creationId xmlns:a16="http://schemas.microsoft.com/office/drawing/2014/main" id="{00000000-0008-0000-0000-000002000000}"/>
            </a:ext>
          </a:extLst>
        </xdr:cNvPr>
        <xdr:cNvSpPr>
          <a:spLocks noChangeAspect="1"/>
        </xdr:cNvSpPr>
      </xdr:nvSpPr>
      <xdr:spPr>
        <a:xfrm>
          <a:off x="2867216" y="810744"/>
          <a:ext cx="6493705" cy="4125448"/>
        </a:xfrm>
        <a:custGeom>
          <a:avLst/>
          <a:gdLst>
            <a:gd name="connsiteX0" fmla="*/ 0 w 6753225"/>
            <a:gd name="connsiteY0" fmla="*/ 0 h 3400425"/>
            <a:gd name="connsiteX1" fmla="*/ 6753225 w 6753225"/>
            <a:gd name="connsiteY1" fmla="*/ 0 h 3400425"/>
            <a:gd name="connsiteX2" fmla="*/ 6753225 w 6753225"/>
            <a:gd name="connsiteY2" fmla="*/ 3400425 h 3400425"/>
            <a:gd name="connsiteX3" fmla="*/ 0 w 6753225"/>
            <a:gd name="connsiteY3" fmla="*/ 3400425 h 3400425"/>
            <a:gd name="connsiteX4" fmla="*/ 0 w 6753225"/>
            <a:gd name="connsiteY4" fmla="*/ 0 h 3400425"/>
            <a:gd name="connsiteX0" fmla="*/ 0 w 6755607"/>
            <a:gd name="connsiteY0" fmla="*/ 1197768 h 3400425"/>
            <a:gd name="connsiteX1" fmla="*/ 6755607 w 6755607"/>
            <a:gd name="connsiteY1" fmla="*/ 0 h 3400425"/>
            <a:gd name="connsiteX2" fmla="*/ 6755607 w 6755607"/>
            <a:gd name="connsiteY2" fmla="*/ 3400425 h 3400425"/>
            <a:gd name="connsiteX3" fmla="*/ 2382 w 6755607"/>
            <a:gd name="connsiteY3" fmla="*/ 3400425 h 3400425"/>
            <a:gd name="connsiteX4" fmla="*/ 0 w 6755607"/>
            <a:gd name="connsiteY4" fmla="*/ 1197768 h 34004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755607" h="3400425">
              <a:moveTo>
                <a:pt x="0" y="1197768"/>
              </a:moveTo>
              <a:lnTo>
                <a:pt x="6755607" y="0"/>
              </a:lnTo>
              <a:lnTo>
                <a:pt x="6755607" y="3400425"/>
              </a:lnTo>
              <a:lnTo>
                <a:pt x="2382" y="3400425"/>
              </a:lnTo>
              <a:lnTo>
                <a:pt x="0" y="1197768"/>
              </a:lnTo>
              <a:close/>
            </a:path>
          </a:pathLst>
        </a:custGeom>
        <a:solidFill>
          <a:srgbClr val="FFE600"/>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1200">
            <a:solidFill>
              <a:schemeClr val="tx1"/>
            </a:solidFill>
          </a:endParaRPr>
        </a:p>
      </xdr:txBody>
    </xdr:sp>
    <xdr:clientData/>
  </xdr:twoCellAnchor>
  <xdr:twoCellAnchor editAs="absolute">
    <xdr:from>
      <xdr:col>5</xdr:col>
      <xdr:colOff>227966</xdr:colOff>
      <xdr:row>15</xdr:row>
      <xdr:rowOff>35014</xdr:rowOff>
    </xdr:from>
    <xdr:to>
      <xdr:col>14</xdr:col>
      <xdr:colOff>989741</xdr:colOff>
      <xdr:row>21</xdr:row>
      <xdr:rowOff>29463</xdr:rowOff>
    </xdr:to>
    <xdr:sp macro="" textlink="">
      <xdr:nvSpPr>
        <xdr:cNvPr id="3" name="Title 1">
          <a:extLst>
            <a:ext uri="{FF2B5EF4-FFF2-40B4-BE49-F238E27FC236}">
              <a16:creationId xmlns:a16="http://schemas.microsoft.com/office/drawing/2014/main" id="{00000000-0008-0000-0000-000003000000}"/>
            </a:ext>
          </a:extLst>
        </xdr:cNvPr>
        <xdr:cNvSpPr>
          <a:spLocks noGrp="1"/>
        </xdr:cNvSpPr>
      </xdr:nvSpPr>
      <xdr:spPr>
        <a:xfrm>
          <a:off x="3133091" y="2463889"/>
          <a:ext cx="5991000" cy="965999"/>
        </a:xfrm>
        <a:prstGeom prst="rect">
          <a:avLst/>
        </a:prstGeom>
      </xdr:spPr>
      <xdr:txBody>
        <a:bodyPr vert="horz" wrap="square" lIns="0" tIns="0" rIns="0" bIns="0" rtlCol="0" anchor="t" anchorCtr="0">
          <a:noAutofit/>
        </a:bodyPr>
        <a:lstStyle>
          <a:lvl1pPr algn="l" defTabSz="914400" rtl="0" eaLnBrk="1" latinLnBrk="0" hangingPunct="1">
            <a:lnSpc>
              <a:spcPct val="85000"/>
            </a:lnSpc>
            <a:spcBef>
              <a:spcPct val="0"/>
            </a:spcBef>
            <a:buNone/>
            <a:defRPr sz="3000" b="1" kern="1200">
              <a:solidFill>
                <a:schemeClr val="bg1"/>
              </a:solidFill>
              <a:latin typeface="+mn-lt"/>
              <a:ea typeface="+mj-ea"/>
              <a:cs typeface="Arial" pitchFamily="34" charset="0"/>
            </a:defRPr>
          </a:lvl1pPr>
        </a:lstStyle>
        <a:p>
          <a:pPr algn="l"/>
          <a:r>
            <a:rPr lang="en-US">
              <a:solidFill>
                <a:schemeClr val="tx1"/>
              </a:solidFill>
              <a:latin typeface="EYInterstate Light" panose="02000506000000020004" pitchFamily="2" charset="0"/>
            </a:rPr>
            <a:t>Victoria to NSW Interconnector West PADR </a:t>
          </a:r>
          <a:endParaRPr lang="en-GB">
            <a:solidFill>
              <a:schemeClr val="tx1"/>
            </a:solidFill>
            <a:latin typeface="EYInterstate Light" panose="02000506000000020004" pitchFamily="2" charset="0"/>
          </a:endParaRPr>
        </a:p>
      </xdr:txBody>
    </xdr:sp>
    <xdr:clientData/>
  </xdr:twoCellAnchor>
  <xdr:twoCellAnchor editAs="absolute">
    <xdr:from>
      <xdr:col>5</xdr:col>
      <xdr:colOff>227966</xdr:colOff>
      <xdr:row>21</xdr:row>
      <xdr:rowOff>87709</xdr:rowOff>
    </xdr:from>
    <xdr:to>
      <xdr:col>14</xdr:col>
      <xdr:colOff>989741</xdr:colOff>
      <xdr:row>26</xdr:row>
      <xdr:rowOff>7691</xdr:rowOff>
    </xdr:to>
    <xdr:sp macro="" textlink="">
      <xdr:nvSpPr>
        <xdr:cNvPr id="4" name="Subtitle 2">
          <a:extLst>
            <a:ext uri="{FF2B5EF4-FFF2-40B4-BE49-F238E27FC236}">
              <a16:creationId xmlns:a16="http://schemas.microsoft.com/office/drawing/2014/main" id="{00000000-0008-0000-0000-000004000000}"/>
            </a:ext>
          </a:extLst>
        </xdr:cNvPr>
        <xdr:cNvSpPr>
          <a:spLocks noGrp="1"/>
        </xdr:cNvSpPr>
      </xdr:nvSpPr>
      <xdr:spPr>
        <a:xfrm>
          <a:off x="3133091" y="3488134"/>
          <a:ext cx="5991000" cy="729607"/>
        </a:xfrm>
        <a:prstGeom prst="rect">
          <a:avLst/>
        </a:prstGeom>
      </xdr:spPr>
      <xdr:txBody>
        <a:bodyPr vert="horz" wrap="square" lIns="0" tIns="0" rIns="0" bIns="0" rtlCol="0" anchor="t" anchorCtr="0">
          <a:noAutofit/>
        </a:bodyPr>
        <a:lstStyle>
          <a:lvl1pPr marL="356616" indent="-356616" algn="l" defTabSz="914400" rtl="0" eaLnBrk="1" latinLnBrk="0" hangingPunct="1">
            <a:spcBef>
              <a:spcPct val="20000"/>
            </a:spcBef>
            <a:buClr>
              <a:schemeClr val="accent2"/>
            </a:buClr>
            <a:buSzPct val="70000"/>
            <a:buFont typeface="Arial" pitchFamily="34" charset="0"/>
            <a:buChar char="►"/>
            <a:defRPr sz="2400" kern="1200">
              <a:solidFill>
                <a:schemeClr val="bg1"/>
              </a:solidFill>
              <a:latin typeface="+mn-lt"/>
              <a:ea typeface="+mn-ea"/>
              <a:cs typeface="Arial" pitchFamily="34" charset="0"/>
            </a:defRPr>
          </a:lvl1pPr>
          <a:lvl2pPr marL="713232" indent="-356616" algn="l" defTabSz="914400" rtl="0" eaLnBrk="1" latinLnBrk="0" hangingPunct="1">
            <a:spcBef>
              <a:spcPct val="20000"/>
            </a:spcBef>
            <a:buClr>
              <a:schemeClr val="accent2"/>
            </a:buClr>
            <a:buSzPct val="70000"/>
            <a:buFont typeface="Arial" pitchFamily="34" charset="0"/>
            <a:buChar char="►"/>
            <a:defRPr sz="2000" kern="1200">
              <a:solidFill>
                <a:schemeClr val="bg1"/>
              </a:solidFill>
              <a:latin typeface="+mn-lt"/>
              <a:ea typeface="+mn-ea"/>
              <a:cs typeface="Arial" pitchFamily="34" charset="0"/>
            </a:defRPr>
          </a:lvl2pPr>
          <a:lvl3pPr marL="1069848" indent="-356616" algn="l" defTabSz="914400" rtl="0" eaLnBrk="1" latinLnBrk="0" hangingPunct="1">
            <a:spcBef>
              <a:spcPct val="20000"/>
            </a:spcBef>
            <a:buClr>
              <a:schemeClr val="accent2"/>
            </a:buClr>
            <a:buSzPct val="70000"/>
            <a:buFont typeface="Arial" pitchFamily="34" charset="0"/>
            <a:buChar char="►"/>
            <a:defRPr sz="1800" kern="1200">
              <a:solidFill>
                <a:schemeClr val="bg1"/>
              </a:solidFill>
              <a:latin typeface="+mn-lt"/>
              <a:ea typeface="+mn-ea"/>
              <a:cs typeface="Arial" pitchFamily="34" charset="0"/>
            </a:defRPr>
          </a:lvl3pPr>
          <a:lvl4pPr marL="1426464" indent="-356616" algn="l" defTabSz="914400" rtl="0" eaLnBrk="1" latinLnBrk="0" hangingPunct="1">
            <a:spcBef>
              <a:spcPct val="20000"/>
            </a:spcBef>
            <a:buClr>
              <a:schemeClr val="accent2"/>
            </a:buClr>
            <a:buSzPct val="70000"/>
            <a:buFont typeface="Arial" pitchFamily="34" charset="0"/>
            <a:buChar char="►"/>
            <a:defRPr sz="1600" kern="1200">
              <a:solidFill>
                <a:schemeClr val="bg1"/>
              </a:solidFill>
              <a:latin typeface="+mn-lt"/>
              <a:ea typeface="+mn-ea"/>
              <a:cs typeface="Arial" pitchFamily="34" charset="0"/>
            </a:defRPr>
          </a:lvl4pPr>
          <a:lvl5pPr marL="1783080" indent="-356616" algn="l" defTabSz="914400" rtl="0" eaLnBrk="1" latinLnBrk="0" hangingPunct="1">
            <a:spcBef>
              <a:spcPct val="20000"/>
            </a:spcBef>
            <a:buClr>
              <a:schemeClr val="accent2"/>
            </a:buClr>
            <a:buSzPct val="70000"/>
            <a:buFont typeface="Arial" pitchFamily="34" charset="0"/>
            <a:buChar char="►"/>
            <a:defRPr sz="1600" kern="1200">
              <a:solidFill>
                <a:schemeClr val="bg1"/>
              </a:solidFill>
              <a:latin typeface="+mn-lt"/>
              <a:ea typeface="+mn-ea"/>
              <a:cs typeface="Arial" pitchFamily="34" charset="0"/>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pPr marL="0" lvl="0" indent="0" algn="l" defTabSz="914400" rtl="0" eaLnBrk="1" latinLnBrk="0" hangingPunct="1">
            <a:lnSpc>
              <a:spcPct val="85000"/>
            </a:lnSpc>
            <a:spcBef>
              <a:spcPct val="0"/>
            </a:spcBef>
            <a:buNone/>
          </a:pPr>
          <a:r>
            <a:rPr lang="en-US" sz="2000" b="0" kern="1200">
              <a:solidFill>
                <a:schemeClr val="tx1"/>
              </a:solidFill>
              <a:latin typeface="EYInterstate" panose="02000503020000020004" pitchFamily="2" charset="0"/>
              <a:ea typeface="+mj-ea"/>
              <a:cs typeface="Arial" pitchFamily="34" charset="0"/>
            </a:rPr>
            <a:t>Market Modelling Results - Progressive Change Scenario</a:t>
          </a:r>
          <a:endParaRPr lang="en-US" sz="2000" b="0" kern="1200" baseline="0">
            <a:solidFill>
              <a:schemeClr val="tx1"/>
            </a:solidFill>
            <a:latin typeface="EYInterstate" panose="02000503020000020004" pitchFamily="2" charset="0"/>
            <a:ea typeface="+mj-ea"/>
            <a:cs typeface="Arial" pitchFamily="34" charset="0"/>
          </a:endParaRPr>
        </a:p>
        <a:p>
          <a:pPr marL="0" lvl="0" indent="0" algn="l" defTabSz="914400" rtl="0" eaLnBrk="1" latinLnBrk="0" hangingPunct="1">
            <a:lnSpc>
              <a:spcPct val="85000"/>
            </a:lnSpc>
            <a:spcBef>
              <a:spcPct val="0"/>
            </a:spcBef>
            <a:buNone/>
          </a:pPr>
          <a:endParaRPr lang="en-US" sz="1800" b="0" kern="1200" baseline="0">
            <a:solidFill>
              <a:schemeClr val="tx1"/>
            </a:solidFill>
            <a:latin typeface="EYInterstate" panose="02000503020000020004" pitchFamily="2" charset="0"/>
            <a:ea typeface="+mj-ea"/>
            <a:cs typeface="Arial" pitchFamily="34" charset="0"/>
          </a:endParaRPr>
        </a:p>
        <a:p>
          <a:pPr marL="0" lvl="0" indent="0" algn="l" defTabSz="914400" rtl="0" eaLnBrk="1" latinLnBrk="0" hangingPunct="1">
            <a:lnSpc>
              <a:spcPct val="85000"/>
            </a:lnSpc>
            <a:spcBef>
              <a:spcPct val="0"/>
            </a:spcBef>
            <a:buNone/>
          </a:pPr>
          <a:r>
            <a:rPr lang="en-US" sz="1800" b="1" kern="1200" baseline="0">
              <a:solidFill>
                <a:sysClr val="windowText" lastClr="000000"/>
              </a:solidFill>
              <a:latin typeface="EYInterstate" panose="02000503020000020004" pitchFamily="2" charset="0"/>
              <a:ea typeface="+mj-ea"/>
              <a:cs typeface="Arial" pitchFamily="34" charset="0"/>
            </a:rPr>
            <a:t>Transgrid</a:t>
          </a:r>
          <a:r>
            <a:rPr lang="en-US" sz="1800" b="0" kern="1200" baseline="0">
              <a:solidFill>
                <a:sysClr val="windowText" lastClr="000000"/>
              </a:solidFill>
              <a:latin typeface="EYInterstate" panose="02000503020000020004" pitchFamily="2" charset="0"/>
              <a:ea typeface="+mj-ea"/>
              <a:cs typeface="Arial" pitchFamily="34" charset="0"/>
            </a:rPr>
            <a:t> | 26 July 2022</a:t>
          </a:r>
          <a:endParaRPr lang="en-GB" sz="1800" b="0" kern="1200">
            <a:solidFill>
              <a:sysClr val="windowText" lastClr="000000"/>
            </a:solidFill>
            <a:latin typeface="EYInterstate" panose="02000503020000020004" pitchFamily="2" charset="0"/>
            <a:ea typeface="+mj-ea"/>
            <a:cs typeface="Arial" pitchFamily="34" charset="0"/>
          </a:endParaRPr>
        </a:p>
      </xdr:txBody>
    </xdr:sp>
    <xdr:clientData/>
  </xdr:twoCellAnchor>
  <xdr:twoCellAnchor editAs="oneCell">
    <xdr:from>
      <xdr:col>14</xdr:col>
      <xdr:colOff>236225</xdr:colOff>
      <xdr:row>37</xdr:row>
      <xdr:rowOff>5428</xdr:rowOff>
    </xdr:from>
    <xdr:to>
      <xdr:col>14</xdr:col>
      <xdr:colOff>1236096</xdr:colOff>
      <xdr:row>44</xdr:row>
      <xdr:rowOff>129888</xdr:rowOff>
    </xdr:to>
    <xdr:pic>
      <xdr:nvPicPr>
        <xdr:cNvPr id="5" name="Picture 4">
          <a:extLst>
            <a:ext uri="{FF2B5EF4-FFF2-40B4-BE49-F238E27FC236}">
              <a16:creationId xmlns:a16="http://schemas.microsoft.com/office/drawing/2014/main" id="{00000000-0008-0000-0000-000005000000}"/>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575" y="5996653"/>
          <a:ext cx="999871" cy="1257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5</xdr:col>
      <xdr:colOff>555100</xdr:colOff>
      <xdr:row>20</xdr:row>
      <xdr:rowOff>78150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46</xdr:row>
      <xdr:rowOff>99483</xdr:rowOff>
    </xdr:from>
    <xdr:to>
      <xdr:col>5</xdr:col>
      <xdr:colOff>564272</xdr:colOff>
      <xdr:row>61</xdr:row>
      <xdr:rowOff>176928</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127706</xdr:rowOff>
    </xdr:from>
    <xdr:to>
      <xdr:col>5</xdr:col>
      <xdr:colOff>552984</xdr:colOff>
      <xdr:row>39</xdr:row>
      <xdr:rowOff>26645</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yaustralia-my.sharepoint.com/TasNetworks/7.%20Marinus%20PACR%202021/Annual%20outcome%20workbooks/EY%20results%20workbook%20(FY27-30)%20-%20Main%202020_11_06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yaustralia-my.sharepoint.com/personal/damien_slinger_au_ey_com/Documents/Desktop/Marinus/Regional%20yearly%20NPV%20comparison%202020_10_28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yaustralia-my.sharepoint.com/personal/damien_slinger_au_ey_com/Documents/Desktop/Marinus/EY%20results%20workbook%20(FY31-34)%20-%20Main%202020_11_06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notes"/>
      <sheetName val="Abbreviations and notes"/>
      <sheetName val="Main"/>
      <sheetName val="!!DELETE ME!! - Data checks"/>
      <sheetName val="!! DELETE ME!! - Workbook Check"/>
      <sheetName val="---Compare options---"/>
      <sheetName val="BaseCase_Generation"/>
      <sheetName val="BaseCase_Capacity"/>
      <sheetName val="BaseCase_VOM Cost"/>
      <sheetName val="BaseCase_FOM Cost"/>
      <sheetName val="BaseCase_Fuel Cost"/>
      <sheetName val="BaseCase_Build Cost"/>
      <sheetName val="BaseCase_REHAB Cost"/>
      <sheetName val="BaseCase_REZ Tx Cost"/>
      <sheetName val="BaseCase_USE+DSP Cost"/>
      <sheetName val="BaseCase_SyncCon Cost"/>
      <sheetName val="M27_30_Generation"/>
      <sheetName val="M27_30_Capacity"/>
      <sheetName val="M27_30_VOM Cost"/>
      <sheetName val="M27_30_FOM Cost"/>
      <sheetName val="M27_30_Fuel Cost"/>
      <sheetName val="M27_30_Build Cost"/>
      <sheetName val="M27_30_REHAB Cost"/>
      <sheetName val="M27_30_REZ Tx Cost"/>
      <sheetName val="M27_30_USE+DSP Cost"/>
      <sheetName val="M27_30_SyncCon Cost"/>
      <sheetName val="1_NPVall"/>
      <sheetName val="1_GenSO"/>
      <sheetName val="1_Cap"/>
      <sheetName val="1_NSCap"/>
      <sheetName val="1_DemandSum"/>
      <sheetName val="2_NPVall"/>
      <sheetName val="2_GenSO"/>
      <sheetName val="2_Cap"/>
      <sheetName val="2_NSCap"/>
      <sheetName val="2_DemandSum"/>
      <sheetName val="ESS_Charge_GWh"/>
      <sheetName val="ESS_Discharge_GWh"/>
      <sheetName val="NPVall_Slow"/>
      <sheetName val="GenSO_Slow"/>
      <sheetName val="Cap_Slow"/>
      <sheetName val="NSCap_Slow"/>
      <sheetName val="DemandSum_Slow"/>
      <sheetName val="NPVall_Slow FY27-30"/>
      <sheetName val="GenSO_Slow FY27-30"/>
      <sheetName val="Cap_Slow FY27-30"/>
      <sheetName val="NSCap_Slow FY27-30"/>
      <sheetName val="DemandSum_Slow FY27-30"/>
      <sheetName val="NPVall_Slow FY31-34"/>
      <sheetName val="GenSO_Slow FY31-34"/>
      <sheetName val="Cap_Slow FY31-34"/>
      <sheetName val="NSCap_Slow FY31-34"/>
      <sheetName val="DemandSum_Slow FY31-34"/>
      <sheetName val="NPVall_Central"/>
      <sheetName val="GenSO_Central"/>
      <sheetName val="Cap_Central"/>
      <sheetName val="NSCap_Central"/>
      <sheetName val="DemandSum_Central"/>
      <sheetName val="NPVall_Central FY27-30"/>
      <sheetName val="GenSO_Central FY27-30"/>
      <sheetName val="Cap_Central FY27-30"/>
      <sheetName val="NSCap_Central FY27-30"/>
      <sheetName val="DemandSum_Central FY27-30"/>
      <sheetName val="NPVall_Central FY31-34"/>
      <sheetName val="GenSO_Central FY31-34"/>
      <sheetName val="Cap_Central FY31-34"/>
      <sheetName val="NSCap_Central FY31-34"/>
      <sheetName val="DemandSum_Central FY31-34"/>
      <sheetName val="NPVall_Fast"/>
      <sheetName val="GenSO_Fast"/>
      <sheetName val="Cap_Fast"/>
      <sheetName val="NSCap_Fast"/>
      <sheetName val="DemandSum_Fast"/>
      <sheetName val="NPVall_Fast FY27-30"/>
      <sheetName val="GenSO_Fast FY27-30"/>
      <sheetName val="Cap_Fast FY27-30"/>
      <sheetName val="NSCap_Fast FY27-30"/>
      <sheetName val="DemandSum_Fast FY27-30"/>
      <sheetName val="NPVall_Fast FY31-34"/>
      <sheetName val="GenSO_Fast FY31-34"/>
      <sheetName val="Cap_Fast FY31-34"/>
      <sheetName val="NSCap_Fast FY31-34"/>
      <sheetName val="DemandSum_Fast FY31-34"/>
      <sheetName val="NPVall_High DER"/>
      <sheetName val="GenSO_High DER"/>
      <sheetName val="Cap_High DER"/>
      <sheetName val="NSCap_High DER"/>
      <sheetName val="DemandSum_High DER"/>
      <sheetName val="NPVall_High DER FY27-30"/>
      <sheetName val="GenSO_High DER FY27-30"/>
      <sheetName val="Cap_High DER FY27-30"/>
      <sheetName val="NSCap_High DER FY27-30"/>
      <sheetName val="DemandSum_High DER FY27-30"/>
      <sheetName val="NPVall_High DER FY31-34"/>
      <sheetName val="GenSO_High DER FY31-34"/>
      <sheetName val="Cap_High DER FY31-34"/>
      <sheetName val="NSCap_High DER FY31-34"/>
      <sheetName val="DemandSum_High DER FY31-34"/>
      <sheetName val="NPVall_Step"/>
      <sheetName val="GenSO_Step"/>
      <sheetName val="Cap_Step"/>
      <sheetName val="NSCap_Step"/>
      <sheetName val="DemandSum_Step"/>
      <sheetName val="NPVall_Step FY27-30"/>
      <sheetName val="GenSO_Step FY27-30"/>
      <sheetName val="Cap_Step FY27-30"/>
      <sheetName val="NSCap_Step FY27-30"/>
      <sheetName val="DemandSum_Step FY27-30"/>
      <sheetName val="NPVall_Step FY31-34"/>
      <sheetName val="GenSO_Step FY31-34"/>
      <sheetName val="Cap_Step FY31-34"/>
      <sheetName val="NSCap_Step FY31-34"/>
      <sheetName val="DemandSum_Step FY31-34"/>
    </sheetNames>
    <sheetDataSet>
      <sheetData sheetId="0"/>
      <sheetData sheetId="1"/>
      <sheetData sheetId="2"/>
      <sheetData sheetId="3"/>
      <sheetData sheetId="4">
        <row r="5">
          <cell r="A5" t="str">
            <v>2021-22</v>
          </cell>
        </row>
      </sheetData>
      <sheetData sheetId="5"/>
      <sheetData sheetId="6"/>
      <sheetData sheetId="7"/>
      <sheetData sheetId="8"/>
      <sheetData sheetId="9"/>
      <sheetData sheetId="10"/>
      <sheetData sheetId="11"/>
      <sheetData sheetId="12"/>
      <sheetData sheetId="13"/>
      <sheetData sheetId="14">
        <row r="9">
          <cell r="C9">
            <v>1.5838750654978144E-3</v>
          </cell>
          <cell r="D9">
            <v>1.734430042596451E-3</v>
          </cell>
          <cell r="E9">
            <v>1.7971371992661204E-3</v>
          </cell>
          <cell r="F9">
            <v>2.0652093234714529E-3</v>
          </cell>
          <cell r="G9">
            <v>2.888863633320402E-3</v>
          </cell>
          <cell r="H9">
            <v>6.5242592912347474E-3</v>
          </cell>
          <cell r="I9">
            <v>6.3069704879774044E-3</v>
          </cell>
          <cell r="J9">
            <v>40410.324613368059</v>
          </cell>
          <cell r="K9">
            <v>38158.946973417849</v>
          </cell>
          <cell r="L9">
            <v>37619.543646780337</v>
          </cell>
          <cell r="M9">
            <v>45808.907919399942</v>
          </cell>
          <cell r="N9">
            <v>76963.010302480252</v>
          </cell>
          <cell r="O9">
            <v>80153.51838443325</v>
          </cell>
          <cell r="P9">
            <v>76827.152073867692</v>
          </cell>
          <cell r="Q9">
            <v>87474.755626818791</v>
          </cell>
          <cell r="R9">
            <v>91069.842730946781</v>
          </cell>
          <cell r="S9">
            <v>128846.22936806329</v>
          </cell>
          <cell r="T9">
            <v>125220.58944249987</v>
          </cell>
          <cell r="U9">
            <v>129273.46595985502</v>
          </cell>
          <cell r="V9">
            <v>135237.62705461518</v>
          </cell>
          <cell r="W9">
            <v>153396.83038803071</v>
          </cell>
        </row>
      </sheetData>
      <sheetData sheetId="15">
        <row r="9">
          <cell r="C9">
            <v>4.9225452599999994E-3</v>
          </cell>
          <cell r="D9">
            <v>4.9119135199999992E-3</v>
          </cell>
          <cell r="E9">
            <v>34.259585666429999</v>
          </cell>
          <cell r="F9">
            <v>202.490346619626</v>
          </cell>
          <cell r="G9">
            <v>3.3102710121799999</v>
          </cell>
          <cell r="H9">
            <v>1.6283453937999999</v>
          </cell>
          <cell r="I9">
            <v>5.0652539999999999E-3</v>
          </cell>
          <cell r="J9">
            <v>31859.166606874074</v>
          </cell>
          <cell r="K9">
            <v>399.31519456642002</v>
          </cell>
          <cell r="L9">
            <v>3.7412001020600001</v>
          </cell>
          <cell r="M9">
            <v>5.0866619399999998E-3</v>
          </cell>
          <cell r="N9">
            <v>1286.5756141475599</v>
          </cell>
          <cell r="O9">
            <v>16455.244189173241</v>
          </cell>
          <cell r="P9">
            <v>325.91855643662001</v>
          </cell>
          <cell r="Q9">
            <v>2040.3816423662599</v>
          </cell>
          <cell r="R9">
            <v>8885.5388511935707</v>
          </cell>
          <cell r="S9">
            <v>12112.85392333717</v>
          </cell>
          <cell r="T9">
            <v>5.1222101899999987E-3</v>
          </cell>
          <cell r="U9">
            <v>9287.8414240571692</v>
          </cell>
          <cell r="V9">
            <v>109.0579590595799</v>
          </cell>
          <cell r="W9">
            <v>7997.2542846307606</v>
          </cell>
        </row>
      </sheetData>
      <sheetData sheetId="16">
        <row r="5">
          <cell r="C5">
            <v>1204.8681408698501</v>
          </cell>
          <cell r="D5">
            <v>1108.8751908962402</v>
          </cell>
          <cell r="E5">
            <v>1305.1724713738399</v>
          </cell>
          <cell r="F5">
            <v>930.79623559999993</v>
          </cell>
          <cell r="G5">
            <v>457.55107300000003</v>
          </cell>
          <cell r="H5">
            <v>653.04653399999995</v>
          </cell>
          <cell r="I5">
            <v>620.02247900000009</v>
          </cell>
          <cell r="J5">
            <v>716.00648000000001</v>
          </cell>
          <cell r="K5">
            <v>794.22271999999998</v>
          </cell>
          <cell r="L5">
            <v>1056.71569</v>
          </cell>
          <cell r="M5">
            <v>1333.7173699999998</v>
          </cell>
          <cell r="N5">
            <v>1349.9251299999999</v>
          </cell>
          <cell r="O5">
            <v>1369.4847749999999</v>
          </cell>
          <cell r="P5">
            <v>1563.109616</v>
          </cell>
          <cell r="Q5">
            <v>1655.368234</v>
          </cell>
          <cell r="R5">
            <v>1671.7901899999999</v>
          </cell>
          <cell r="S5">
            <v>1540.8167900000001</v>
          </cell>
          <cell r="T5">
            <v>1525.8792900000001</v>
          </cell>
          <cell r="U5">
            <v>1455.2609959999997</v>
          </cell>
          <cell r="V5">
            <v>1549.0751299999999</v>
          </cell>
          <cell r="W5">
            <v>1349.0279100000002</v>
          </cell>
        </row>
      </sheetData>
      <sheetData sheetId="17"/>
      <sheetData sheetId="18"/>
      <sheetData sheetId="19"/>
      <sheetData sheetId="20"/>
      <sheetData sheetId="21"/>
      <sheetData sheetId="22"/>
      <sheetData sheetId="23"/>
      <sheetData sheetId="24">
        <row r="9">
          <cell r="C9">
            <v>9.7816777102889422E-4</v>
          </cell>
          <cell r="D9">
            <v>1.0688623492945647E-3</v>
          </cell>
          <cell r="E9">
            <v>1.1081104599354394E-3</v>
          </cell>
          <cell r="F9">
            <v>1.2696678419595469E-3</v>
          </cell>
          <cell r="G9">
            <v>1.7676949215797817E-3</v>
          </cell>
          <cell r="H9">
            <v>2.7065237696208217E-3</v>
          </cell>
          <cell r="I9">
            <v>2.641973520965857E-3</v>
          </cell>
          <cell r="J9">
            <v>35994.894120366072</v>
          </cell>
          <cell r="K9">
            <v>33989.513004522858</v>
          </cell>
          <cell r="L9">
            <v>32698.256494258647</v>
          </cell>
          <cell r="M9">
            <v>41208.352689381587</v>
          </cell>
          <cell r="N9">
            <v>64388.61993507111</v>
          </cell>
          <cell r="O9">
            <v>69485.979282190427</v>
          </cell>
          <cell r="P9">
            <v>65614.711382637819</v>
          </cell>
          <cell r="Q9">
            <v>71592.258899236767</v>
          </cell>
          <cell r="R9">
            <v>74653.352172212952</v>
          </cell>
          <cell r="S9">
            <v>112753.58873245893</v>
          </cell>
          <cell r="T9">
            <v>108997.8589293074</v>
          </cell>
          <cell r="U9">
            <v>111641.08435549994</v>
          </cell>
          <cell r="V9">
            <v>112722.2571110508</v>
          </cell>
          <cell r="W9">
            <v>131672.06652004065</v>
          </cell>
        </row>
      </sheetData>
      <sheetData sheetId="25">
        <row r="9">
          <cell r="C9">
            <v>3.0174366789999991E-3</v>
          </cell>
          <cell r="D9">
            <v>3.0110325209999995E-3</v>
          </cell>
          <cell r="E9">
            <v>34.257661736801005</v>
          </cell>
          <cell r="F9">
            <v>207.994241940156</v>
          </cell>
          <cell r="G9">
            <v>4.2760118288149993</v>
          </cell>
          <cell r="H9">
            <v>3.0854676199999981E-3</v>
          </cell>
          <cell r="I9">
            <v>3.1050171789999978E-3</v>
          </cell>
          <cell r="J9">
            <v>32185.485755644368</v>
          </cell>
          <cell r="K9">
            <v>436.16353232415196</v>
          </cell>
          <cell r="L9">
            <v>3.7392361675010002</v>
          </cell>
          <cell r="M9">
            <v>195.82826125222002</v>
          </cell>
          <cell r="N9">
            <v>1286.5736690561162</v>
          </cell>
          <cell r="O9">
            <v>21486.827113631163</v>
          </cell>
          <cell r="P9">
            <v>197.25640570617298</v>
          </cell>
          <cell r="Q9">
            <v>3164.3993309542357</v>
          </cell>
          <cell r="R9">
            <v>10207.769825416424</v>
          </cell>
          <cell r="S9">
            <v>11525.752435625696</v>
          </cell>
          <cell r="T9">
            <v>9.3296549431100022</v>
          </cell>
          <cell r="U9">
            <v>22332.904082719982</v>
          </cell>
          <cell r="V9">
            <v>80.697803431978997</v>
          </cell>
          <cell r="W9">
            <v>8052.0042854523736</v>
          </cell>
        </row>
      </sheetData>
      <sheetData sheetId="26">
        <row r="5">
          <cell r="C5">
            <v>1202.47692963043</v>
          </cell>
          <cell r="D5">
            <v>1091.0377197374598</v>
          </cell>
          <cell r="E5">
            <v>1302.1242198888599</v>
          </cell>
          <cell r="F5">
            <v>933.12676329999999</v>
          </cell>
          <cell r="G5">
            <v>498.59118799999999</v>
          </cell>
          <cell r="H5">
            <v>712.21125399999994</v>
          </cell>
          <cell r="I5">
            <v>703.04521</v>
          </cell>
          <cell r="J5">
            <v>870.98815000000002</v>
          </cell>
          <cell r="K5">
            <v>1005.3009939999999</v>
          </cell>
          <cell r="L5">
            <v>1250.8458400000002</v>
          </cell>
          <cell r="M5">
            <v>1554.4141400000001</v>
          </cell>
          <cell r="N5">
            <v>1701.6508399999998</v>
          </cell>
          <cell r="O5">
            <v>1693.827</v>
          </cell>
          <cell r="P5">
            <v>1748.6726400000002</v>
          </cell>
          <cell r="Q5">
            <v>1668.9315299999998</v>
          </cell>
          <cell r="R5">
            <v>1827.01404</v>
          </cell>
          <cell r="S5">
            <v>1478.05756</v>
          </cell>
          <cell r="T5">
            <v>1585.952</v>
          </cell>
          <cell r="U5">
            <v>1424.98489</v>
          </cell>
          <cell r="V5">
            <v>1249.6846560000001</v>
          </cell>
          <cell r="W5">
            <v>1202.3411299999998</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Macro"/>
      <sheetName val="Case assumptions"/>
      <sheetName val="Scenario effects"/>
      <sheetName val="Annual CF Case 1"/>
      <sheetName val="Annual CF Case 2"/>
      <sheetName val="Annual GWh Case 1"/>
      <sheetName val="Annual GWh Case 2"/>
      <sheetName val="Annual GWh Spill Case 1"/>
      <sheetName val="Annual GWh Spill Case 2"/>
      <sheetName val="NPV Case 1"/>
      <sheetName val="NPV Case 2"/>
      <sheetName val="NPV compare #1#"/>
      <sheetName val="Annual region NPV Case 1"/>
      <sheetName val="Annual region NPV Case 2"/>
      <sheetName val="Annual region NPV compare #1#"/>
      <sheetName val="Region NPV yearly Case 1"/>
      <sheetName val="Region NPV yearly Case 2"/>
      <sheetName val="Region NPV yearly compare #1#"/>
      <sheetName val="Annual tech NPV Case 1"/>
      <sheetName val="Annual tech NPV Case 2"/>
      <sheetName val="Annual tech NPV compare #1#"/>
      <sheetName val="Tech NPV yearly Case 1"/>
      <sheetName val="Tech NPV yearly Case 2"/>
      <sheetName val="Tech NPV yearly compare #1#"/>
      <sheetName val="Generation Case 1"/>
      <sheetName val="Generation Case 2"/>
      <sheetName val="Generation compare #1#"/>
      <sheetName val="Gen - Node-REZ Case 1"/>
      <sheetName val="Gen - Node-REZ Case 2"/>
      <sheetName val="Gen - Node-REZ compare #1#"/>
      <sheetName val="NEM capacity Case 1"/>
      <sheetName val="NEM capacity Case 2"/>
      <sheetName val="NEM capacity compare #1#"/>
      <sheetName val="Node-REZ capacity Case 1"/>
      <sheetName val="Node-REZ capacity Case 2"/>
      <sheetName val="Node-REZ capacity compare #1#"/>
      <sheetName val="Auto capacity Case 1"/>
      <sheetName val="Auto capacity Case 2"/>
      <sheetName val="Auto capacity compare #1#"/>
      <sheetName val="Auto REZ overview Case 1"/>
      <sheetName val="Auto REZ overview Case 2"/>
      <sheetName val="Auto REZ overview compare #1#"/>
      <sheetName val="Proxy price Case 1"/>
      <sheetName val="Proxy price Case 2"/>
      <sheetName val="Proxy price compare #1#"/>
      <sheetName val="Proxy price hourly Case 1"/>
      <sheetName val="Proxy price hourly Case 2"/>
      <sheetName val="Proxy price hourly compare #1#"/>
      <sheetName val="Energy flow Case 1"/>
      <sheetName val="Energy flow Case 2"/>
      <sheetName val="Energy flow compare #1#"/>
      <sheetName val="USE Case 1"/>
      <sheetName val="USE Case 2"/>
      <sheetName val="USE compare #1#"/>
      <sheetName val="Emissions Case 1"/>
      <sheetName val="Emissions Case 2"/>
      <sheetName val="Emissions compare #1#"/>
      <sheetName val="NSW to QLD Case 1"/>
      <sheetName val="NSW to QLD Case 2"/>
      <sheetName val="VIC to NSW Case 1"/>
      <sheetName val="VIC to NSW Case 2"/>
      <sheetName val="VIC to SA Case 1"/>
      <sheetName val="VIC to SA Case 2"/>
      <sheetName val="NSW to SA Case 1"/>
      <sheetName val="NSW to SA Case 2"/>
      <sheetName val="TAS to VIC Case 1"/>
      <sheetName val="TAS to VIC Case 2"/>
      <sheetName val="1_AnnualGenerationAG"/>
      <sheetName val="1_AnnualGenerationSO"/>
      <sheetName val="1_AnnualGeneration"/>
      <sheetName val="1_AnnualSpill"/>
      <sheetName val="1_AnnualCapacity"/>
      <sheetName val="1_DurationData"/>
      <sheetName val="1_TODLink"/>
      <sheetName val="1_AnnualLink"/>
      <sheetName val="1_AnnualNodeSummary"/>
      <sheetName val="1_TODNodeSummary"/>
      <sheetName val="1_DemandSummary"/>
      <sheetName val="1_AnnualDemandMax"/>
      <sheetName val="1_NPVall"/>
      <sheetName val="1_Emissions"/>
      <sheetName val="1_BuildLimits"/>
      <sheetName val="1_CF"/>
      <sheetName val="1_REZTransmissionLimits"/>
      <sheetName val="1_AssumedCapacity"/>
      <sheetName val="2_AnnualGenerationAG"/>
      <sheetName val="2_AnnualGenerationSO"/>
      <sheetName val="2_AnnualGeneration"/>
      <sheetName val="2_AnnualSpill"/>
      <sheetName val="2_AnnualCapacity"/>
      <sheetName val="2_DurationData"/>
      <sheetName val="2_TODLink"/>
      <sheetName val="2_AnnualLink"/>
      <sheetName val="2_AnnualNodeSummary"/>
      <sheetName val="2_TODNodeSummary"/>
      <sheetName val="2_DemandSummary"/>
      <sheetName val="2_AnnualDemandMax"/>
      <sheetName val="2_NPVall"/>
      <sheetName val="2_Emissions"/>
      <sheetName val="2_BuildLimits"/>
      <sheetName val="2_CF"/>
      <sheetName val="2_REZTransmissionLimits"/>
      <sheetName val="2_AssumedCapacity"/>
    </sheetNames>
    <sheetDataSet>
      <sheetData sheetId="0"/>
      <sheetData sheetId="1">
        <row r="3">
          <cell r="B3" t="str">
            <v>\\rc-sql7.rc.lan\tsirp\TasNetworks\PACR\2020_06_16_RST_TEST\Results\Marinus_2020-06-16a_AlternativeRST_Central\EC70\TS-IRP_summary_code\Files_for_excel</v>
          </cell>
          <cell r="D3" t="str">
            <v>Central</v>
          </cell>
          <cell r="K3" t="str">
            <v>TAS1</v>
          </cell>
          <cell r="L3" t="str">
            <v>TAS1 - Tasmania Midlands</v>
          </cell>
        </row>
        <row r="4">
          <cell r="B4" t="str">
            <v>\\rc-sql7.rc.lan\tsirp\TasNetworks\PACR\2020_06_16_RST_TEST\Results\Marinus_2020-06-16a_AlternativeRST_Slow Change\EC70\TS-IRP_summary_code\Files_for_excel</v>
          </cell>
          <cell r="D4" t="str">
            <v>Slow</v>
          </cell>
          <cell r="W4" t="str">
            <v>rooftopPV</v>
          </cell>
        </row>
        <row r="5">
          <cell r="B5">
            <v>0</v>
          </cell>
          <cell r="D5">
            <v>0</v>
          </cell>
          <cell r="G5" t="str">
            <v>N-Q-MNSP1</v>
          </cell>
          <cell r="J5" t="str">
            <v>NSW1</v>
          </cell>
          <cell r="K5" t="str">
            <v>NSW1</v>
          </cell>
          <cell r="L5" t="str">
            <v>NSW1 - Broken Hill</v>
          </cell>
        </row>
        <row r="6">
          <cell r="B6">
            <v>0</v>
          </cell>
          <cell r="D6">
            <v>0</v>
          </cell>
          <cell r="G6" t="str">
            <v>QNI</v>
          </cell>
          <cell r="J6" t="str">
            <v>QLD1</v>
          </cell>
          <cell r="K6" t="str">
            <v>QLD1</v>
          </cell>
          <cell r="L6" t="str">
            <v>NSW1 - Central West NSW</v>
          </cell>
          <cell r="U6" t="str">
            <v>As-Generated</v>
          </cell>
        </row>
        <row r="7">
          <cell r="B7">
            <v>0</v>
          </cell>
          <cell r="D7">
            <v>0</v>
          </cell>
          <cell r="G7" t="str">
            <v>SWNSW-SA1</v>
          </cell>
          <cell r="J7" t="str">
            <v>VIC1</v>
          </cell>
          <cell r="K7" t="str">
            <v>VIC1</v>
          </cell>
          <cell r="L7" t="str">
            <v>NSW1 - Cooma-Monaro</v>
          </cell>
          <cell r="U7" t="str">
            <v>Sent-Out</v>
          </cell>
        </row>
        <row r="8">
          <cell r="B8">
            <v>0</v>
          </cell>
          <cell r="D8">
            <v>0</v>
          </cell>
          <cell r="G8" t="str">
            <v>T-V-MNSP1</v>
          </cell>
          <cell r="J8" t="str">
            <v>SA1</v>
          </cell>
          <cell r="K8" t="str">
            <v>SA1</v>
          </cell>
          <cell r="L8" t="str">
            <v>NSW1 - New England</v>
          </cell>
        </row>
        <row r="9">
          <cell r="B9">
            <v>0</v>
          </cell>
          <cell r="D9">
            <v>0</v>
          </cell>
          <cell r="G9" t="str">
            <v>V-S-MNSP1</v>
          </cell>
          <cell r="J9" t="str">
            <v>TAS1</v>
          </cell>
          <cell r="K9" t="str">
            <v>TAS1</v>
          </cell>
          <cell r="L9" t="str">
            <v>NSW1 - North West NSW</v>
          </cell>
          <cell r="Z9" t="str">
            <v>Existing</v>
          </cell>
          <cell r="AA9" t="str">
            <v>NE</v>
          </cell>
        </row>
        <row r="10">
          <cell r="B10">
            <v>0</v>
          </cell>
          <cell r="D10">
            <v>0</v>
          </cell>
          <cell r="G10" t="str">
            <v>V-SA</v>
          </cell>
          <cell r="J10">
            <v>0</v>
          </cell>
          <cell r="K10">
            <v>0</v>
          </cell>
          <cell r="L10" t="str">
            <v>NSW1 - South West NSW</v>
          </cell>
        </row>
        <row r="11">
          <cell r="B11">
            <v>0</v>
          </cell>
          <cell r="D11">
            <v>0</v>
          </cell>
          <cell r="G11" t="str">
            <v>VIC1-CAN</v>
          </cell>
          <cell r="L11" t="str">
            <v>NSW1 - Southern NSW Tablelands</v>
          </cell>
        </row>
        <row r="12">
          <cell r="B12">
            <v>0</v>
          </cell>
          <cell r="D12">
            <v>0</v>
          </cell>
          <cell r="G12" t="str">
            <v>VIC1-SWNSW</v>
          </cell>
          <cell r="L12" t="str">
            <v>NSW1 - Tumut</v>
          </cell>
        </row>
        <row r="13">
          <cell r="B13">
            <v>0</v>
          </cell>
          <cell r="D13">
            <v>0</v>
          </cell>
          <cell r="G13" t="str">
            <v>VIC1-SWNSW_SL</v>
          </cell>
          <cell r="L13" t="str">
            <v>NSW1 - Wagga Wagga</v>
          </cell>
        </row>
        <row r="14">
          <cell r="B14">
            <v>0</v>
          </cell>
          <cell r="D14">
            <v>0</v>
          </cell>
          <cell r="G14">
            <v>0</v>
          </cell>
          <cell r="L14" t="str">
            <v>QLD1 - Barcaldine</v>
          </cell>
        </row>
        <row r="15">
          <cell r="B15">
            <v>0</v>
          </cell>
          <cell r="D15">
            <v>0</v>
          </cell>
          <cell r="L15" t="str">
            <v>QLD1 - Darling Downs</v>
          </cell>
        </row>
        <row r="16">
          <cell r="B16">
            <v>0</v>
          </cell>
          <cell r="D16">
            <v>0</v>
          </cell>
          <cell r="L16" t="str">
            <v>QLD1 - Far North QLD</v>
          </cell>
        </row>
        <row r="17">
          <cell r="L17" t="str">
            <v>QLD1 - Fitzroy</v>
          </cell>
        </row>
        <row r="18">
          <cell r="B18" t="str">
            <v>Case 2</v>
          </cell>
          <cell r="L18" t="str">
            <v>QLD1 - Isaac</v>
          </cell>
        </row>
        <row r="19">
          <cell r="B19">
            <v>0</v>
          </cell>
          <cell r="L19" t="str">
            <v>QLD1 - North Qld Clean Energy Hub</v>
          </cell>
        </row>
        <row r="20">
          <cell r="B20">
            <v>0</v>
          </cell>
          <cell r="L20" t="str">
            <v>QLD1 - Northern Qld</v>
          </cell>
        </row>
        <row r="21">
          <cell r="B21">
            <v>0</v>
          </cell>
          <cell r="L21" t="str">
            <v>QLD1 - Wide Bay</v>
          </cell>
        </row>
        <row r="22">
          <cell r="B22">
            <v>0</v>
          </cell>
          <cell r="L22" t="str">
            <v>SA1 - Eastern Eyre Peninsula</v>
          </cell>
        </row>
        <row r="23">
          <cell r="B23">
            <v>0</v>
          </cell>
          <cell r="L23" t="str">
            <v>SA1 - Leigh Creek</v>
          </cell>
        </row>
        <row r="24">
          <cell r="B24">
            <v>0</v>
          </cell>
          <cell r="L24" t="str">
            <v>SA1 - Mid-North SA</v>
          </cell>
        </row>
        <row r="25">
          <cell r="B25">
            <v>0</v>
          </cell>
          <cell r="L25" t="str">
            <v>SA1 - Mid-North South Australia_MN</v>
          </cell>
        </row>
        <row r="26">
          <cell r="L26" t="str">
            <v>SA1 - Northern SA</v>
          </cell>
        </row>
        <row r="27">
          <cell r="L27" t="str">
            <v>SA1 - Riverland</v>
          </cell>
        </row>
        <row r="28">
          <cell r="B28">
            <v>2050</v>
          </cell>
          <cell r="L28" t="str">
            <v>SA1 - South East SA</v>
          </cell>
        </row>
        <row r="29">
          <cell r="B29">
            <v>5.8999999999999997E-2</v>
          </cell>
          <cell r="L29" t="str">
            <v>SA1 - Western Eyre Peninsula</v>
          </cell>
        </row>
        <row r="30">
          <cell r="B30">
            <v>1</v>
          </cell>
          <cell r="L30" t="str">
            <v>SA1 - Yorke Peninsula</v>
          </cell>
        </row>
        <row r="31">
          <cell r="B31" t="str">
            <v>NEM</v>
          </cell>
          <cell r="L31" t="str">
            <v>TAS1 - North East Tasmania</v>
          </cell>
        </row>
        <row r="32">
          <cell r="B32">
            <v>0.1</v>
          </cell>
          <cell r="L32" t="str">
            <v>TAS1 - North West Tasmania</v>
          </cell>
        </row>
        <row r="33">
          <cell r="B33">
            <v>43647</v>
          </cell>
          <cell r="L33" t="str">
            <v>TAS1 - Tasmania Midlands</v>
          </cell>
        </row>
        <row r="34">
          <cell r="B34">
            <v>87</v>
          </cell>
          <cell r="L34" t="str">
            <v>VIC1 - Central North Vic</v>
          </cell>
        </row>
        <row r="35">
          <cell r="L35" t="str">
            <v>VIC1 - Gippsland</v>
          </cell>
        </row>
        <row r="36">
          <cell r="B36">
            <v>100</v>
          </cell>
          <cell r="L36" t="str">
            <v>VIC1 - Murray River</v>
          </cell>
        </row>
        <row r="37">
          <cell r="L37" t="str">
            <v>VIC1 - Ovens Murray</v>
          </cell>
        </row>
        <row r="38">
          <cell r="L38" t="str">
            <v>VIC1 - South West Victoria</v>
          </cell>
        </row>
        <row r="39">
          <cell r="L39" t="str">
            <v>VIC1 - Western Victoria</v>
          </cell>
        </row>
        <row r="47">
          <cell r="B47" t="str">
            <v>Annual_Capacity</v>
          </cell>
        </row>
        <row r="48">
          <cell r="B48" t="str">
            <v>Annual_GenerationAG</v>
          </cell>
        </row>
        <row r="49">
          <cell r="B49" t="str">
            <v>Annual_GenerationSO</v>
          </cell>
        </row>
        <row r="50">
          <cell r="B50" t="str">
            <v>Duration_Link</v>
          </cell>
        </row>
        <row r="51">
          <cell r="B51" t="str">
            <v>TOD_Link</v>
          </cell>
        </row>
        <row r="52">
          <cell r="B52" t="str">
            <v>Annual_Link</v>
          </cell>
        </row>
        <row r="53">
          <cell r="B53" t="str">
            <v>Annual_Node details</v>
          </cell>
        </row>
        <row r="54">
          <cell r="B54" t="str">
            <v>TOD_NodePoolPrice</v>
          </cell>
        </row>
        <row r="55">
          <cell r="B55" t="str">
            <v>Annual_NPV_agg</v>
          </cell>
        </row>
        <row r="56">
          <cell r="B56" t="str">
            <v>EnergyConstraints</v>
          </cell>
        </row>
        <row r="57">
          <cell r="B57" t="str">
            <v>AnnualMax_Node demand</v>
          </cell>
        </row>
        <row r="58">
          <cell r="B58" t="str">
            <v>DemandSummary</v>
          </cell>
        </row>
        <row r="59">
          <cell r="B59" t="str">
            <v>Annual_Spill_Wind_Solar_Hydro</v>
          </cell>
        </row>
        <row r="60">
          <cell r="B60" t="str">
            <v>AssumedCapacity</v>
          </cell>
        </row>
        <row r="61">
          <cell r="B61" t="str">
            <v>CF</v>
          </cell>
        </row>
        <row r="62">
          <cell r="B62" t="str">
            <v>REZTransmissionLimits</v>
          </cell>
        </row>
        <row r="63">
          <cell r="B63" t="str">
            <v>BuildLimits</v>
          </cell>
        </row>
        <row r="64">
          <cell r="B64">
            <v>0</v>
          </cell>
        </row>
        <row r="65">
          <cell r="B65">
            <v>0</v>
          </cell>
        </row>
        <row r="66">
          <cell r="B66">
            <v>0</v>
          </cell>
        </row>
        <row r="67">
          <cell r="B67">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7">
          <cell r="AL7">
            <v>0</v>
          </cell>
        </row>
      </sheetData>
      <sheetData sheetId="17">
        <row r="7">
          <cell r="AL7">
            <v>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ow r="1">
          <cell r="AN1">
            <v>9.4436709627165102E-4</v>
          </cell>
        </row>
      </sheetData>
      <sheetData sheetId="99"/>
      <sheetData sheetId="100"/>
      <sheetData sheetId="101"/>
      <sheetData sheetId="102"/>
      <sheetData sheetId="10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notes"/>
      <sheetName val="Abbreviations and notes"/>
      <sheetName val="Main"/>
      <sheetName val="!!DELETE ME!! - Data checks"/>
      <sheetName val="!! DELETE ME!! - Workbook Check"/>
      <sheetName val="---Compare options---"/>
      <sheetName val="BaseCase_Generation"/>
      <sheetName val="BaseCase_Capacity"/>
      <sheetName val="BaseCase_VOM Cost"/>
      <sheetName val="BaseCase_FOM Cost"/>
      <sheetName val="BaseCase_Fuel Cost"/>
      <sheetName val="BaseCase_Build Cost"/>
      <sheetName val="BaseCase_REHAB Cost"/>
      <sheetName val="BaseCase_REZ Tx Cost"/>
      <sheetName val="BaseCase_USE+DSP Cost"/>
      <sheetName val="BaseCase_SyncCon Cost"/>
      <sheetName val="M31_34_Generation"/>
      <sheetName val="M31_34_Capacity"/>
      <sheetName val="M31_34_VOM Cost"/>
      <sheetName val="M31_34_FOM Cost"/>
      <sheetName val="M31_34_Fuel Cost"/>
      <sheetName val="M31_34_Build Cost"/>
      <sheetName val="M31_34_REHAB Cost"/>
      <sheetName val="M31_34_REZ Tx Cost"/>
      <sheetName val="M31_34_USE+DSP Cost"/>
      <sheetName val="M31_34_SyncCon Cost"/>
      <sheetName val="1_NPVall"/>
      <sheetName val="1_GenSO"/>
      <sheetName val="1_Cap"/>
      <sheetName val="1_NSCap"/>
      <sheetName val="1_DemandSum"/>
      <sheetName val="2_NPVall"/>
      <sheetName val="2_GenSO"/>
      <sheetName val="2_Cap"/>
      <sheetName val="2_NSCap"/>
      <sheetName val="2_DemandSum"/>
      <sheetName val="ESS_Charge_GWh"/>
      <sheetName val="ESS_Discharge_GWh"/>
      <sheetName val="NPVall_Slow"/>
      <sheetName val="GenSO_Slow"/>
      <sheetName val="Cap_Slow"/>
      <sheetName val="NSCap_Slow"/>
      <sheetName val="DemandSum_Slow"/>
      <sheetName val="NPVall_Slow FY27-30"/>
      <sheetName val="GenSO_Slow FY27-30"/>
      <sheetName val="Cap_Slow FY27-30"/>
      <sheetName val="NSCap_Slow FY27-30"/>
      <sheetName val="DemandSum_Slow FY27-30"/>
      <sheetName val="NPVall_Slow FY31-34"/>
      <sheetName val="GenSO_Slow FY31-34"/>
      <sheetName val="Cap_Slow FY31-34"/>
      <sheetName val="NSCap_Slow FY31-34"/>
      <sheetName val="DemandSum_Slow FY31-34"/>
      <sheetName val="NPVall_Central"/>
      <sheetName val="GenSO_Central"/>
      <sheetName val="Cap_Central"/>
      <sheetName val="NSCap_Central"/>
      <sheetName val="DemandSum_Central"/>
      <sheetName val="NPVall_Central FY27-30"/>
      <sheetName val="GenSO_Central FY27-30"/>
      <sheetName val="Cap_Central FY27-30"/>
      <sheetName val="NSCap_Central FY27-30"/>
      <sheetName val="DemandSum_Central FY27-30"/>
      <sheetName val="NPVall_Central FY31-34"/>
      <sheetName val="GenSO_Central FY31-34"/>
      <sheetName val="Cap_Central FY31-34"/>
      <sheetName val="NSCap_Central FY31-34"/>
      <sheetName val="DemandSum_Central FY31-34"/>
      <sheetName val="NPVall_Fast"/>
      <sheetName val="GenSO_Fast"/>
      <sheetName val="Cap_Fast"/>
      <sheetName val="NSCap_Fast"/>
      <sheetName val="DemandSum_Fast"/>
      <sheetName val="NPVall_Fast FY27-30"/>
      <sheetName val="GenSO_Fast FY27-30"/>
      <sheetName val="Cap_Fast FY27-30"/>
      <sheetName val="NSCap_Fast FY27-30"/>
      <sheetName val="DemandSum_Fast FY27-30"/>
      <sheetName val="NPVall_Fast FY31-34"/>
      <sheetName val="GenSO_Fast FY31-34"/>
      <sheetName val="Cap_Fast FY31-34"/>
      <sheetName val="NSCap_Fast FY31-34"/>
      <sheetName val="DemandSum_Fast FY31-34"/>
      <sheetName val="NPVall_High DER"/>
      <sheetName val="GenSO_High DER"/>
      <sheetName val="Cap_High DER"/>
      <sheetName val="NSCap_High DER"/>
      <sheetName val="DemandSum_High DER"/>
      <sheetName val="NPVall_High DER FY27-30"/>
      <sheetName val="GenSO_High DER FY27-30"/>
      <sheetName val="Cap_High DER FY27-30"/>
      <sheetName val="NSCap_High DER FY27-30"/>
      <sheetName val="DemandSum_High DER FY27-30"/>
      <sheetName val="NPVall_High DER FY31-34"/>
      <sheetName val="GenSO_High DER FY31-34"/>
      <sheetName val="Cap_High DER FY31-34"/>
      <sheetName val="NSCap_High DER FY31-34"/>
      <sheetName val="DemandSum_High DER FY31-34"/>
      <sheetName val="NPVall_Step"/>
      <sheetName val="GenSO_Step"/>
      <sheetName val="Cap_Step"/>
      <sheetName val="NSCap_Step"/>
      <sheetName val="DemandSum_Step"/>
      <sheetName val="NPVall_Step FY27-30"/>
      <sheetName val="GenSO_Step FY27-30"/>
      <sheetName val="Cap_Step FY27-30"/>
      <sheetName val="NSCap_Step FY27-30"/>
      <sheetName val="DemandSum_Step FY27-30"/>
      <sheetName val="NPVall_Step FY31-34"/>
      <sheetName val="GenSO_Step FY31-34"/>
      <sheetName val="Cap_Step FY31-34"/>
      <sheetName val="NSCap_Step FY31-34"/>
      <sheetName val="DemandSum_Step FY31-3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9">
          <cell r="C9">
            <v>19443.503163702309</v>
          </cell>
          <cell r="D9">
            <v>1.6188610579999995E-2</v>
          </cell>
          <cell r="E9">
            <v>1303.06253422848</v>
          </cell>
          <cell r="F9">
            <v>131.75840715466998</v>
          </cell>
          <cell r="G9">
            <v>480.33184858532996</v>
          </cell>
          <cell r="H9">
            <v>160.42665978168003</v>
          </cell>
          <cell r="I9">
            <v>1.6434329279999996E-2</v>
          </cell>
          <cell r="J9">
            <v>16854.367859732338</v>
          </cell>
          <cell r="K9">
            <v>1131.9067209852501</v>
          </cell>
          <cell r="L9">
            <v>0.93255257713999984</v>
          </cell>
          <cell r="M9">
            <v>77.311465243909993</v>
          </cell>
          <cell r="N9">
            <v>19086.576599640091</v>
          </cell>
          <cell r="O9">
            <v>16297.076294599099</v>
          </cell>
          <cell r="P9">
            <v>8215.6215566523297</v>
          </cell>
          <cell r="Q9">
            <v>1998.4054276709403</v>
          </cell>
          <cell r="R9">
            <v>15038.50459981042</v>
          </cell>
          <cell r="S9">
            <v>25784.245970678348</v>
          </cell>
          <cell r="T9">
            <v>10.72097737226</v>
          </cell>
          <cell r="U9">
            <v>17547.35110233082</v>
          </cell>
          <cell r="V9">
            <v>1004.2765516034701</v>
          </cell>
          <cell r="W9">
            <v>9317.8541945206707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tabColor rgb="FFFFE600"/>
    <pageSetUpPr fitToPage="1"/>
  </sheetPr>
  <dimension ref="A1:O44"/>
  <sheetViews>
    <sheetView showGridLines="0" tabSelected="1" zoomScale="70" zoomScaleNormal="70" zoomScaleSheetLayoutView="70" workbookViewId="0"/>
  </sheetViews>
  <sheetFormatPr defaultColWidth="8.7265625" defaultRowHeight="13"/>
  <cols>
    <col min="1" max="14" width="8.7265625" style="1"/>
    <col min="15" max="15" width="18.81640625" style="1" customWidth="1"/>
    <col min="16" max="16" width="9.26953125" style="1" customWidth="1"/>
    <col min="17" max="16384" width="8.7265625" style="1"/>
  </cols>
  <sheetData>
    <row r="1" spans="1:1">
      <c r="A1" s="1" t="s">
        <v>0</v>
      </c>
    </row>
    <row r="43" spans="15:15">
      <c r="O43" s="1" t="s">
        <v>0</v>
      </c>
    </row>
    <row r="44" spans="15:15">
      <c r="O44" s="1" t="s">
        <v>0</v>
      </c>
    </row>
  </sheetData>
  <sheetProtection algorithmName="SHA-512" hashValue="bbs6NQWe4ugZqITB7haBjljeR2Ls56eoOJ8Z63GXQ0/ZMQ5YX8V9BejxPK83boqtwOqjIy5KuIVKv7dEowLutQ==" saltValue="WbpgvbNufXPKcSyhYFrMzg==" spinCount="100000" sheet="1" objects="1" scenarios="1"/>
  <pageMargins left="0.45" right="0.45" top="0.45" bottom="0.45" header="0.25" footer="0.25"/>
  <pageSetup paperSize="9" scale="9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57E188"/>
  </sheetPr>
  <dimension ref="A1:AA93"/>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123</v>
      </c>
      <c r="B1" s="8"/>
      <c r="C1" s="8"/>
      <c r="D1" s="8"/>
      <c r="E1" s="8"/>
      <c r="F1" s="8"/>
      <c r="G1" s="8"/>
      <c r="H1" s="8"/>
      <c r="I1" s="8"/>
      <c r="J1" s="8"/>
      <c r="K1" s="8"/>
      <c r="L1" s="8"/>
      <c r="M1" s="8"/>
      <c r="N1" s="8"/>
      <c r="O1" s="8"/>
      <c r="P1" s="8"/>
      <c r="Q1" s="8"/>
      <c r="R1" s="8"/>
      <c r="S1" s="8"/>
      <c r="T1" s="8"/>
      <c r="U1" s="8"/>
      <c r="V1" s="8"/>
      <c r="W1" s="8"/>
      <c r="X1" s="8"/>
      <c r="Y1" s="8"/>
      <c r="Z1" s="8"/>
      <c r="AA1" s="8"/>
    </row>
    <row r="2" spans="1:27">
      <c r="A2" s="10" t="s">
        <v>22</v>
      </c>
      <c r="B2" s="7" t="s">
        <v>115</v>
      </c>
    </row>
    <row r="3" spans="1:27">
      <c r="B3" s="7"/>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1423766.672</v>
      </c>
      <c r="D6" s="12">
        <v>1293200.9950000001</v>
      </c>
      <c r="E6" s="12">
        <v>1122411.5026807999</v>
      </c>
      <c r="F6" s="12">
        <v>931902.91569690011</v>
      </c>
      <c r="G6" s="12">
        <v>903876.17650819989</v>
      </c>
      <c r="H6" s="12">
        <v>908910.74712479999</v>
      </c>
      <c r="I6" s="12">
        <v>749775.35778366006</v>
      </c>
      <c r="J6" s="12">
        <v>698569.16537656996</v>
      </c>
      <c r="K6" s="12">
        <v>648221.07619836996</v>
      </c>
      <c r="L6" s="12">
        <v>673908.0280702</v>
      </c>
      <c r="M6" s="12">
        <v>463283.44321165001</v>
      </c>
      <c r="N6" s="12">
        <v>450505.94086782</v>
      </c>
      <c r="O6" s="12">
        <v>390099.76399999997</v>
      </c>
      <c r="P6" s="12">
        <v>320848.90299999999</v>
      </c>
      <c r="Q6" s="12">
        <v>268786.16200000001</v>
      </c>
      <c r="R6" s="12">
        <v>232587.446</v>
      </c>
      <c r="S6" s="12">
        <v>206401.32299999997</v>
      </c>
      <c r="T6" s="12">
        <v>126797.147</v>
      </c>
      <c r="U6" s="12">
        <v>120817.579</v>
      </c>
      <c r="V6" s="12">
        <v>97846.042000000001</v>
      </c>
      <c r="W6" s="12">
        <v>83022.965500000006</v>
      </c>
      <c r="X6" s="12">
        <v>60381.154000000002</v>
      </c>
      <c r="Y6" s="12">
        <v>45345.205999999998</v>
      </c>
      <c r="Z6" s="12">
        <v>34044.716999999997</v>
      </c>
      <c r="AA6" s="12">
        <v>31561.1185</v>
      </c>
    </row>
    <row r="7" spans="1:27">
      <c r="A7" s="11" t="s">
        <v>18</v>
      </c>
      <c r="B7" s="11" t="s">
        <v>11</v>
      </c>
      <c r="C7" s="12">
        <v>218820.91</v>
      </c>
      <c r="D7" s="12">
        <v>198963.12700000001</v>
      </c>
      <c r="E7" s="12">
        <v>153305.60877741998</v>
      </c>
      <c r="F7" s="12">
        <v>139678.47636587001</v>
      </c>
      <c r="G7" s="12">
        <v>120023.54076093002</v>
      </c>
      <c r="H7" s="12">
        <v>112684.20600000001</v>
      </c>
      <c r="I7" s="12">
        <v>105846.41899999999</v>
      </c>
      <c r="J7" s="12">
        <v>89985.338000000003</v>
      </c>
      <c r="K7" s="12">
        <v>80513.879000000001</v>
      </c>
      <c r="L7" s="12">
        <v>81623.717000000004</v>
      </c>
      <c r="M7" s="12">
        <v>78737.717000000004</v>
      </c>
      <c r="N7" s="12">
        <v>77265.456000000006</v>
      </c>
      <c r="O7" s="12">
        <v>68252.006500000003</v>
      </c>
      <c r="P7" s="12">
        <v>64657.408000000003</v>
      </c>
      <c r="Q7" s="12">
        <v>64491.843500000003</v>
      </c>
      <c r="R7" s="12">
        <v>60191.93</v>
      </c>
      <c r="S7" s="12">
        <v>54987.847000000002</v>
      </c>
      <c r="T7" s="12">
        <v>48722.693500000001</v>
      </c>
      <c r="U7" s="12">
        <v>46366.303</v>
      </c>
      <c r="V7" s="12">
        <v>40575.597999999998</v>
      </c>
      <c r="W7" s="12">
        <v>39168.400999999998</v>
      </c>
      <c r="X7" s="12">
        <v>31286.5949</v>
      </c>
      <c r="Y7" s="12">
        <v>10008.321300000001</v>
      </c>
      <c r="Z7" s="12">
        <v>14150.187</v>
      </c>
      <c r="AA7" s="12">
        <v>0</v>
      </c>
    </row>
    <row r="8" spans="1:27">
      <c r="A8" s="11" t="s">
        <v>18</v>
      </c>
      <c r="B8" s="11" t="s">
        <v>8</v>
      </c>
      <c r="C8" s="12">
        <v>119060.21188000002</v>
      </c>
      <c r="D8" s="12">
        <v>115673.54056939398</v>
      </c>
      <c r="E8" s="12">
        <v>110078.879542959</v>
      </c>
      <c r="F8" s="12">
        <v>99734.887537864008</v>
      </c>
      <c r="G8" s="12">
        <v>82786.523724450002</v>
      </c>
      <c r="H8" s="12">
        <v>80814.386658300005</v>
      </c>
      <c r="I8" s="12">
        <v>74980.029002759999</v>
      </c>
      <c r="J8" s="12">
        <v>103229.44874901799</v>
      </c>
      <c r="K8" s="12">
        <v>78766.929121965019</v>
      </c>
      <c r="L8" s="12">
        <v>116193.12738798998</v>
      </c>
      <c r="M8" s="12">
        <v>212452.12904970002</v>
      </c>
      <c r="N8" s="12">
        <v>240607.82871185002</v>
      </c>
      <c r="O8" s="12">
        <v>182801.17515920001</v>
      </c>
      <c r="P8" s="12">
        <v>189499.24703386996</v>
      </c>
      <c r="Q8" s="12">
        <v>167581.94787545499</v>
      </c>
      <c r="R8" s="12">
        <v>130952.946892765</v>
      </c>
      <c r="S8" s="12">
        <v>115725.10967780001</v>
      </c>
      <c r="T8" s="12">
        <v>130902.18118454998</v>
      </c>
      <c r="U8" s="12">
        <v>112199.65304642</v>
      </c>
      <c r="V8" s="12">
        <v>124915.54335891003</v>
      </c>
      <c r="W8" s="12">
        <v>85634.70488374999</v>
      </c>
      <c r="X8" s="12">
        <v>79071.380317939984</v>
      </c>
      <c r="Y8" s="12">
        <v>42285.741386533999</v>
      </c>
      <c r="Z8" s="12">
        <v>29477.153027530003</v>
      </c>
      <c r="AA8" s="12">
        <v>177875.55391344998</v>
      </c>
    </row>
    <row r="9" spans="1:27">
      <c r="A9" s="11" t="s">
        <v>18</v>
      </c>
      <c r="B9" s="11" t="s">
        <v>12</v>
      </c>
      <c r="C9" s="12">
        <v>5490.7727500000001</v>
      </c>
      <c r="D9" s="12">
        <v>6629.2698</v>
      </c>
      <c r="E9" s="12">
        <v>12200.874</v>
      </c>
      <c r="F9" s="12">
        <v>10726.777</v>
      </c>
      <c r="G9" s="12">
        <v>12532.278999999999</v>
      </c>
      <c r="H9" s="12">
        <v>15643.1335</v>
      </c>
      <c r="I9" s="12">
        <v>3538.1109000000001</v>
      </c>
      <c r="J9" s="12">
        <v>9210.2829999999994</v>
      </c>
      <c r="K9" s="12">
        <v>4331.7263000000003</v>
      </c>
      <c r="L9" s="12">
        <v>11116.306499999999</v>
      </c>
      <c r="M9" s="12">
        <v>11740.306</v>
      </c>
      <c r="N9" s="12">
        <v>37201.784500000002</v>
      </c>
      <c r="O9" s="12">
        <v>9105.8220000000001</v>
      </c>
      <c r="P9" s="12">
        <v>9663.5689999999995</v>
      </c>
      <c r="Q9" s="12">
        <v>16996.856</v>
      </c>
      <c r="R9" s="12">
        <v>11593.790999999999</v>
      </c>
      <c r="S9" s="12">
        <v>0</v>
      </c>
      <c r="T9" s="12">
        <v>0</v>
      </c>
      <c r="U9" s="12">
        <v>0</v>
      </c>
      <c r="V9" s="12">
        <v>0</v>
      </c>
      <c r="W9" s="12">
        <v>0</v>
      </c>
      <c r="X9" s="12">
        <v>0</v>
      </c>
      <c r="Y9" s="12">
        <v>0</v>
      </c>
      <c r="Z9" s="12">
        <v>0</v>
      </c>
      <c r="AA9" s="12">
        <v>0</v>
      </c>
    </row>
    <row r="10" spans="1:27">
      <c r="A10" s="11" t="s">
        <v>18</v>
      </c>
      <c r="B10" s="11" t="s">
        <v>5</v>
      </c>
      <c r="C10" s="12">
        <v>8070.8977773060005</v>
      </c>
      <c r="D10" s="12">
        <v>9520.9867340130022</v>
      </c>
      <c r="E10" s="12">
        <v>12142.452732013002</v>
      </c>
      <c r="F10" s="12">
        <v>12937.14840521</v>
      </c>
      <c r="G10" s="12">
        <v>12037.313216552</v>
      </c>
      <c r="H10" s="12">
        <v>12230.774282255001</v>
      </c>
      <c r="I10" s="12">
        <v>4351.9521334419996</v>
      </c>
      <c r="J10" s="12">
        <v>14524.883270143</v>
      </c>
      <c r="K10" s="12">
        <v>5256.9160018840003</v>
      </c>
      <c r="L10" s="12">
        <v>15512.864921425999</v>
      </c>
      <c r="M10" s="12">
        <v>62143.93178510201</v>
      </c>
      <c r="N10" s="12">
        <v>114604.804360172</v>
      </c>
      <c r="O10" s="12">
        <v>46048.162262757993</v>
      </c>
      <c r="P10" s="12">
        <v>86777.070900305</v>
      </c>
      <c r="Q10" s="12">
        <v>131767.973113885</v>
      </c>
      <c r="R10" s="12">
        <v>67914.858194608998</v>
      </c>
      <c r="S10" s="12">
        <v>154832.71738420703</v>
      </c>
      <c r="T10" s="12">
        <v>287506.60545084591</v>
      </c>
      <c r="U10" s="12">
        <v>154423.21726578099</v>
      </c>
      <c r="V10" s="12">
        <v>206786.29620658202</v>
      </c>
      <c r="W10" s="12">
        <v>332304.46917495696</v>
      </c>
      <c r="X10" s="12">
        <v>272183.78455839795</v>
      </c>
      <c r="Y10" s="12">
        <v>363088.78855438303</v>
      </c>
      <c r="Z10" s="12">
        <v>505521.51738800603</v>
      </c>
      <c r="AA10" s="12">
        <v>534542.85563560005</v>
      </c>
    </row>
    <row r="11" spans="1:27">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row>
    <row r="14" spans="1:27">
      <c r="A14" s="11" t="s">
        <v>18</v>
      </c>
      <c r="B14" s="11" t="s">
        <v>9</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row>
    <row r="15" spans="1:27">
      <c r="A15" s="11" t="s">
        <v>18</v>
      </c>
      <c r="B15" s="11" t="s">
        <v>102</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row>
    <row r="16" spans="1:27">
      <c r="A16" s="11" t="s">
        <v>18</v>
      </c>
      <c r="B16" s="11" t="s">
        <v>15</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row>
    <row r="17" spans="1:27">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c r="A18" s="36" t="s">
        <v>98</v>
      </c>
      <c r="B18" s="36"/>
      <c r="C18" s="29">
        <v>1775209.4644073059</v>
      </c>
      <c r="D18" s="29">
        <v>1623987.9191034071</v>
      </c>
      <c r="E18" s="29">
        <v>1410139.3177331919</v>
      </c>
      <c r="F18" s="29">
        <v>1194980.2050058444</v>
      </c>
      <c r="G18" s="29">
        <v>1131255.8332101319</v>
      </c>
      <c r="H18" s="29">
        <v>1130283.2475653549</v>
      </c>
      <c r="I18" s="29">
        <v>938491.86881986202</v>
      </c>
      <c r="J18" s="29">
        <v>915519.11839573097</v>
      </c>
      <c r="K18" s="29">
        <v>817090.52662221901</v>
      </c>
      <c r="L18" s="29">
        <v>898354.04387961596</v>
      </c>
      <c r="M18" s="29">
        <v>828357.52704645193</v>
      </c>
      <c r="N18" s="29">
        <v>920185.81443984201</v>
      </c>
      <c r="O18" s="29">
        <v>696306.92992195801</v>
      </c>
      <c r="P18" s="29">
        <v>671446.19793417491</v>
      </c>
      <c r="Q18" s="29">
        <v>649624.78248934005</v>
      </c>
      <c r="R18" s="29">
        <v>503240.97208737402</v>
      </c>
      <c r="S18" s="29">
        <v>531946.99706200708</v>
      </c>
      <c r="T18" s="29">
        <v>593928.62713539589</v>
      </c>
      <c r="U18" s="29">
        <v>433806.75231220096</v>
      </c>
      <c r="V18" s="29">
        <v>470123.47956549202</v>
      </c>
      <c r="W18" s="29">
        <v>540130.54055870697</v>
      </c>
      <c r="X18" s="29">
        <v>442922.91377633793</v>
      </c>
      <c r="Y18" s="29">
        <v>460728.057240917</v>
      </c>
      <c r="Z18" s="29">
        <v>583193.57441553602</v>
      </c>
      <c r="AA18" s="29">
        <v>743979.52804905002</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716650.3</v>
      </c>
      <c r="D21" s="12">
        <v>626536.40399999998</v>
      </c>
      <c r="E21" s="12">
        <v>526881.84945119999</v>
      </c>
      <c r="F21" s="12">
        <v>414530.17200000002</v>
      </c>
      <c r="G21" s="12">
        <v>419692.13199999998</v>
      </c>
      <c r="H21" s="12">
        <v>450559.136</v>
      </c>
      <c r="I21" s="12">
        <v>344064.69500000001</v>
      </c>
      <c r="J21" s="12">
        <v>327572.74599999998</v>
      </c>
      <c r="K21" s="12">
        <v>312477.17200000002</v>
      </c>
      <c r="L21" s="12">
        <v>334565.48800000001</v>
      </c>
      <c r="M21" s="12">
        <v>129868.67600000001</v>
      </c>
      <c r="N21" s="12">
        <v>127853.376</v>
      </c>
      <c r="O21" s="12">
        <v>114333.552</v>
      </c>
      <c r="P21" s="12">
        <v>93347.216</v>
      </c>
      <c r="Q21" s="12">
        <v>106656.592</v>
      </c>
      <c r="R21" s="12">
        <v>87047.888000000006</v>
      </c>
      <c r="S21" s="12">
        <v>74402.7</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329.97262000000001</v>
      </c>
      <c r="D23" s="12">
        <v>376.75699257000002</v>
      </c>
      <c r="E23" s="12">
        <v>7218.0482886049995</v>
      </c>
      <c r="F23" s="12">
        <v>3716.3869866440004</v>
      </c>
      <c r="G23" s="12">
        <v>2471.9959042099999</v>
      </c>
      <c r="H23" s="12">
        <v>1555.7482552499998</v>
      </c>
      <c r="I23" s="12">
        <v>2839.2718204000003</v>
      </c>
      <c r="J23" s="12">
        <v>12102.93433917</v>
      </c>
      <c r="K23" s="12">
        <v>4665.2246301300002</v>
      </c>
      <c r="L23" s="12">
        <v>12032.47581659</v>
      </c>
      <c r="M23" s="12">
        <v>50610.542523399999</v>
      </c>
      <c r="N23" s="12">
        <v>57466.53376382</v>
      </c>
      <c r="O23" s="12">
        <v>35473.816823900001</v>
      </c>
      <c r="P23" s="12">
        <v>41861.279082139998</v>
      </c>
      <c r="Q23" s="12">
        <v>48830.944766920002</v>
      </c>
      <c r="R23" s="12">
        <v>34163.207224379999</v>
      </c>
      <c r="S23" s="12">
        <v>33455.722655099999</v>
      </c>
      <c r="T23" s="12">
        <v>38239.602866549998</v>
      </c>
      <c r="U23" s="12">
        <v>32751.553773449999</v>
      </c>
      <c r="V23" s="12">
        <v>37167.409547300005</v>
      </c>
      <c r="W23" s="12">
        <v>0.23525568999999999</v>
      </c>
      <c r="X23" s="12">
        <v>0.21616038999999901</v>
      </c>
      <c r="Y23" s="12">
        <v>0.26498532000000002</v>
      </c>
      <c r="Z23" s="12">
        <v>0.36452664000000001</v>
      </c>
      <c r="AA23" s="12">
        <v>0.3497384</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283.816794544</v>
      </c>
      <c r="D25" s="12">
        <v>562.03626836199987</v>
      </c>
      <c r="E25" s="12">
        <v>4061.847865572</v>
      </c>
      <c r="F25" s="12">
        <v>3361.6470150060004</v>
      </c>
      <c r="G25" s="12">
        <v>2455.7312756650003</v>
      </c>
      <c r="H25" s="12">
        <v>1241.4591378539999</v>
      </c>
      <c r="I25" s="12">
        <v>1445.83192459</v>
      </c>
      <c r="J25" s="12">
        <v>6569.2496569129999</v>
      </c>
      <c r="K25" s="12">
        <v>2006.9751355520004</v>
      </c>
      <c r="L25" s="12">
        <v>4543.1229328600002</v>
      </c>
      <c r="M25" s="12">
        <v>44668.112582248003</v>
      </c>
      <c r="N25" s="12">
        <v>67080.631982313003</v>
      </c>
      <c r="O25" s="12">
        <v>15327.563914955999</v>
      </c>
      <c r="P25" s="12">
        <v>29405.724908854998</v>
      </c>
      <c r="Q25" s="12">
        <v>31698.9374775</v>
      </c>
      <c r="R25" s="12">
        <v>9649.6901849120004</v>
      </c>
      <c r="S25" s="12">
        <v>48032.804136070001</v>
      </c>
      <c r="T25" s="12">
        <v>156434.52992142999</v>
      </c>
      <c r="U25" s="12">
        <v>76977.785895940004</v>
      </c>
      <c r="V25" s="12">
        <v>101209.95562065001</v>
      </c>
      <c r="W25" s="12">
        <v>179779.33195425998</v>
      </c>
      <c r="X25" s="12">
        <v>118638.17910190999</v>
      </c>
      <c r="Y25" s="12">
        <v>137721.25625137001</v>
      </c>
      <c r="Z25" s="12">
        <v>167286.97746386999</v>
      </c>
      <c r="AA25" s="12">
        <v>192416.3248993</v>
      </c>
    </row>
    <row r="26" spans="1:27">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0</v>
      </c>
      <c r="D28" s="12">
        <v>0</v>
      </c>
      <c r="E28" s="12">
        <v>0</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row>
    <row r="29" spans="1:27">
      <c r="A29" s="11" t="s">
        <v>26</v>
      </c>
      <c r="B29" s="11" t="s">
        <v>9</v>
      </c>
      <c r="C29" s="12">
        <v>0</v>
      </c>
      <c r="D29" s="12">
        <v>0</v>
      </c>
      <c r="E29" s="12">
        <v>0</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row>
    <row r="30" spans="1:27">
      <c r="A30" s="11" t="s">
        <v>26</v>
      </c>
      <c r="B30" s="11" t="s">
        <v>102</v>
      </c>
      <c r="C30" s="12">
        <v>0</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row>
    <row r="31" spans="1:27">
      <c r="A31" s="11" t="s">
        <v>26</v>
      </c>
      <c r="B31" s="11" t="s">
        <v>15</v>
      </c>
      <c r="C31" s="12">
        <v>0</v>
      </c>
      <c r="D31" s="12">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row>
    <row r="32" spans="1:27">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6" t="s">
        <v>98</v>
      </c>
      <c r="B33" s="36"/>
      <c r="C33" s="29">
        <v>717264.08941454405</v>
      </c>
      <c r="D33" s="29">
        <v>627475.19726093195</v>
      </c>
      <c r="E33" s="29">
        <v>538161.7456053769</v>
      </c>
      <c r="F33" s="29">
        <v>421608.20600165002</v>
      </c>
      <c r="G33" s="29">
        <v>424619.859179875</v>
      </c>
      <c r="H33" s="29">
        <v>453356.34339310398</v>
      </c>
      <c r="I33" s="29">
        <v>348349.79874499002</v>
      </c>
      <c r="J33" s="29">
        <v>346244.92999608297</v>
      </c>
      <c r="K33" s="29">
        <v>319149.37176568201</v>
      </c>
      <c r="L33" s="29">
        <v>351141.08674945001</v>
      </c>
      <c r="M33" s="29">
        <v>225147.33110564802</v>
      </c>
      <c r="N33" s="29">
        <v>252400.54174613301</v>
      </c>
      <c r="O33" s="29">
        <v>165134.93273885601</v>
      </c>
      <c r="P33" s="29">
        <v>164614.21999099498</v>
      </c>
      <c r="Q33" s="29">
        <v>187186.47424442001</v>
      </c>
      <c r="R33" s="29">
        <v>130860.785409292</v>
      </c>
      <c r="S33" s="29">
        <v>155891.22679117002</v>
      </c>
      <c r="T33" s="29">
        <v>194674.13278797999</v>
      </c>
      <c r="U33" s="29">
        <v>109729.33966939</v>
      </c>
      <c r="V33" s="29">
        <v>138377.36516795002</v>
      </c>
      <c r="W33" s="29">
        <v>179779.56720994998</v>
      </c>
      <c r="X33" s="29">
        <v>118638.39526229999</v>
      </c>
      <c r="Y33" s="29">
        <v>137721.52123669002</v>
      </c>
      <c r="Z33" s="29">
        <v>167287.34199051</v>
      </c>
      <c r="AA33" s="29">
        <v>192416.67463769999</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707116.37199999997</v>
      </c>
      <c r="D36" s="12">
        <v>666664.59100000001</v>
      </c>
      <c r="E36" s="12">
        <v>595529.65322959994</v>
      </c>
      <c r="F36" s="12">
        <v>517372.74369690003</v>
      </c>
      <c r="G36" s="12">
        <v>484184.04450819996</v>
      </c>
      <c r="H36" s="12">
        <v>458351.61112480005</v>
      </c>
      <c r="I36" s="12">
        <v>405710.66278365999</v>
      </c>
      <c r="J36" s="12">
        <v>370996.41937656997</v>
      </c>
      <c r="K36" s="12">
        <v>335743.90419837</v>
      </c>
      <c r="L36" s="12">
        <v>339342.54007019999</v>
      </c>
      <c r="M36" s="12">
        <v>333414.76721165003</v>
      </c>
      <c r="N36" s="12">
        <v>322652.56486782001</v>
      </c>
      <c r="O36" s="12">
        <v>275766.212</v>
      </c>
      <c r="P36" s="12">
        <v>227501.68700000001</v>
      </c>
      <c r="Q36" s="12">
        <v>162129.57</v>
      </c>
      <c r="R36" s="12">
        <v>145539.55799999999</v>
      </c>
      <c r="S36" s="12">
        <v>131998.62299999999</v>
      </c>
      <c r="T36" s="12">
        <v>126797.147</v>
      </c>
      <c r="U36" s="12">
        <v>120817.579</v>
      </c>
      <c r="V36" s="12">
        <v>97846.042000000001</v>
      </c>
      <c r="W36" s="12">
        <v>83022.965500000006</v>
      </c>
      <c r="X36" s="12">
        <v>60381.154000000002</v>
      </c>
      <c r="Y36" s="12">
        <v>45345.205999999998</v>
      </c>
      <c r="Z36" s="12">
        <v>34044.716999999997</v>
      </c>
      <c r="AA36" s="12">
        <v>31561.1185</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68288.212760000009</v>
      </c>
      <c r="D38" s="12">
        <v>72942.004503718999</v>
      </c>
      <c r="E38" s="12">
        <v>86567.809099820006</v>
      </c>
      <c r="F38" s="12">
        <v>84302.556226319997</v>
      </c>
      <c r="G38" s="12">
        <v>70295.778004300009</v>
      </c>
      <c r="H38" s="12">
        <v>64502.591950989998</v>
      </c>
      <c r="I38" s="12">
        <v>65283.810091790001</v>
      </c>
      <c r="J38" s="12">
        <v>78305.469835893993</v>
      </c>
      <c r="K38" s="12">
        <v>68098.510798230011</v>
      </c>
      <c r="L38" s="12">
        <v>83893.006903419999</v>
      </c>
      <c r="M38" s="12">
        <v>124719.85337906</v>
      </c>
      <c r="N38" s="12">
        <v>121218.55958897001</v>
      </c>
      <c r="O38" s="12">
        <v>115111.55947736002</v>
      </c>
      <c r="P38" s="12">
        <v>110037.59528624</v>
      </c>
      <c r="Q38" s="12">
        <v>118750.5250391</v>
      </c>
      <c r="R38" s="12">
        <v>96789.291323070007</v>
      </c>
      <c r="S38" s="12">
        <v>82268.919565339995</v>
      </c>
      <c r="T38" s="12">
        <v>92662.134995299988</v>
      </c>
      <c r="U38" s="12">
        <v>79447.642362059996</v>
      </c>
      <c r="V38" s="12">
        <v>87747.692516110008</v>
      </c>
      <c r="W38" s="12">
        <v>85633.961244609993</v>
      </c>
      <c r="X38" s="12">
        <v>79070.676715619993</v>
      </c>
      <c r="Y38" s="12">
        <v>42284.624739090003</v>
      </c>
      <c r="Z38" s="12">
        <v>29475.937549329999</v>
      </c>
      <c r="AA38" s="12">
        <v>28715.567444200002</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88.218285740000013</v>
      </c>
      <c r="D40" s="12">
        <v>0.19100637400000003</v>
      </c>
      <c r="E40" s="12">
        <v>314.78372090100004</v>
      </c>
      <c r="F40" s="12">
        <v>955.04936369599989</v>
      </c>
      <c r="G40" s="12">
        <v>402.98006250700001</v>
      </c>
      <c r="H40" s="12">
        <v>913.99234459600007</v>
      </c>
      <c r="I40" s="12">
        <v>674.67070822899984</v>
      </c>
      <c r="J40" s="12">
        <v>1862.4806952060001</v>
      </c>
      <c r="K40" s="12">
        <v>217.44642511999996</v>
      </c>
      <c r="L40" s="12">
        <v>2556.0763226459999</v>
      </c>
      <c r="M40" s="12">
        <v>5727.3874299490008</v>
      </c>
      <c r="N40" s="12">
        <v>11706.681244219999</v>
      </c>
      <c r="O40" s="12">
        <v>3329.0811403399998</v>
      </c>
      <c r="P40" s="12">
        <v>31600.878073620002</v>
      </c>
      <c r="Q40" s="12">
        <v>49959.378509410002</v>
      </c>
      <c r="R40" s="12">
        <v>25576.427625980003</v>
      </c>
      <c r="S40" s="12">
        <v>47091.13584427</v>
      </c>
      <c r="T40" s="12">
        <v>74954.215280059987</v>
      </c>
      <c r="U40" s="12">
        <v>33377.618084950002</v>
      </c>
      <c r="V40" s="12">
        <v>66686.401255019999</v>
      </c>
      <c r="W40" s="12">
        <v>63782.017141280005</v>
      </c>
      <c r="X40" s="12">
        <v>72739.639493909999</v>
      </c>
      <c r="Y40" s="12">
        <v>76093.76181512</v>
      </c>
      <c r="Z40" s="12">
        <v>120220.02721048001</v>
      </c>
      <c r="AA40" s="12">
        <v>135033.4459388</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0</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row>
    <row r="44" spans="1:27">
      <c r="A44" s="11" t="s">
        <v>27</v>
      </c>
      <c r="B44" s="11" t="s">
        <v>9</v>
      </c>
      <c r="C44" s="12">
        <v>0</v>
      </c>
      <c r="D44" s="12">
        <v>0</v>
      </c>
      <c r="E44" s="12">
        <v>0</v>
      </c>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row>
    <row r="45" spans="1:27">
      <c r="A45" s="11" t="s">
        <v>27</v>
      </c>
      <c r="B45" s="11" t="s">
        <v>102</v>
      </c>
      <c r="C45" s="12">
        <v>0</v>
      </c>
      <c r="D45" s="12">
        <v>0</v>
      </c>
      <c r="E45" s="12">
        <v>0</v>
      </c>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row>
    <row r="46" spans="1:27">
      <c r="A46" s="11" t="s">
        <v>27</v>
      </c>
      <c r="B46" s="11" t="s">
        <v>15</v>
      </c>
      <c r="C46" s="12">
        <v>0</v>
      </c>
      <c r="D46" s="12">
        <v>0</v>
      </c>
      <c r="E46" s="12">
        <v>0</v>
      </c>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6" t="s">
        <v>98</v>
      </c>
      <c r="B48" s="36"/>
      <c r="C48" s="29">
        <v>775492.80304574</v>
      </c>
      <c r="D48" s="29">
        <v>739606.78651009302</v>
      </c>
      <c r="E48" s="29">
        <v>682412.24605032091</v>
      </c>
      <c r="F48" s="29">
        <v>602630.34928691608</v>
      </c>
      <c r="G48" s="29">
        <v>554882.80257500696</v>
      </c>
      <c r="H48" s="29">
        <v>523768.1954203861</v>
      </c>
      <c r="I48" s="29">
        <v>471669.14358367899</v>
      </c>
      <c r="J48" s="29">
        <v>451164.36990766996</v>
      </c>
      <c r="K48" s="29">
        <v>404059.86142172001</v>
      </c>
      <c r="L48" s="29">
        <v>425791.62329626596</v>
      </c>
      <c r="M48" s="29">
        <v>463862.00802065904</v>
      </c>
      <c r="N48" s="29">
        <v>455577.80570101005</v>
      </c>
      <c r="O48" s="29">
        <v>394206.85261770006</v>
      </c>
      <c r="P48" s="29">
        <v>369140.16035986005</v>
      </c>
      <c r="Q48" s="29">
        <v>330839.47354851005</v>
      </c>
      <c r="R48" s="29">
        <v>267905.27694905002</v>
      </c>
      <c r="S48" s="29">
        <v>261358.67840961</v>
      </c>
      <c r="T48" s="29">
        <v>294413.49727535993</v>
      </c>
      <c r="U48" s="29">
        <v>233642.83944700999</v>
      </c>
      <c r="V48" s="29">
        <v>252280.13577113001</v>
      </c>
      <c r="W48" s="29">
        <v>232438.94388589001</v>
      </c>
      <c r="X48" s="29">
        <v>212191.47020952997</v>
      </c>
      <c r="Y48" s="29">
        <v>163723.59255420999</v>
      </c>
      <c r="Z48" s="29">
        <v>183740.68175981002</v>
      </c>
      <c r="AA48" s="29">
        <v>195310.13188299999</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218820.91</v>
      </c>
      <c r="D52" s="12">
        <v>198963.12700000001</v>
      </c>
      <c r="E52" s="12">
        <v>153305.60877741998</v>
      </c>
      <c r="F52" s="12">
        <v>139678.47636587001</v>
      </c>
      <c r="G52" s="12">
        <v>120023.54076093002</v>
      </c>
      <c r="H52" s="12">
        <v>112684.20600000001</v>
      </c>
      <c r="I52" s="12">
        <v>105846.41899999999</v>
      </c>
      <c r="J52" s="12">
        <v>89985.338000000003</v>
      </c>
      <c r="K52" s="12">
        <v>80513.879000000001</v>
      </c>
      <c r="L52" s="12">
        <v>81623.717000000004</v>
      </c>
      <c r="M52" s="12">
        <v>78737.717000000004</v>
      </c>
      <c r="N52" s="12">
        <v>77265.456000000006</v>
      </c>
      <c r="O52" s="12">
        <v>68252.006500000003</v>
      </c>
      <c r="P52" s="12">
        <v>64657.408000000003</v>
      </c>
      <c r="Q52" s="12">
        <v>64491.843500000003</v>
      </c>
      <c r="R52" s="12">
        <v>60191.93</v>
      </c>
      <c r="S52" s="12">
        <v>54987.847000000002</v>
      </c>
      <c r="T52" s="12">
        <v>48722.693500000001</v>
      </c>
      <c r="U52" s="12">
        <v>46366.303</v>
      </c>
      <c r="V52" s="12">
        <v>40575.597999999998</v>
      </c>
      <c r="W52" s="12">
        <v>39168.400999999998</v>
      </c>
      <c r="X52" s="12">
        <v>31286.5949</v>
      </c>
      <c r="Y52" s="12">
        <v>10008.321300000001</v>
      </c>
      <c r="Z52" s="12">
        <v>14150.187</v>
      </c>
      <c r="AA52" s="12">
        <v>0</v>
      </c>
    </row>
    <row r="53" spans="1:27">
      <c r="A53" s="11" t="s">
        <v>28</v>
      </c>
      <c r="B53" s="11" t="s">
        <v>8</v>
      </c>
      <c r="C53" s="12">
        <v>0</v>
      </c>
      <c r="D53" s="12">
        <v>8.4191410000000008E-2</v>
      </c>
      <c r="E53" s="12">
        <v>8.894804399999999E-2</v>
      </c>
      <c r="F53" s="12">
        <v>8.9763719999999908E-2</v>
      </c>
      <c r="G53" s="12">
        <v>8.8947180000000001E-2</v>
      </c>
      <c r="H53" s="12">
        <v>9.3815799999999991E-2</v>
      </c>
      <c r="I53" s="12">
        <v>9.0755790000000003E-2</v>
      </c>
      <c r="J53" s="12">
        <v>0.102334854</v>
      </c>
      <c r="K53" s="12">
        <v>9.7586370000000006E-2</v>
      </c>
      <c r="L53" s="12">
        <v>0.10984532</v>
      </c>
      <c r="M53" s="12">
        <v>0.12908536000000001</v>
      </c>
      <c r="N53" s="12">
        <v>0.14791221999999998</v>
      </c>
      <c r="O53" s="12">
        <v>0.1563022</v>
      </c>
      <c r="P53" s="12">
        <v>0.15089822</v>
      </c>
      <c r="Q53" s="12">
        <v>0.17461467</v>
      </c>
      <c r="R53" s="12">
        <v>0.16358655999999999</v>
      </c>
      <c r="S53" s="12">
        <v>0.1850057</v>
      </c>
      <c r="T53" s="12">
        <v>0.17770178</v>
      </c>
      <c r="U53" s="12">
        <v>0.19380042</v>
      </c>
      <c r="V53" s="12">
        <v>0.18958760000000002</v>
      </c>
      <c r="W53" s="12">
        <v>0.20951837000000001</v>
      </c>
      <c r="X53" s="12">
        <v>0.20485529</v>
      </c>
      <c r="Y53" s="12">
        <v>0.55983889999999992</v>
      </c>
      <c r="Z53" s="12">
        <v>0.56740779999999991</v>
      </c>
      <c r="AA53" s="12">
        <v>149159.35999999999</v>
      </c>
    </row>
    <row r="54" spans="1:27">
      <c r="A54" s="11" t="s">
        <v>28</v>
      </c>
      <c r="B54" s="11" t="s">
        <v>12</v>
      </c>
      <c r="C54" s="12">
        <v>911.85574999999994</v>
      </c>
      <c r="D54" s="12">
        <v>1043.6783</v>
      </c>
      <c r="E54" s="12">
        <v>5893.0140000000001</v>
      </c>
      <c r="F54" s="12">
        <v>5132.1954999999998</v>
      </c>
      <c r="G54" s="12">
        <v>6969.0784999999996</v>
      </c>
      <c r="H54" s="12">
        <v>9566.8179999999993</v>
      </c>
      <c r="I54" s="12">
        <v>2223.9965000000002</v>
      </c>
      <c r="J54" s="12">
        <v>4074.7460000000001</v>
      </c>
      <c r="K54" s="12">
        <v>1786.0481000000002</v>
      </c>
      <c r="L54" s="12">
        <v>4518.1634999999997</v>
      </c>
      <c r="M54" s="12">
        <v>3645.8809999999999</v>
      </c>
      <c r="N54" s="12">
        <v>7531.9504999999999</v>
      </c>
      <c r="O54" s="12">
        <v>9105.8220000000001</v>
      </c>
      <c r="P54" s="12">
        <v>9663.5689999999995</v>
      </c>
      <c r="Q54" s="12">
        <v>16996.856</v>
      </c>
      <c r="R54" s="12">
        <v>11593.790999999999</v>
      </c>
      <c r="S54" s="12">
        <v>0</v>
      </c>
      <c r="T54" s="12">
        <v>0</v>
      </c>
      <c r="U54" s="12">
        <v>0</v>
      </c>
      <c r="V54" s="12">
        <v>0</v>
      </c>
      <c r="W54" s="12">
        <v>0</v>
      </c>
      <c r="X54" s="12">
        <v>0</v>
      </c>
      <c r="Y54" s="12">
        <v>0</v>
      </c>
      <c r="Z54" s="12">
        <v>0</v>
      </c>
      <c r="AA54" s="12">
        <v>0</v>
      </c>
    </row>
    <row r="55" spans="1:27">
      <c r="A55" s="11" t="s">
        <v>28</v>
      </c>
      <c r="B55" s="11" t="s">
        <v>5</v>
      </c>
      <c r="C55" s="12">
        <v>1343.0051022720002</v>
      </c>
      <c r="D55" s="12">
        <v>1456.8133358060002</v>
      </c>
      <c r="E55" s="12">
        <v>2781.8059792490003</v>
      </c>
      <c r="F55" s="12">
        <v>4343.8464122680007</v>
      </c>
      <c r="G55" s="12">
        <v>4546.3387188099996</v>
      </c>
      <c r="H55" s="12">
        <v>4512.8569728900002</v>
      </c>
      <c r="I55" s="12">
        <v>748.714966549</v>
      </c>
      <c r="J55" s="12">
        <v>2548.692003998</v>
      </c>
      <c r="K55" s="12">
        <v>1510.7818435259999</v>
      </c>
      <c r="L55" s="12">
        <v>3074.2995923409999</v>
      </c>
      <c r="M55" s="12">
        <v>2113.156905545</v>
      </c>
      <c r="N55" s="12">
        <v>8666.1220454769991</v>
      </c>
      <c r="O55" s="12">
        <v>10886.936910344999</v>
      </c>
      <c r="P55" s="12">
        <v>7901.1644261849988</v>
      </c>
      <c r="Q55" s="12">
        <v>13121.58859146</v>
      </c>
      <c r="R55" s="12">
        <v>7937.399588925</v>
      </c>
      <c r="S55" s="12">
        <v>23097.131138649998</v>
      </c>
      <c r="T55" s="12">
        <v>20411.931714910999</v>
      </c>
      <c r="U55" s="12">
        <v>16774.651522954999</v>
      </c>
      <c r="V55" s="12">
        <v>12534.901039389999</v>
      </c>
      <c r="W55" s="12">
        <v>42216.407871160001</v>
      </c>
      <c r="X55" s="12">
        <v>47550.264864659992</v>
      </c>
      <c r="Y55" s="12">
        <v>117976.98014670001</v>
      </c>
      <c r="Z55" s="12">
        <v>185534.41197489999</v>
      </c>
      <c r="AA55" s="12">
        <v>177168.58015809997</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0</v>
      </c>
      <c r="D58" s="12">
        <v>0</v>
      </c>
      <c r="E58" s="12">
        <v>0</v>
      </c>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row>
    <row r="59" spans="1:27">
      <c r="A59" s="11" t="s">
        <v>28</v>
      </c>
      <c r="B59" s="11" t="s">
        <v>9</v>
      </c>
      <c r="C59" s="12">
        <v>0</v>
      </c>
      <c r="D59" s="12">
        <v>0</v>
      </c>
      <c r="E59" s="12">
        <v>0</v>
      </c>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row>
    <row r="60" spans="1:27">
      <c r="A60" s="11" t="s">
        <v>28</v>
      </c>
      <c r="B60" s="11" t="s">
        <v>102</v>
      </c>
      <c r="C60" s="12">
        <v>0</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row>
    <row r="61" spans="1:27">
      <c r="A61" s="11" t="s">
        <v>28</v>
      </c>
      <c r="B61" s="11" t="s">
        <v>15</v>
      </c>
      <c r="C61" s="12">
        <v>0</v>
      </c>
      <c r="D61" s="12">
        <v>0</v>
      </c>
      <c r="E61" s="12">
        <v>0</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6" t="s">
        <v>98</v>
      </c>
      <c r="B63" s="36"/>
      <c r="C63" s="29">
        <v>221075.77085227199</v>
      </c>
      <c r="D63" s="29">
        <v>201463.70282721598</v>
      </c>
      <c r="E63" s="29">
        <v>161980.51770471298</v>
      </c>
      <c r="F63" s="29">
        <v>149154.60804185801</v>
      </c>
      <c r="G63" s="29">
        <v>131539.04692692001</v>
      </c>
      <c r="H63" s="29">
        <v>126763.97478869001</v>
      </c>
      <c r="I63" s="29">
        <v>108819.22122233899</v>
      </c>
      <c r="J63" s="29">
        <v>96608.87833885201</v>
      </c>
      <c r="K63" s="29">
        <v>83810.806529895999</v>
      </c>
      <c r="L63" s="29">
        <v>89216.289937661</v>
      </c>
      <c r="M63" s="29">
        <v>84496.883990904986</v>
      </c>
      <c r="N63" s="29">
        <v>93463.676457697002</v>
      </c>
      <c r="O63" s="29">
        <v>88244.921712545009</v>
      </c>
      <c r="P63" s="29">
        <v>82222.292324405003</v>
      </c>
      <c r="Q63" s="29">
        <v>94610.462706129998</v>
      </c>
      <c r="R63" s="29">
        <v>79723.284175484994</v>
      </c>
      <c r="S63" s="29">
        <v>78085.163144349994</v>
      </c>
      <c r="T63" s="29">
        <v>69134.802916690998</v>
      </c>
      <c r="U63" s="29">
        <v>63141.148323374997</v>
      </c>
      <c r="V63" s="29">
        <v>53110.688626989999</v>
      </c>
      <c r="W63" s="29">
        <v>81385.01838953</v>
      </c>
      <c r="X63" s="29">
        <v>78837.06461994999</v>
      </c>
      <c r="Y63" s="29">
        <v>127985.86128560001</v>
      </c>
      <c r="Z63" s="29">
        <v>199685.1663827</v>
      </c>
      <c r="AA63" s="29">
        <v>326327.94015809998</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50442.0265</v>
      </c>
      <c r="D68" s="12">
        <v>42354.618223755002</v>
      </c>
      <c r="E68" s="12">
        <v>16292.8554317</v>
      </c>
      <c r="F68" s="12">
        <v>11715.77719936</v>
      </c>
      <c r="G68" s="12">
        <v>10018.583112619999</v>
      </c>
      <c r="H68" s="12">
        <v>14755.874407859999</v>
      </c>
      <c r="I68" s="12">
        <v>6856.7725762299997</v>
      </c>
      <c r="J68" s="12">
        <v>12820.854454299999</v>
      </c>
      <c r="K68" s="12">
        <v>6003.0070367050002</v>
      </c>
      <c r="L68" s="12">
        <v>20267.438025669999</v>
      </c>
      <c r="M68" s="12">
        <v>37121.503218900005</v>
      </c>
      <c r="N68" s="12">
        <v>61922.479125370002</v>
      </c>
      <c r="O68" s="12">
        <v>32215.53430775</v>
      </c>
      <c r="P68" s="12">
        <v>37600.117592589995</v>
      </c>
      <c r="Q68" s="12">
        <v>0.19002243000000002</v>
      </c>
      <c r="R68" s="12">
        <v>0.17708746</v>
      </c>
      <c r="S68" s="12">
        <v>0.17268954</v>
      </c>
      <c r="T68" s="12">
        <v>0.16222497999999999</v>
      </c>
      <c r="U68" s="12">
        <v>0.1540357</v>
      </c>
      <c r="V68" s="12">
        <v>0.14756263999999999</v>
      </c>
      <c r="W68" s="12">
        <v>0.19085076999999898</v>
      </c>
      <c r="X68" s="12">
        <v>0.17613993999999999</v>
      </c>
      <c r="Y68" s="12">
        <v>0.18322878000000001</v>
      </c>
      <c r="Z68" s="12">
        <v>0.17849666</v>
      </c>
      <c r="AA68" s="12">
        <v>0.16806134</v>
      </c>
    </row>
    <row r="69" spans="1:27">
      <c r="A69" s="11" t="s">
        <v>29</v>
      </c>
      <c r="B69" s="11" t="s">
        <v>12</v>
      </c>
      <c r="C69" s="12">
        <v>4578.9170000000004</v>
      </c>
      <c r="D69" s="12">
        <v>5585.5915000000005</v>
      </c>
      <c r="E69" s="12">
        <v>6307.86</v>
      </c>
      <c r="F69" s="12">
        <v>5594.5815000000002</v>
      </c>
      <c r="G69" s="12">
        <v>5563.2004999999999</v>
      </c>
      <c r="H69" s="12">
        <v>6076.3154999999997</v>
      </c>
      <c r="I69" s="12">
        <v>1314.1143999999999</v>
      </c>
      <c r="J69" s="12">
        <v>5135.5370000000003</v>
      </c>
      <c r="K69" s="12">
        <v>2545.6782000000003</v>
      </c>
      <c r="L69" s="12">
        <v>6598.143</v>
      </c>
      <c r="M69" s="12">
        <v>8094.4250000000002</v>
      </c>
      <c r="N69" s="12">
        <v>29669.833999999999</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6355.7367896010001</v>
      </c>
      <c r="D70" s="12">
        <v>7501.8258085900015</v>
      </c>
      <c r="E70" s="12">
        <v>4983.8945791420001</v>
      </c>
      <c r="F70" s="12">
        <v>4276.4854254589991</v>
      </c>
      <c r="G70" s="12">
        <v>4632.1427471040006</v>
      </c>
      <c r="H70" s="12">
        <v>5562.3441494350018</v>
      </c>
      <c r="I70" s="12">
        <v>1482.6052940249997</v>
      </c>
      <c r="J70" s="12">
        <v>3495.116203608</v>
      </c>
      <c r="K70" s="12">
        <v>1521.58181952</v>
      </c>
      <c r="L70" s="12">
        <v>5225.0335024919996</v>
      </c>
      <c r="M70" s="12">
        <v>9635.1272943240001</v>
      </c>
      <c r="N70" s="12">
        <v>26812.450111009995</v>
      </c>
      <c r="O70" s="12">
        <v>15986.041880529998</v>
      </c>
      <c r="P70" s="12">
        <v>17678.276511074997</v>
      </c>
      <c r="Q70" s="12">
        <v>36187.971802780005</v>
      </c>
      <c r="R70" s="12">
        <v>24579.284614146003</v>
      </c>
      <c r="S70" s="12">
        <v>36278.500448890009</v>
      </c>
      <c r="T70" s="12">
        <v>35629.225026369997</v>
      </c>
      <c r="U70" s="12">
        <v>27076.362778129998</v>
      </c>
      <c r="V70" s="12">
        <v>26354.918425399999</v>
      </c>
      <c r="W70" s="12">
        <v>46300.325191399999</v>
      </c>
      <c r="X70" s="12">
        <v>33018.514087799995</v>
      </c>
      <c r="Y70" s="12">
        <v>31161.403667759998</v>
      </c>
      <c r="Z70" s="12">
        <v>32364.71094913</v>
      </c>
      <c r="AA70" s="12">
        <v>29667.9449074</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0</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row>
    <row r="74" spans="1:27">
      <c r="A74" s="11" t="s">
        <v>29</v>
      </c>
      <c r="B74" s="11" t="s">
        <v>9</v>
      </c>
      <c r="C74" s="12">
        <v>0</v>
      </c>
      <c r="D74" s="12">
        <v>0</v>
      </c>
      <c r="E74" s="12">
        <v>0</v>
      </c>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row>
    <row r="75" spans="1:27">
      <c r="A75" s="11" t="s">
        <v>29</v>
      </c>
      <c r="B75" s="11" t="s">
        <v>102</v>
      </c>
      <c r="C75" s="12">
        <v>0</v>
      </c>
      <c r="D75" s="12">
        <v>0</v>
      </c>
      <c r="E75" s="12">
        <v>0</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row>
    <row r="76" spans="1:27">
      <c r="A76" s="11" t="s">
        <v>29</v>
      </c>
      <c r="B76" s="11" t="s">
        <v>15</v>
      </c>
      <c r="C76" s="12">
        <v>0</v>
      </c>
      <c r="D76" s="12">
        <v>0</v>
      </c>
      <c r="E76" s="12">
        <v>0</v>
      </c>
      <c r="F76" s="12">
        <v>0</v>
      </c>
      <c r="G76" s="12">
        <v>0</v>
      </c>
      <c r="H76" s="12">
        <v>0</v>
      </c>
      <c r="I76" s="12">
        <v>0</v>
      </c>
      <c r="J76" s="12">
        <v>0</v>
      </c>
      <c r="K76" s="12">
        <v>0</v>
      </c>
      <c r="L76" s="12">
        <v>0</v>
      </c>
      <c r="M76" s="12">
        <v>0</v>
      </c>
      <c r="N76" s="12">
        <v>0</v>
      </c>
      <c r="O76" s="12">
        <v>0</v>
      </c>
      <c r="P76" s="12">
        <v>0</v>
      </c>
      <c r="Q76" s="12">
        <v>0</v>
      </c>
      <c r="R76" s="12">
        <v>0</v>
      </c>
      <c r="S76" s="12">
        <v>0</v>
      </c>
      <c r="T76" s="12">
        <v>0</v>
      </c>
      <c r="U76" s="12">
        <v>0</v>
      </c>
      <c r="V76" s="12">
        <v>0</v>
      </c>
      <c r="W76" s="12">
        <v>0</v>
      </c>
      <c r="X76" s="12">
        <v>0</v>
      </c>
      <c r="Y76" s="12">
        <v>0</v>
      </c>
      <c r="Z76" s="12">
        <v>0</v>
      </c>
      <c r="AA76" s="12">
        <v>0</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6" t="s">
        <v>98</v>
      </c>
      <c r="B78" s="36"/>
      <c r="C78" s="29">
        <v>61376.680289601005</v>
      </c>
      <c r="D78" s="29">
        <v>55442.035532345006</v>
      </c>
      <c r="E78" s="29">
        <v>27584.610010842</v>
      </c>
      <c r="F78" s="29">
        <v>21586.844124818999</v>
      </c>
      <c r="G78" s="29">
        <v>20213.926359723999</v>
      </c>
      <c r="H78" s="29">
        <v>26394.534057295001</v>
      </c>
      <c r="I78" s="29">
        <v>9653.4922702549993</v>
      </c>
      <c r="J78" s="29">
        <v>21451.507657907998</v>
      </c>
      <c r="K78" s="29">
        <v>10070.267056225002</v>
      </c>
      <c r="L78" s="29">
        <v>32090.614528161997</v>
      </c>
      <c r="M78" s="29">
        <v>54851.055513224012</v>
      </c>
      <c r="N78" s="29">
        <v>118404.76323637999</v>
      </c>
      <c r="O78" s="29">
        <v>48201.57618828</v>
      </c>
      <c r="P78" s="29">
        <v>55278.394103664992</v>
      </c>
      <c r="Q78" s="29">
        <v>36188.161825210002</v>
      </c>
      <c r="R78" s="29">
        <v>24579.461701606004</v>
      </c>
      <c r="S78" s="29">
        <v>36278.673138430007</v>
      </c>
      <c r="T78" s="29">
        <v>35629.387251349995</v>
      </c>
      <c r="U78" s="29">
        <v>27076.51681383</v>
      </c>
      <c r="V78" s="29">
        <v>26355.065988039998</v>
      </c>
      <c r="W78" s="29">
        <v>46300.516042169998</v>
      </c>
      <c r="X78" s="29">
        <v>33018.690227739993</v>
      </c>
      <c r="Y78" s="29">
        <v>31161.586896539997</v>
      </c>
      <c r="Z78" s="29">
        <v>32364.889445789999</v>
      </c>
      <c r="AA78" s="29">
        <v>29668.112968739999</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7.6657939999999994E-2</v>
      </c>
      <c r="E83" s="12">
        <v>7.7774789999999996E-2</v>
      </c>
      <c r="F83" s="12">
        <v>7.7361819999999998E-2</v>
      </c>
      <c r="G83" s="12">
        <v>7.7756140000000001E-2</v>
      </c>
      <c r="H83" s="12">
        <v>7.822839999999999E-2</v>
      </c>
      <c r="I83" s="12">
        <v>8.3758550000000001E-2</v>
      </c>
      <c r="J83" s="12">
        <v>8.778480000000001E-2</v>
      </c>
      <c r="K83" s="12">
        <v>8.9070530000000009E-2</v>
      </c>
      <c r="L83" s="12">
        <v>9.6796989999999999E-2</v>
      </c>
      <c r="M83" s="12">
        <v>0.10084298</v>
      </c>
      <c r="N83" s="12">
        <v>0.10832146999999899</v>
      </c>
      <c r="O83" s="12">
        <v>0.108247989999999</v>
      </c>
      <c r="P83" s="12">
        <v>0.10417467999999999</v>
      </c>
      <c r="Q83" s="12">
        <v>0.113432335</v>
      </c>
      <c r="R83" s="12">
        <v>0.107671295</v>
      </c>
      <c r="S83" s="12">
        <v>0.10976211999999999</v>
      </c>
      <c r="T83" s="12">
        <v>0.10339593999999999</v>
      </c>
      <c r="U83" s="12">
        <v>0.10907478999999999</v>
      </c>
      <c r="V83" s="12">
        <v>0.10414525999999999</v>
      </c>
      <c r="W83" s="12">
        <v>0.10801430999999999</v>
      </c>
      <c r="X83" s="12">
        <v>0.10644670000000001</v>
      </c>
      <c r="Y83" s="12">
        <v>0.108594444</v>
      </c>
      <c r="Z83" s="12">
        <v>0.1050471</v>
      </c>
      <c r="AA83" s="12">
        <v>0.10866951</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0.12080514899999981</v>
      </c>
      <c r="D85" s="12">
        <v>0.12031488099999979</v>
      </c>
      <c r="E85" s="12">
        <v>0.12058714899999989</v>
      </c>
      <c r="F85" s="12">
        <v>0.12018878099999979</v>
      </c>
      <c r="G85" s="12">
        <v>0.12041246600000001</v>
      </c>
      <c r="H85" s="12">
        <v>0.12167747999999991</v>
      </c>
      <c r="I85" s="12">
        <v>0.129240049</v>
      </c>
      <c r="J85" s="12">
        <v>49.344710417999998</v>
      </c>
      <c r="K85" s="12">
        <v>0.13077816599999989</v>
      </c>
      <c r="L85" s="12">
        <v>114.33257108700001</v>
      </c>
      <c r="M85" s="12">
        <v>0.14757303599999999</v>
      </c>
      <c r="N85" s="12">
        <v>338.91897715200002</v>
      </c>
      <c r="O85" s="12">
        <v>518.53841658699992</v>
      </c>
      <c r="P85" s="12">
        <v>191.02698057000001</v>
      </c>
      <c r="Q85" s="12">
        <v>800.09673273499982</v>
      </c>
      <c r="R85" s="12">
        <v>172.05618064599997</v>
      </c>
      <c r="S85" s="12">
        <v>333.14581632700003</v>
      </c>
      <c r="T85" s="12">
        <v>76.703508074999988</v>
      </c>
      <c r="U85" s="12">
        <v>216.798983806</v>
      </c>
      <c r="V85" s="12">
        <v>0.11986612199999999</v>
      </c>
      <c r="W85" s="12">
        <v>226.38701685700002</v>
      </c>
      <c r="X85" s="12">
        <v>237.18701011799999</v>
      </c>
      <c r="Y85" s="12">
        <v>135.386673433</v>
      </c>
      <c r="Z85" s="12">
        <v>115.38978962600001</v>
      </c>
      <c r="AA85" s="12">
        <v>256.559732</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0</v>
      </c>
      <c r="D88" s="12">
        <v>0</v>
      </c>
      <c r="E88" s="12">
        <v>0</v>
      </c>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row>
    <row r="89" spans="1:27">
      <c r="A89" s="11" t="s">
        <v>30</v>
      </c>
      <c r="B89" s="11" t="s">
        <v>9</v>
      </c>
      <c r="C89" s="12">
        <v>0</v>
      </c>
      <c r="D89" s="12">
        <v>0</v>
      </c>
      <c r="E89" s="12">
        <v>0</v>
      </c>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row>
    <row r="90" spans="1:27">
      <c r="A90" s="11" t="s">
        <v>30</v>
      </c>
      <c r="B90" s="11" t="s">
        <v>102</v>
      </c>
      <c r="C90" s="12">
        <v>0</v>
      </c>
      <c r="D90" s="12">
        <v>0</v>
      </c>
      <c r="E90" s="12">
        <v>0</v>
      </c>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row>
    <row r="91" spans="1:27">
      <c r="A91" s="11" t="s">
        <v>30</v>
      </c>
      <c r="B91" s="11" t="s">
        <v>15</v>
      </c>
      <c r="C91" s="12">
        <v>0</v>
      </c>
      <c r="D91" s="12">
        <v>0</v>
      </c>
      <c r="E91" s="12">
        <v>0</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6" t="s">
        <v>98</v>
      </c>
      <c r="B93" s="36"/>
      <c r="C93" s="29">
        <v>0.12080514899999981</v>
      </c>
      <c r="D93" s="29">
        <v>0.1969728209999998</v>
      </c>
      <c r="E93" s="29">
        <v>0.19836193899999988</v>
      </c>
      <c r="F93" s="29">
        <v>0.19755060099999977</v>
      </c>
      <c r="G93" s="29">
        <v>0.19816860600000002</v>
      </c>
      <c r="H93" s="29">
        <v>0.1999058799999999</v>
      </c>
      <c r="I93" s="29">
        <v>0.21299859900000001</v>
      </c>
      <c r="J93" s="29">
        <v>49.432495218</v>
      </c>
      <c r="K93" s="29">
        <v>0.2198486959999999</v>
      </c>
      <c r="L93" s="29">
        <v>114.42936807700001</v>
      </c>
      <c r="M93" s="29">
        <v>0.24841601599999999</v>
      </c>
      <c r="N93" s="29">
        <v>339.02729862200005</v>
      </c>
      <c r="O93" s="29">
        <v>518.64666457699991</v>
      </c>
      <c r="P93" s="29">
        <v>191.13115525000001</v>
      </c>
      <c r="Q93" s="29">
        <v>800.21016506999979</v>
      </c>
      <c r="R93" s="29">
        <v>172.16385194099996</v>
      </c>
      <c r="S93" s="29">
        <v>333.25557844700006</v>
      </c>
      <c r="T93" s="29">
        <v>76.806904014999986</v>
      </c>
      <c r="U93" s="29">
        <v>216.90805859599999</v>
      </c>
      <c r="V93" s="29">
        <v>0.22401138199999998</v>
      </c>
      <c r="W93" s="29">
        <v>226.49503116700001</v>
      </c>
      <c r="X93" s="29">
        <v>237.29345681799998</v>
      </c>
      <c r="Y93" s="29">
        <v>135.495267877</v>
      </c>
      <c r="Z93" s="29">
        <v>115.494836726</v>
      </c>
      <c r="AA93" s="29">
        <v>256.66840151000002</v>
      </c>
    </row>
  </sheetData>
  <sheetProtection algorithmName="SHA-512" hashValue="ZZ4YXAjmpGh5mASStWpnCR6To+F4zTCGgJNB2Dk7slkWgQiFZ7Iyt0QpfxjmBWGdxg345hCxqV+k/XXF2Nu9yg==" saltValue="2qN2EY9PnqdzUw1Te+3APA==" spinCount="100000" sheet="1" objects="1" scenarios="1"/>
  <mergeCells count="6">
    <mergeCell ref="A93:B93"/>
    <mergeCell ref="A18:B18"/>
    <mergeCell ref="A33:B33"/>
    <mergeCell ref="A48:B48"/>
    <mergeCell ref="A63:B63"/>
    <mergeCell ref="A78:B7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57E188"/>
  </sheetPr>
  <dimension ref="A1:AG93"/>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33" ht="23.25" customHeight="1">
      <c r="A1" s="9" t="s">
        <v>124</v>
      </c>
      <c r="B1" s="8"/>
      <c r="C1" s="8"/>
      <c r="D1" s="8"/>
      <c r="E1" s="8"/>
      <c r="F1" s="8"/>
      <c r="G1" s="8"/>
      <c r="H1" s="8"/>
      <c r="I1" s="8"/>
      <c r="J1" s="8"/>
      <c r="K1" s="8"/>
      <c r="L1" s="8"/>
      <c r="M1" s="8"/>
      <c r="N1" s="8"/>
      <c r="O1" s="8"/>
      <c r="P1" s="8"/>
      <c r="Q1" s="8"/>
      <c r="R1" s="8"/>
      <c r="S1" s="8"/>
      <c r="T1" s="8"/>
      <c r="U1" s="8"/>
      <c r="V1" s="8"/>
      <c r="W1" s="8"/>
      <c r="X1" s="8"/>
      <c r="Y1" s="8"/>
      <c r="Z1" s="8"/>
      <c r="AA1" s="8"/>
    </row>
    <row r="2" spans="1:33">
      <c r="A2" s="10" t="s">
        <v>31</v>
      </c>
      <c r="B2" s="7" t="s">
        <v>116</v>
      </c>
    </row>
    <row r="3" spans="1:33">
      <c r="B3" s="7"/>
    </row>
    <row r="4" spans="1:33">
      <c r="A4" s="7" t="s">
        <v>52</v>
      </c>
      <c r="B4" s="7"/>
      <c r="AB4" s="6"/>
      <c r="AC4" s="6"/>
      <c r="AD4" s="6"/>
      <c r="AE4" s="6"/>
      <c r="AF4" s="6"/>
      <c r="AG4" s="6"/>
    </row>
    <row r="5" spans="1:33">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c r="AB5" s="6"/>
      <c r="AC5" s="6"/>
      <c r="AD5" s="6"/>
      <c r="AE5" s="6"/>
      <c r="AF5" s="6"/>
      <c r="AG5" s="6"/>
    </row>
    <row r="6" spans="1:33">
      <c r="A6" s="11" t="s">
        <v>18</v>
      </c>
      <c r="B6" s="11" t="s">
        <v>2</v>
      </c>
      <c r="C6" s="12">
        <v>0</v>
      </c>
      <c r="D6" s="12">
        <v>0</v>
      </c>
      <c r="E6" s="12">
        <v>0</v>
      </c>
      <c r="F6" s="12">
        <v>0</v>
      </c>
      <c r="G6" s="12">
        <v>0</v>
      </c>
      <c r="H6" s="12">
        <v>0</v>
      </c>
      <c r="I6" s="12">
        <v>0</v>
      </c>
      <c r="J6" s="12">
        <v>0</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6"/>
      <c r="AC6" s="6"/>
      <c r="AD6" s="6"/>
      <c r="AE6" s="6"/>
      <c r="AF6" s="6"/>
      <c r="AG6" s="6"/>
    </row>
    <row r="7" spans="1:33">
      <c r="A7" s="11" t="s">
        <v>18</v>
      </c>
      <c r="B7" s="11" t="s">
        <v>11</v>
      </c>
      <c r="C7" s="12">
        <v>0</v>
      </c>
      <c r="D7" s="12">
        <v>0</v>
      </c>
      <c r="E7" s="12">
        <v>0</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6"/>
      <c r="AC7" s="6"/>
      <c r="AD7" s="6"/>
      <c r="AE7" s="6"/>
      <c r="AF7" s="6"/>
      <c r="AG7" s="6"/>
    </row>
    <row r="8" spans="1:33">
      <c r="A8" s="11" t="s">
        <v>18</v>
      </c>
      <c r="B8" s="11" t="s">
        <v>8</v>
      </c>
      <c r="C8" s="12">
        <v>0</v>
      </c>
      <c r="D8" s="12">
        <v>1.805709629326443</v>
      </c>
      <c r="E8" s="12">
        <v>0.20239256915023529</v>
      </c>
      <c r="F8" s="12">
        <v>5.1966434805761644E-2</v>
      </c>
      <c r="G8" s="12">
        <v>6.2515635192685826E-2</v>
      </c>
      <c r="H8" s="12">
        <v>0.23211773506337308</v>
      </c>
      <c r="I8" s="12">
        <v>7.7678693788344383E-2</v>
      </c>
      <c r="J8" s="12">
        <v>0.23975439048819389</v>
      </c>
      <c r="K8" s="12">
        <v>1.7653068795087865E-2</v>
      </c>
      <c r="L8" s="12">
        <v>0.27037297764316437</v>
      </c>
      <c r="M8" s="12">
        <v>0.75746705406416504</v>
      </c>
      <c r="N8" s="12">
        <v>0.29044266949420539</v>
      </c>
      <c r="O8" s="12">
        <v>0.16729405785301629</v>
      </c>
      <c r="P8" s="12">
        <v>1.29375326213635E-2</v>
      </c>
      <c r="Q8" s="12">
        <v>0.43338658554157139</v>
      </c>
      <c r="R8" s="12">
        <v>1.979736504617162E-3</v>
      </c>
      <c r="S8" s="12">
        <v>6.1168801700241637E-2</v>
      </c>
      <c r="T8" s="12">
        <v>1.1383747758912299E-2</v>
      </c>
      <c r="U8" s="12">
        <v>0.11910634928756808</v>
      </c>
      <c r="V8" s="12">
        <v>1.187153050150765E-2</v>
      </c>
      <c r="W8" s="12">
        <v>0.11508366838121009</v>
      </c>
      <c r="X8" s="12">
        <v>1.3036885434224651E-2</v>
      </c>
      <c r="Y8" s="12">
        <v>0.31509082368720992</v>
      </c>
      <c r="Z8" s="12">
        <v>9.8560618996575117E-2</v>
      </c>
      <c r="AA8" s="12">
        <v>32477.917051235578</v>
      </c>
      <c r="AB8" s="6"/>
      <c r="AC8" s="6"/>
      <c r="AD8" s="6"/>
      <c r="AE8" s="6"/>
      <c r="AF8" s="6"/>
      <c r="AG8" s="6"/>
    </row>
    <row r="9" spans="1:33">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6"/>
      <c r="AC9" s="6"/>
      <c r="AD9" s="6"/>
      <c r="AE9" s="6"/>
      <c r="AF9" s="6"/>
      <c r="AG9" s="6"/>
    </row>
    <row r="10" spans="1:33">
      <c r="A10" s="11" t="s">
        <v>18</v>
      </c>
      <c r="B10" s="11" t="s">
        <v>5</v>
      </c>
      <c r="C10" s="12">
        <v>4.7521764026245688</v>
      </c>
      <c r="D10" s="12">
        <v>227989.44650842069</v>
      </c>
      <c r="E10" s="12">
        <v>210311.40207067665</v>
      </c>
      <c r="F10" s="12">
        <v>0.16949912648738852</v>
      </c>
      <c r="G10" s="12">
        <v>0.13801829518943506</v>
      </c>
      <c r="H10" s="12">
        <v>1.3225948526938456</v>
      </c>
      <c r="I10" s="12">
        <v>0.68512040339982183</v>
      </c>
      <c r="J10" s="12">
        <v>245398.71547027992</v>
      </c>
      <c r="K10" s="12">
        <v>9.8370751191213537E-2</v>
      </c>
      <c r="L10" s="12">
        <v>0.16576176341093884</v>
      </c>
      <c r="M10" s="12">
        <v>182322.85864928944</v>
      </c>
      <c r="N10" s="12">
        <v>260468.75928284926</v>
      </c>
      <c r="O10" s="12">
        <v>2.3143704735619006</v>
      </c>
      <c r="P10" s="12">
        <v>1.9109019609248559E-2</v>
      </c>
      <c r="Q10" s="12">
        <v>6927.1182640827574</v>
      </c>
      <c r="R10" s="12">
        <v>1.0443693637915676E-2</v>
      </c>
      <c r="S10" s="12">
        <v>4.0844019384930215E-2</v>
      </c>
      <c r="T10" s="12">
        <v>0.106764242224708</v>
      </c>
      <c r="U10" s="12">
        <v>41920.94216923965</v>
      </c>
      <c r="V10" s="12">
        <v>7.4142483490625202E-2</v>
      </c>
      <c r="W10" s="12">
        <v>15115.629589766069</v>
      </c>
      <c r="X10" s="12">
        <v>205055.12380643497</v>
      </c>
      <c r="Y10" s="12">
        <v>15198.086272042816</v>
      </c>
      <c r="Z10" s="12">
        <v>55690.932871044715</v>
      </c>
      <c r="AA10" s="12">
        <v>5.9881675105096684E-3</v>
      </c>
      <c r="AB10" s="6"/>
      <c r="AC10" s="6"/>
      <c r="AD10" s="6"/>
      <c r="AE10" s="6"/>
      <c r="AF10" s="6"/>
      <c r="AG10" s="6"/>
    </row>
    <row r="11" spans="1:33">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6"/>
      <c r="AC11" s="6"/>
      <c r="AD11" s="6"/>
      <c r="AE11" s="6"/>
      <c r="AF11" s="6"/>
      <c r="AG11" s="6"/>
    </row>
    <row r="12" spans="1:33">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6"/>
      <c r="AC12" s="6"/>
      <c r="AD12" s="6"/>
      <c r="AE12" s="6"/>
      <c r="AF12" s="6"/>
      <c r="AG12" s="6"/>
    </row>
    <row r="13" spans="1:33">
      <c r="A13" s="11" t="s">
        <v>18</v>
      </c>
      <c r="B13" s="11" t="s">
        <v>10</v>
      </c>
      <c r="C13" s="12">
        <v>276992.80827999022</v>
      </c>
      <c r="D13" s="12">
        <v>1673110.5930780435</v>
      </c>
      <c r="E13" s="12">
        <v>2987756.5621230574</v>
      </c>
      <c r="F13" s="12">
        <v>3315642.820670716</v>
      </c>
      <c r="G13" s="12">
        <v>3107930.5394402319</v>
      </c>
      <c r="H13" s="12">
        <v>3143073.916979257</v>
      </c>
      <c r="I13" s="12">
        <v>2354413.0646123141</v>
      </c>
      <c r="J13" s="12">
        <v>165559.35179053235</v>
      </c>
      <c r="K13" s="12">
        <v>152267.13483023623</v>
      </c>
      <c r="L13" s="12">
        <v>1106951.2722539015</v>
      </c>
      <c r="M13" s="12">
        <v>3627130.4781572171</v>
      </c>
      <c r="N13" s="12">
        <v>1330918.7006874452</v>
      </c>
      <c r="O13" s="12">
        <v>1410074.4599204157</v>
      </c>
      <c r="P13" s="12">
        <v>2332555.7455608975</v>
      </c>
      <c r="Q13" s="12">
        <v>2381394.463937534</v>
      </c>
      <c r="R13" s="12">
        <v>1532780.4781941909</v>
      </c>
      <c r="S13" s="12">
        <v>296307.20535045111</v>
      </c>
      <c r="T13" s="12">
        <v>213864.50294389165</v>
      </c>
      <c r="U13" s="12">
        <v>616492.04473137541</v>
      </c>
      <c r="V13" s="12">
        <v>825741.48709453817</v>
      </c>
      <c r="W13" s="12">
        <v>374915.76336199587</v>
      </c>
      <c r="X13" s="12">
        <v>149098.55942613233</v>
      </c>
      <c r="Y13" s="12">
        <v>446876.18353247154</v>
      </c>
      <c r="Z13" s="12">
        <v>414161.41889126244</v>
      </c>
      <c r="AA13" s="12">
        <v>143344.38913807538</v>
      </c>
      <c r="AB13" s="6"/>
      <c r="AC13" s="6"/>
      <c r="AD13" s="6"/>
      <c r="AE13" s="6"/>
      <c r="AF13" s="6"/>
      <c r="AG13" s="6"/>
    </row>
    <row r="14" spans="1:33">
      <c r="A14" s="11" t="s">
        <v>18</v>
      </c>
      <c r="B14" s="11" t="s">
        <v>9</v>
      </c>
      <c r="C14" s="12">
        <v>9.4271956741588916</v>
      </c>
      <c r="D14" s="12">
        <v>3.7894761021087349</v>
      </c>
      <c r="E14" s="12">
        <v>3.7213055256093246</v>
      </c>
      <c r="F14" s="12">
        <v>5.7104625154847515</v>
      </c>
      <c r="G14" s="12">
        <v>2.2627212174679245</v>
      </c>
      <c r="H14" s="12">
        <v>193283.82041077965</v>
      </c>
      <c r="I14" s="12">
        <v>570704.06035004288</v>
      </c>
      <c r="J14" s="12">
        <v>1.4515437312013191</v>
      </c>
      <c r="K14" s="12">
        <v>0.43879792315053673</v>
      </c>
      <c r="L14" s="12">
        <v>2.3563798682643649</v>
      </c>
      <c r="M14" s="12">
        <v>1460869.4463226215</v>
      </c>
      <c r="N14" s="12">
        <v>68864.113551388102</v>
      </c>
      <c r="O14" s="12">
        <v>188276.80330285791</v>
      </c>
      <c r="P14" s="12">
        <v>344716.6603375579</v>
      </c>
      <c r="Q14" s="12">
        <v>1151318.5652740204</v>
      </c>
      <c r="R14" s="12">
        <v>0.1585782382824435</v>
      </c>
      <c r="S14" s="12">
        <v>29483.297386994444</v>
      </c>
      <c r="T14" s="12">
        <v>420950.15284285857</v>
      </c>
      <c r="U14" s="12">
        <v>443111.58934278367</v>
      </c>
      <c r="V14" s="12">
        <v>353076.03374139039</v>
      </c>
      <c r="W14" s="12">
        <v>399939.05231547373</v>
      </c>
      <c r="X14" s="12">
        <v>41626.030788471566</v>
      </c>
      <c r="Y14" s="12">
        <v>327172.77220441954</v>
      </c>
      <c r="Z14" s="12">
        <v>419866.53928918269</v>
      </c>
      <c r="AA14" s="12">
        <v>34798.287801546699</v>
      </c>
      <c r="AB14" s="6"/>
      <c r="AC14" s="6"/>
      <c r="AD14" s="6"/>
      <c r="AE14" s="6"/>
      <c r="AF14" s="6"/>
      <c r="AG14" s="6"/>
    </row>
    <row r="15" spans="1:33">
      <c r="A15" s="11" t="s">
        <v>18</v>
      </c>
      <c r="B15" s="11" t="s">
        <v>102</v>
      </c>
      <c r="C15" s="12">
        <v>33.677961283129243</v>
      </c>
      <c r="D15" s="12">
        <v>3.4122310507764895</v>
      </c>
      <c r="E15" s="12">
        <v>11.842054120524161</v>
      </c>
      <c r="F15" s="12">
        <v>0.71833563041958293</v>
      </c>
      <c r="G15" s="12">
        <v>1.8439424731283245</v>
      </c>
      <c r="H15" s="12">
        <v>216680.6836241126</v>
      </c>
      <c r="I15" s="12">
        <v>35166.685499101412</v>
      </c>
      <c r="J15" s="12">
        <v>5.8994108110797523</v>
      </c>
      <c r="K15" s="12">
        <v>0.68067215794452451</v>
      </c>
      <c r="L15" s="12">
        <v>303962.67465575453</v>
      </c>
      <c r="M15" s="12">
        <v>990173.84352356964</v>
      </c>
      <c r="N15" s="12">
        <v>62225.903945964492</v>
      </c>
      <c r="O15" s="12">
        <v>571168.52222674165</v>
      </c>
      <c r="P15" s="12">
        <v>0.4803537786879018</v>
      </c>
      <c r="Q15" s="12">
        <v>941132.90779853228</v>
      </c>
      <c r="R15" s="12">
        <v>0.19941277070033472</v>
      </c>
      <c r="S15" s="12">
        <v>170263.37198072151</v>
      </c>
      <c r="T15" s="12">
        <v>76700.929092556224</v>
      </c>
      <c r="U15" s="12">
        <v>566102.82985353272</v>
      </c>
      <c r="V15" s="12">
        <v>0.17570575445518846</v>
      </c>
      <c r="W15" s="12">
        <v>63362.122196086792</v>
      </c>
      <c r="X15" s="12">
        <v>34941.844617473915</v>
      </c>
      <c r="Y15" s="12">
        <v>101867.88450874503</v>
      </c>
      <c r="Z15" s="12">
        <v>66574.291977513989</v>
      </c>
      <c r="AA15" s="12">
        <v>6253.8924776313543</v>
      </c>
      <c r="AB15" s="6"/>
      <c r="AC15" s="6"/>
      <c r="AD15" s="6"/>
      <c r="AE15" s="6"/>
      <c r="AF15" s="6"/>
      <c r="AG15" s="6"/>
    </row>
    <row r="16" spans="1:33">
      <c r="A16" s="11" t="s">
        <v>18</v>
      </c>
      <c r="B16" s="11" t="s">
        <v>15</v>
      </c>
      <c r="C16" s="12">
        <v>0</v>
      </c>
      <c r="D16" s="12">
        <v>0</v>
      </c>
      <c r="E16" s="12">
        <v>1661890.9858319571</v>
      </c>
      <c r="F16" s="12">
        <v>2.2243340693892413</v>
      </c>
      <c r="G16" s="12">
        <v>962037.40577844146</v>
      </c>
      <c r="H16" s="12">
        <v>376955.39678939583</v>
      </c>
      <c r="I16" s="12">
        <v>64972.472415208831</v>
      </c>
      <c r="J16" s="12">
        <v>4.5684594444539144</v>
      </c>
      <c r="K16" s="12">
        <v>1.1192133058472979</v>
      </c>
      <c r="L16" s="12">
        <v>32.736030512861589</v>
      </c>
      <c r="M16" s="12">
        <v>323202.44774893002</v>
      </c>
      <c r="N16" s="12">
        <v>56293.599594602376</v>
      </c>
      <c r="O16" s="12">
        <v>165256.97714276813</v>
      </c>
      <c r="P16" s="12">
        <v>0.94266129996728409</v>
      </c>
      <c r="Q16" s="12">
        <v>214212.4158257923</v>
      </c>
      <c r="R16" s="12">
        <v>0.12315752783188737</v>
      </c>
      <c r="S16" s="12">
        <v>0.24204007133072628</v>
      </c>
      <c r="T16" s="12">
        <v>0.36527831432301383</v>
      </c>
      <c r="U16" s="12">
        <v>80745.441133813103</v>
      </c>
      <c r="V16" s="12">
        <v>0.14401402165862728</v>
      </c>
      <c r="W16" s="12">
        <v>41850.396942602718</v>
      </c>
      <c r="X16" s="12">
        <v>52546.524713701394</v>
      </c>
      <c r="Y16" s="12">
        <v>117551.05780939435</v>
      </c>
      <c r="Z16" s="12">
        <v>137480.70341742891</v>
      </c>
      <c r="AA16" s="12">
        <v>5.1501748227190884E-2</v>
      </c>
      <c r="AB16" s="6"/>
      <c r="AC16" s="6"/>
      <c r="AD16" s="6"/>
      <c r="AE16" s="6"/>
      <c r="AF16" s="6"/>
      <c r="AG16" s="6"/>
    </row>
    <row r="17" spans="1:33">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6"/>
      <c r="AC17" s="6"/>
      <c r="AD17" s="6"/>
      <c r="AE17" s="6"/>
      <c r="AF17" s="6"/>
      <c r="AG17" s="6"/>
    </row>
    <row r="18" spans="1:33">
      <c r="A18" s="36" t="s">
        <v>98</v>
      </c>
      <c r="B18" s="36"/>
      <c r="C18" s="29">
        <v>277006.98765206698</v>
      </c>
      <c r="D18" s="29">
        <v>1901105.6347721957</v>
      </c>
      <c r="E18" s="29">
        <v>3198071.8878918285</v>
      </c>
      <c r="F18" s="29">
        <v>3315648.7525987928</v>
      </c>
      <c r="G18" s="29">
        <v>3107933.0026953793</v>
      </c>
      <c r="H18" s="29">
        <v>3336359.2921026247</v>
      </c>
      <c r="I18" s="29">
        <v>2925117.8877614541</v>
      </c>
      <c r="J18" s="29">
        <v>410959.75855893397</v>
      </c>
      <c r="K18" s="29">
        <v>152267.68965197937</v>
      </c>
      <c r="L18" s="29">
        <v>1106954.0647685106</v>
      </c>
      <c r="M18" s="29">
        <v>5270323.5405961825</v>
      </c>
      <c r="N18" s="29">
        <v>1660251.8639643521</v>
      </c>
      <c r="O18" s="29">
        <v>1598353.7448878051</v>
      </c>
      <c r="P18" s="29">
        <v>2677272.4379450078</v>
      </c>
      <c r="Q18" s="29">
        <v>3539640.5808622232</v>
      </c>
      <c r="R18" s="29">
        <v>1532780.6491958592</v>
      </c>
      <c r="S18" s="29">
        <v>325790.60475026665</v>
      </c>
      <c r="T18" s="29">
        <v>634814.77393474022</v>
      </c>
      <c r="U18" s="29">
        <v>1101524.695349748</v>
      </c>
      <c r="V18" s="29">
        <v>1178817.6068499426</v>
      </c>
      <c r="W18" s="29">
        <v>789970.56035090401</v>
      </c>
      <c r="X18" s="29">
        <v>395779.72705792432</v>
      </c>
      <c r="Y18" s="29">
        <v>789247.35709975753</v>
      </c>
      <c r="Z18" s="29">
        <v>889718.98961210879</v>
      </c>
      <c r="AA18" s="29">
        <v>210620.59997902514</v>
      </c>
    </row>
    <row r="19" spans="1:33">
      <c r="A19" s="6"/>
      <c r="B19" s="6"/>
    </row>
    <row r="20" spans="1:33">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33">
      <c r="A21" s="11" t="s">
        <v>26</v>
      </c>
      <c r="B21" s="11" t="s">
        <v>2</v>
      </c>
      <c r="C21" s="12">
        <v>0</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row>
    <row r="22" spans="1:33">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3">
      <c r="A23" s="11" t="s">
        <v>26</v>
      </c>
      <c r="B23" s="11" t="s">
        <v>8</v>
      </c>
      <c r="C23" s="12">
        <v>0</v>
      </c>
      <c r="D23" s="12">
        <v>0.42241270165886402</v>
      </c>
      <c r="E23" s="12">
        <v>9.262226703090759E-2</v>
      </c>
      <c r="F23" s="12">
        <v>1.3235853153967302E-3</v>
      </c>
      <c r="G23" s="12">
        <v>2.5390121568748198E-3</v>
      </c>
      <c r="H23" s="12">
        <v>1.07490359165232E-2</v>
      </c>
      <c r="I23" s="12">
        <v>3.9141213673111998E-2</v>
      </c>
      <c r="J23" s="12">
        <v>0.10644471538006001</v>
      </c>
      <c r="K23" s="12">
        <v>7.3424923487439995E-4</v>
      </c>
      <c r="L23" s="12">
        <v>5.5704971732265005E-2</v>
      </c>
      <c r="M23" s="12">
        <v>0.447339829408475</v>
      </c>
      <c r="N23" s="12">
        <v>4.0914513399123E-3</v>
      </c>
      <c r="O23" s="12">
        <v>5.1013017371221304E-4</v>
      </c>
      <c r="P23" s="12">
        <v>0</v>
      </c>
      <c r="Q23" s="12">
        <v>4.4033002391393999E-3</v>
      </c>
      <c r="R23" s="12">
        <v>0</v>
      </c>
      <c r="S23" s="12">
        <v>2.0499528778639001E-4</v>
      </c>
      <c r="T23" s="12">
        <v>3.2318644748270402E-3</v>
      </c>
      <c r="U23" s="12">
        <v>6.3330626555376593E-2</v>
      </c>
      <c r="V23" s="12">
        <v>3.1414370136996001E-4</v>
      </c>
      <c r="W23" s="12">
        <v>1.5454252822067201E-2</v>
      </c>
      <c r="X23" s="12">
        <v>3.32057899011349E-4</v>
      </c>
      <c r="Y23" s="12">
        <v>4.3877407669757194E-2</v>
      </c>
      <c r="Z23" s="12">
        <v>5.3796688698885396E-2</v>
      </c>
      <c r="AA23" s="12">
        <v>1.86999481364982E-4</v>
      </c>
    </row>
    <row r="24" spans="1:33">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3">
      <c r="A25" s="11" t="s">
        <v>26</v>
      </c>
      <c r="B25" s="11" t="s">
        <v>5</v>
      </c>
      <c r="C25" s="12">
        <v>1.3091490057142701</v>
      </c>
      <c r="D25" s="12">
        <v>227989.0783271798</v>
      </c>
      <c r="E25" s="12">
        <v>210311.25410642975</v>
      </c>
      <c r="F25" s="12">
        <v>2.65111182614563E-3</v>
      </c>
      <c r="G25" s="12">
        <v>2.3430871741957999E-3</v>
      </c>
      <c r="H25" s="12">
        <v>3.6991225886902602E-3</v>
      </c>
      <c r="I25" s="12">
        <v>0.58803677345360283</v>
      </c>
      <c r="J25" s="12">
        <v>245398.5871753869</v>
      </c>
      <c r="K25" s="12">
        <v>2.3991889083171997E-3</v>
      </c>
      <c r="L25" s="12">
        <v>4.6894743020973297E-3</v>
      </c>
      <c r="M25" s="12">
        <v>182321.375712218</v>
      </c>
      <c r="N25" s="12">
        <v>4.0351730366162694E-3</v>
      </c>
      <c r="O25" s="12">
        <v>1.448289024931124E-3</v>
      </c>
      <c r="P25" s="12">
        <v>1.8717002973031569E-3</v>
      </c>
      <c r="Q25" s="12">
        <v>2.2736861010391302E-3</v>
      </c>
      <c r="R25" s="12">
        <v>1.5451446743492833E-3</v>
      </c>
      <c r="S25" s="12">
        <v>2.2824476592042302E-3</v>
      </c>
      <c r="T25" s="12">
        <v>4.9962701939125706E-3</v>
      </c>
      <c r="U25" s="12">
        <v>2.4976467823473103E-3</v>
      </c>
      <c r="V25" s="12">
        <v>1.6709819041274422E-3</v>
      </c>
      <c r="W25" s="12">
        <v>5.7697517434111703E-3</v>
      </c>
      <c r="X25" s="12">
        <v>1.3192884596786461E-3</v>
      </c>
      <c r="Y25" s="12">
        <v>0.32555477573469299</v>
      </c>
      <c r="Z25" s="12">
        <v>8.4100289458077203E-3</v>
      </c>
      <c r="AA25" s="12">
        <v>6.0794287344814095E-4</v>
      </c>
    </row>
    <row r="26" spans="1:33">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33">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33">
      <c r="A28" s="11" t="s">
        <v>26</v>
      </c>
      <c r="B28" s="11" t="s">
        <v>10</v>
      </c>
      <c r="C28" s="12">
        <v>11.452078364922551</v>
      </c>
      <c r="D28" s="12">
        <v>1416919.4400869561</v>
      </c>
      <c r="E28" s="12">
        <v>1840315.7458043299</v>
      </c>
      <c r="F28" s="12">
        <v>2195257.1651605163</v>
      </c>
      <c r="G28" s="12">
        <v>1854151.4769431732</v>
      </c>
      <c r="H28" s="12">
        <v>1921927.6432965258</v>
      </c>
      <c r="I28" s="12">
        <v>1258709.3780237816</v>
      </c>
      <c r="J28" s="12">
        <v>0.21928115375171331</v>
      </c>
      <c r="K28" s="12">
        <v>3.4484170040092341E-2</v>
      </c>
      <c r="L28" s="12">
        <v>0.17875781435441959</v>
      </c>
      <c r="M28" s="12">
        <v>1234554.498299893</v>
      </c>
      <c r="N28" s="12">
        <v>485284.58232555626</v>
      </c>
      <c r="O28" s="12">
        <v>23.343808419933822</v>
      </c>
      <c r="P28" s="12">
        <v>379403.19041651569</v>
      </c>
      <c r="Q28" s="12">
        <v>300565.68567792268</v>
      </c>
      <c r="R28" s="12">
        <v>1295938.035868343</v>
      </c>
      <c r="S28" s="12">
        <v>53636.684586937787</v>
      </c>
      <c r="T28" s="12">
        <v>23284.640825830436</v>
      </c>
      <c r="U28" s="12">
        <v>353623.15394743189</v>
      </c>
      <c r="V28" s="12">
        <v>26033.403909936598</v>
      </c>
      <c r="W28" s="12">
        <v>136482.98081914135</v>
      </c>
      <c r="X28" s="12">
        <v>46748.203707328328</v>
      </c>
      <c r="Y28" s="12">
        <v>23920.296112647236</v>
      </c>
      <c r="Z28" s="12">
        <v>90866.848243344954</v>
      </c>
      <c r="AA28" s="12">
        <v>54230.329268170863</v>
      </c>
    </row>
    <row r="29" spans="1:33">
      <c r="A29" s="11" t="s">
        <v>26</v>
      </c>
      <c r="B29" s="11" t="s">
        <v>9</v>
      </c>
      <c r="C29" s="12">
        <v>1.8251728166291943</v>
      </c>
      <c r="D29" s="12">
        <v>2.8539404070419168</v>
      </c>
      <c r="E29" s="12">
        <v>0.24173507690594481</v>
      </c>
      <c r="F29" s="12">
        <v>3.2602181289857262</v>
      </c>
      <c r="G29" s="12">
        <v>0.64702973089594684</v>
      </c>
      <c r="H29" s="12">
        <v>193283.35932887509</v>
      </c>
      <c r="I29" s="12">
        <v>570703.23854044767</v>
      </c>
      <c r="J29" s="12">
        <v>0.18991240633559292</v>
      </c>
      <c r="K29" s="12">
        <v>2.5591998875420068E-2</v>
      </c>
      <c r="L29" s="12">
        <v>0.17105931822727494</v>
      </c>
      <c r="M29" s="12">
        <v>1460865.1894475799</v>
      </c>
      <c r="N29" s="12">
        <v>68857.547427706697</v>
      </c>
      <c r="O29" s="12">
        <v>156820.85013308909</v>
      </c>
      <c r="P29" s="12">
        <v>184277.18606533919</v>
      </c>
      <c r="Q29" s="12">
        <v>158663.5854408516</v>
      </c>
      <c r="R29" s="12">
        <v>9.3068367875937544E-2</v>
      </c>
      <c r="S29" s="12">
        <v>7.9630491742755702E-2</v>
      </c>
      <c r="T29" s="12">
        <v>383909.50647580635</v>
      </c>
      <c r="U29" s="12">
        <v>33289.383733688432</v>
      </c>
      <c r="V29" s="12">
        <v>83469.13170353022</v>
      </c>
      <c r="W29" s="12">
        <v>96186.789711681078</v>
      </c>
      <c r="X29" s="12">
        <v>5.7006997552349354E-3</v>
      </c>
      <c r="Y29" s="12">
        <v>60701.628988924072</v>
      </c>
      <c r="Z29" s="12">
        <v>187736.50449461504</v>
      </c>
      <c r="AA29" s="12">
        <v>1020.9140908963677</v>
      </c>
    </row>
    <row r="30" spans="1:33">
      <c r="A30" s="11" t="s">
        <v>26</v>
      </c>
      <c r="B30" s="11" t="s">
        <v>102</v>
      </c>
      <c r="C30" s="12">
        <v>17.442395245011941</v>
      </c>
      <c r="D30" s="12">
        <v>2.7583635857813271</v>
      </c>
      <c r="E30" s="12">
        <v>10.746806987509768</v>
      </c>
      <c r="F30" s="12">
        <v>6.498923940005652E-2</v>
      </c>
      <c r="G30" s="12">
        <v>1.82304952313825</v>
      </c>
      <c r="H30" s="12">
        <v>216678.20462086049</v>
      </c>
      <c r="I30" s="12">
        <v>35166.206190046752</v>
      </c>
      <c r="J30" s="12">
        <v>4.1772476767557754</v>
      </c>
      <c r="K30" s="12">
        <v>0.15108087848300636</v>
      </c>
      <c r="L30" s="12">
        <v>303936.39198768931</v>
      </c>
      <c r="M30" s="12">
        <v>878632.38099771866</v>
      </c>
      <c r="N30" s="12">
        <v>0.54616265540030806</v>
      </c>
      <c r="O30" s="12">
        <v>0.3995960747130447</v>
      </c>
      <c r="P30" s="12">
        <v>0.29860570553829319</v>
      </c>
      <c r="Q30" s="12">
        <v>1.7999272502817658</v>
      </c>
      <c r="R30" s="12">
        <v>8.2828892318845451E-2</v>
      </c>
      <c r="S30" s="12">
        <v>0.11134973841504529</v>
      </c>
      <c r="T30" s="12">
        <v>0.24645836306591501</v>
      </c>
      <c r="U30" s="12">
        <v>144861.23569144093</v>
      </c>
      <c r="V30" s="12">
        <v>5.3633426648999831E-2</v>
      </c>
      <c r="W30" s="12">
        <v>7.8486258288569505E-2</v>
      </c>
      <c r="X30" s="12">
        <v>4842.9384294094125</v>
      </c>
      <c r="Y30" s="12">
        <v>5.3669234764084098E-2</v>
      </c>
      <c r="Z30" s="12">
        <v>60438.841009484298</v>
      </c>
      <c r="AA30" s="12">
        <v>1.1389585862711812E-2</v>
      </c>
    </row>
    <row r="31" spans="1:33">
      <c r="A31" s="11" t="s">
        <v>26</v>
      </c>
      <c r="B31" s="11" t="s">
        <v>15</v>
      </c>
      <c r="C31" s="12">
        <v>0</v>
      </c>
      <c r="D31" s="12">
        <v>0</v>
      </c>
      <c r="E31" s="12">
        <v>1661868.7427785401</v>
      </c>
      <c r="F31" s="12">
        <v>0.10842226897130149</v>
      </c>
      <c r="G31" s="12">
        <v>962036.37760764291</v>
      </c>
      <c r="H31" s="12">
        <v>376943.63448833249</v>
      </c>
      <c r="I31" s="12">
        <v>64970.496444130418</v>
      </c>
      <c r="J31" s="12">
        <v>0.15046797556754235</v>
      </c>
      <c r="K31" s="12">
        <v>3.5773160479174219E-2</v>
      </c>
      <c r="L31" s="12">
        <v>6.8485276028550535E-2</v>
      </c>
      <c r="M31" s="12">
        <v>8529.4149159446461</v>
      </c>
      <c r="N31" s="12">
        <v>1.6396936753219047E-2</v>
      </c>
      <c r="O31" s="12">
        <v>2.0432514105104469E-2</v>
      </c>
      <c r="P31" s="12">
        <v>1.6563854282820156E-2</v>
      </c>
      <c r="Q31" s="12">
        <v>1.5038438994086073E-2</v>
      </c>
      <c r="R31" s="12">
        <v>2.7804993620101907E-2</v>
      </c>
      <c r="S31" s="12">
        <v>2.1290795734490085E-2</v>
      </c>
      <c r="T31" s="12">
        <v>1.9613838560060045E-2</v>
      </c>
      <c r="U31" s="12">
        <v>0.19394627848837614</v>
      </c>
      <c r="V31" s="12">
        <v>2.3852551535808265E-2</v>
      </c>
      <c r="W31" s="12">
        <v>1.2427535550428906E-2</v>
      </c>
      <c r="X31" s="12">
        <v>52521.469011291316</v>
      </c>
      <c r="Y31" s="12">
        <v>14080.531811083758</v>
      </c>
      <c r="Z31" s="12">
        <v>2.0197505691504421E-2</v>
      </c>
      <c r="AA31" s="12">
        <v>1.983456891293887E-3</v>
      </c>
    </row>
    <row r="32" spans="1:33">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6" t="s">
        <v>98</v>
      </c>
      <c r="B33" s="36"/>
      <c r="C33" s="29">
        <v>14.586400187266015</v>
      </c>
      <c r="D33" s="29">
        <v>1644911.7947672447</v>
      </c>
      <c r="E33" s="29">
        <v>2050627.3342681036</v>
      </c>
      <c r="F33" s="29">
        <v>2195260.4293533424</v>
      </c>
      <c r="G33" s="29">
        <v>1854152.1288550035</v>
      </c>
      <c r="H33" s="29">
        <v>2115211.0170735596</v>
      </c>
      <c r="I33" s="29">
        <v>1829413.2437422164</v>
      </c>
      <c r="J33" s="29">
        <v>245399.10281366238</v>
      </c>
      <c r="K33" s="29">
        <v>6.3209607058704015E-2</v>
      </c>
      <c r="L33" s="29">
        <v>0.41021157861605684</v>
      </c>
      <c r="M33" s="29">
        <v>2877741.5107995202</v>
      </c>
      <c r="N33" s="29">
        <v>554142.13787988736</v>
      </c>
      <c r="O33" s="29">
        <v>156844.19589992822</v>
      </c>
      <c r="P33" s="29">
        <v>563680.37835355522</v>
      </c>
      <c r="Q33" s="29">
        <v>459229.27779576066</v>
      </c>
      <c r="R33" s="29">
        <v>1295938.1304818555</v>
      </c>
      <c r="S33" s="29">
        <v>53636.766704872476</v>
      </c>
      <c r="T33" s="29">
        <v>407194.15552977147</v>
      </c>
      <c r="U33" s="29">
        <v>386912.6035093937</v>
      </c>
      <c r="V33" s="29">
        <v>109502.53759859242</v>
      </c>
      <c r="W33" s="29">
        <v>232669.79175482699</v>
      </c>
      <c r="X33" s="29">
        <v>46748.211059374436</v>
      </c>
      <c r="Y33" s="29">
        <v>84622.294533754713</v>
      </c>
      <c r="Z33" s="29">
        <v>278603.41494467761</v>
      </c>
      <c r="AA33" s="29">
        <v>55251.244154009582</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0</v>
      </c>
      <c r="D36" s="12">
        <v>0</v>
      </c>
      <c r="E36" s="12">
        <v>0</v>
      </c>
      <c r="F36" s="12">
        <v>0</v>
      </c>
      <c r="G36" s="12">
        <v>0</v>
      </c>
      <c r="H36" s="12">
        <v>0</v>
      </c>
      <c r="I36" s="12">
        <v>0</v>
      </c>
      <c r="J36" s="12">
        <v>0</v>
      </c>
      <c r="K36" s="12">
        <v>0</v>
      </c>
      <c r="L36" s="12">
        <v>0</v>
      </c>
      <c r="M36" s="12">
        <v>0</v>
      </c>
      <c r="N36" s="12">
        <v>0</v>
      </c>
      <c r="O36" s="12">
        <v>0</v>
      </c>
      <c r="P36" s="12">
        <v>0</v>
      </c>
      <c r="Q36" s="12">
        <v>0</v>
      </c>
      <c r="R36" s="12">
        <v>0</v>
      </c>
      <c r="S36" s="12">
        <v>0</v>
      </c>
      <c r="T36" s="12">
        <v>0</v>
      </c>
      <c r="U36" s="12">
        <v>0</v>
      </c>
      <c r="V36" s="12">
        <v>0</v>
      </c>
      <c r="W36" s="12">
        <v>0</v>
      </c>
      <c r="X36" s="12">
        <v>0</v>
      </c>
      <c r="Y36" s="12">
        <v>0</v>
      </c>
      <c r="Z36" s="12">
        <v>0</v>
      </c>
      <c r="AA36" s="12">
        <v>0</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0</v>
      </c>
      <c r="D38" s="12">
        <v>0.38252242983664797</v>
      </c>
      <c r="E38" s="12">
        <v>5.1330193423913602E-2</v>
      </c>
      <c r="F38" s="12">
        <v>1.1046118670584701E-2</v>
      </c>
      <c r="G38" s="12">
        <v>1.7374949162779998E-2</v>
      </c>
      <c r="H38" s="12">
        <v>0.146614537146153</v>
      </c>
      <c r="I38" s="12">
        <v>2.5333712002838398E-3</v>
      </c>
      <c r="J38" s="12">
        <v>1.08789826916647E-2</v>
      </c>
      <c r="K38" s="12">
        <v>2.3735148755613198E-3</v>
      </c>
      <c r="L38" s="12">
        <v>8.8532511200240804E-2</v>
      </c>
      <c r="M38" s="12">
        <v>0.181687238995345</v>
      </c>
      <c r="N38" s="12">
        <v>0.104387035146806</v>
      </c>
      <c r="O38" s="12">
        <v>7.9963650073121895E-2</v>
      </c>
      <c r="P38" s="12">
        <v>5.3260111560578909E-3</v>
      </c>
      <c r="Q38" s="12">
        <v>0.23675371699479</v>
      </c>
      <c r="R38" s="12">
        <v>2.9487373676974799E-4</v>
      </c>
      <c r="S38" s="12">
        <v>2.75494133501784E-4</v>
      </c>
      <c r="T38" s="12">
        <v>4.1655267111209997E-4</v>
      </c>
      <c r="U38" s="12">
        <v>5.8803204026356705E-4</v>
      </c>
      <c r="V38" s="12">
        <v>1.4725765882249999E-3</v>
      </c>
      <c r="W38" s="12">
        <v>4.8168368864982903E-3</v>
      </c>
      <c r="X38" s="12">
        <v>1.8646007206830402E-4</v>
      </c>
      <c r="Y38" s="12">
        <v>5.2319004371223906E-3</v>
      </c>
      <c r="Z38" s="12">
        <v>4.1136640946205394E-2</v>
      </c>
      <c r="AA38" s="12">
        <v>1.2377285007797899E-5</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0.87222584482127108</v>
      </c>
      <c r="D40" s="12">
        <v>3.8666722467048005E-2</v>
      </c>
      <c r="E40" s="12">
        <v>5.8741729540403298E-2</v>
      </c>
      <c r="F40" s="12">
        <v>4.1035853548503601E-2</v>
      </c>
      <c r="G40" s="12">
        <v>3.8101289815645402E-2</v>
      </c>
      <c r="H40" s="12">
        <v>1.238918248421766</v>
      </c>
      <c r="I40" s="12">
        <v>4.4779481881696802E-3</v>
      </c>
      <c r="J40" s="12">
        <v>3.0218158284826798E-3</v>
      </c>
      <c r="K40" s="12">
        <v>4.0802351464378295E-3</v>
      </c>
      <c r="L40" s="12">
        <v>9.8207351151871191E-3</v>
      </c>
      <c r="M40" s="12">
        <v>1.204621406927894</v>
      </c>
      <c r="N40" s="12">
        <v>260468.58366742436</v>
      </c>
      <c r="O40" s="12">
        <v>3.7624879529346601E-2</v>
      </c>
      <c r="P40" s="12">
        <v>4.8216729749438903E-3</v>
      </c>
      <c r="Q40" s="12">
        <v>6926.795338995762</v>
      </c>
      <c r="R40" s="12">
        <v>1.693988448501592E-3</v>
      </c>
      <c r="S40" s="12">
        <v>2.6682826915837799E-3</v>
      </c>
      <c r="T40" s="12">
        <v>2.5486921372440802E-3</v>
      </c>
      <c r="U40" s="12">
        <v>1.682211989517769E-3</v>
      </c>
      <c r="V40" s="12">
        <v>1.9960810509128792E-3</v>
      </c>
      <c r="W40" s="12">
        <v>1.931847329503848E-3</v>
      </c>
      <c r="X40" s="12">
        <v>1.5609042473374798E-3</v>
      </c>
      <c r="Y40" s="12">
        <v>8.3313764170004745E-2</v>
      </c>
      <c r="Z40" s="12">
        <v>55690.921907384785</v>
      </c>
      <c r="AA40" s="12">
        <v>2.6042820624392699E-4</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13.549068049019752</v>
      </c>
      <c r="D43" s="12">
        <v>0.39723256493355752</v>
      </c>
      <c r="E43" s="12">
        <v>2.3263068514271974</v>
      </c>
      <c r="F43" s="12">
        <v>902250.40990899294</v>
      </c>
      <c r="G43" s="12">
        <v>1052936.4998872236</v>
      </c>
      <c r="H43" s="12">
        <v>1036727.7044677194</v>
      </c>
      <c r="I43" s="12">
        <v>926710.15189250826</v>
      </c>
      <c r="J43" s="12">
        <v>0.44106687324363442</v>
      </c>
      <c r="K43" s="12">
        <v>9.9095174858663829E-2</v>
      </c>
      <c r="L43" s="12">
        <v>591477.78174579027</v>
      </c>
      <c r="M43" s="12">
        <v>892024.01698922657</v>
      </c>
      <c r="N43" s="12">
        <v>530437.22346299258</v>
      </c>
      <c r="O43" s="12">
        <v>532790.99182204856</v>
      </c>
      <c r="P43" s="12">
        <v>917316.17767670564</v>
      </c>
      <c r="Q43" s="12">
        <v>1203769.3947567793</v>
      </c>
      <c r="R43" s="12">
        <v>2.0196743816952738E-2</v>
      </c>
      <c r="S43" s="12">
        <v>1.6639548339207257E-2</v>
      </c>
      <c r="T43" s="12">
        <v>4.2757755172850971E-2</v>
      </c>
      <c r="U43" s="12">
        <v>254659.47421552127</v>
      </c>
      <c r="V43" s="12">
        <v>305806.36579858215</v>
      </c>
      <c r="W43" s="12">
        <v>162717.18984483491</v>
      </c>
      <c r="X43" s="12">
        <v>38943.078934739693</v>
      </c>
      <c r="Y43" s="12">
        <v>206456.14850789975</v>
      </c>
      <c r="Z43" s="12">
        <v>157103.95697677977</v>
      </c>
      <c r="AA43" s="12">
        <v>35898.971388653445</v>
      </c>
    </row>
    <row r="44" spans="1:27">
      <c r="A44" s="11" t="s">
        <v>27</v>
      </c>
      <c r="B44" s="11" t="s">
        <v>9</v>
      </c>
      <c r="C44" s="12">
        <v>2.650957401671564</v>
      </c>
      <c r="D44" s="12">
        <v>0.28069930738285426</v>
      </c>
      <c r="E44" s="12">
        <v>0.40774076009703814</v>
      </c>
      <c r="F44" s="12">
        <v>2.1632074405394985</v>
      </c>
      <c r="G44" s="12">
        <v>1.0852570453209667</v>
      </c>
      <c r="H44" s="12">
        <v>0.27311976063017657</v>
      </c>
      <c r="I44" s="12">
        <v>0.49974115528775953</v>
      </c>
      <c r="J44" s="12">
        <v>5.0447094670878309E-2</v>
      </c>
      <c r="K44" s="12">
        <v>3.5898108662604705E-2</v>
      </c>
      <c r="L44" s="12">
        <v>0.40107261620638757</v>
      </c>
      <c r="M44" s="12">
        <v>2.6746040961949848</v>
      </c>
      <c r="N44" s="12">
        <v>1.9296626200895826</v>
      </c>
      <c r="O44" s="12">
        <v>31452.684123236555</v>
      </c>
      <c r="P44" s="12">
        <v>160432.16280572492</v>
      </c>
      <c r="Q44" s="12">
        <v>879817.43435872544</v>
      </c>
      <c r="R44" s="12">
        <v>5.7572237657812705E-3</v>
      </c>
      <c r="S44" s="12">
        <v>7.6641532026121787E-3</v>
      </c>
      <c r="T44" s="12">
        <v>24597.310509598028</v>
      </c>
      <c r="U44" s="12">
        <v>85081.393149402269</v>
      </c>
      <c r="V44" s="12">
        <v>247385.01275497285</v>
      </c>
      <c r="W44" s="12">
        <v>156082.50706402239</v>
      </c>
      <c r="X44" s="12">
        <v>1.6239379672177763E-2</v>
      </c>
      <c r="Y44" s="12">
        <v>43823.684395130949</v>
      </c>
      <c r="Z44" s="12">
        <v>195146.6812804259</v>
      </c>
      <c r="AA44" s="12">
        <v>23432.850078533465</v>
      </c>
    </row>
    <row r="45" spans="1:27">
      <c r="A45" s="11" t="s">
        <v>27</v>
      </c>
      <c r="B45" s="11" t="s">
        <v>102</v>
      </c>
      <c r="C45" s="12">
        <v>3.8424410241618099</v>
      </c>
      <c r="D45" s="12">
        <v>8.281447890775491E-2</v>
      </c>
      <c r="E45" s="12">
        <v>0.62949885821370399</v>
      </c>
      <c r="F45" s="12">
        <v>0.1009104921321167</v>
      </c>
      <c r="G45" s="12">
        <v>7.4027180410723209E-3</v>
      </c>
      <c r="H45" s="12">
        <v>2.4571966575436024</v>
      </c>
      <c r="I45" s="12">
        <v>2.5200153721065599E-2</v>
      </c>
      <c r="J45" s="12">
        <v>8.1937547481796491E-2</v>
      </c>
      <c r="K45" s="12">
        <v>5.8453422107895302E-2</v>
      </c>
      <c r="L45" s="12">
        <v>19.796394248433899</v>
      </c>
      <c r="M45" s="12">
        <v>111536.69614789161</v>
      </c>
      <c r="N45" s="12">
        <v>62223.984219908642</v>
      </c>
      <c r="O45" s="12">
        <v>252117.92440858134</v>
      </c>
      <c r="P45" s="12">
        <v>3.2447439618883904E-2</v>
      </c>
      <c r="Q45" s="12">
        <v>842411.82928568975</v>
      </c>
      <c r="R45" s="12">
        <v>2.9204861349531399E-2</v>
      </c>
      <c r="S45" s="12">
        <v>3.0926887150745701E-2</v>
      </c>
      <c r="T45" s="12">
        <v>3.1715857527403205E-2</v>
      </c>
      <c r="U45" s="12">
        <v>109205.74779098724</v>
      </c>
      <c r="V45" s="12">
        <v>2.8893596494995798E-2</v>
      </c>
      <c r="W45" s="12">
        <v>63361.943761771414</v>
      </c>
      <c r="X45" s="12">
        <v>1.6870504486637031E-2</v>
      </c>
      <c r="Y45" s="12">
        <v>1.5290918061855601E-2</v>
      </c>
      <c r="Z45" s="12">
        <v>6135.3993839113609</v>
      </c>
      <c r="AA45" s="12">
        <v>5.0656674979719599E-3</v>
      </c>
    </row>
    <row r="46" spans="1:27">
      <c r="A46" s="11" t="s">
        <v>27</v>
      </c>
      <c r="B46" s="11" t="s">
        <v>15</v>
      </c>
      <c r="C46" s="12">
        <v>0</v>
      </c>
      <c r="D46" s="12">
        <v>0</v>
      </c>
      <c r="E46" s="12">
        <v>5.4061600657935109</v>
      </c>
      <c r="F46" s="12">
        <v>0.61892641516822</v>
      </c>
      <c r="G46" s="12">
        <v>0.19000328229538549</v>
      </c>
      <c r="H46" s="12">
        <v>10.939794968936079</v>
      </c>
      <c r="I46" s="12">
        <v>7.5515987144594385E-2</v>
      </c>
      <c r="J46" s="12">
        <v>6.6989481537035503E-2</v>
      </c>
      <c r="K46" s="12">
        <v>3.1193022451182204E-2</v>
      </c>
      <c r="L46" s="12">
        <v>24.390034536667002</v>
      </c>
      <c r="M46" s="12">
        <v>314649.6398997081</v>
      </c>
      <c r="N46" s="12">
        <v>10264.16561855592</v>
      </c>
      <c r="O46" s="12">
        <v>9.6338129125510999E-2</v>
      </c>
      <c r="P46" s="12">
        <v>3.1221476351985602E-2</v>
      </c>
      <c r="Q46" s="12">
        <v>94354.639214267459</v>
      </c>
      <c r="R46" s="12">
        <v>1.8040967002871101E-2</v>
      </c>
      <c r="S46" s="12">
        <v>1.5788359952604532E-2</v>
      </c>
      <c r="T46" s="12">
        <v>1.4362525976508798E-2</v>
      </c>
      <c r="U46" s="12">
        <v>65825.858019396008</v>
      </c>
      <c r="V46" s="12">
        <v>4.1707631824212402E-2</v>
      </c>
      <c r="W46" s="12">
        <v>41843.262850400417</v>
      </c>
      <c r="X46" s="12">
        <v>1.460198618287444E-2</v>
      </c>
      <c r="Y46" s="12">
        <v>51682.855276078539</v>
      </c>
      <c r="Z46" s="12">
        <v>137480.6711784447</v>
      </c>
      <c r="AA46" s="12">
        <v>2.1835620903154578E-3</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6" t="s">
        <v>98</v>
      </c>
      <c r="B48" s="36"/>
      <c r="C48" s="29">
        <v>17.072251295512586</v>
      </c>
      <c r="D48" s="29">
        <v>1.0991210246201077</v>
      </c>
      <c r="E48" s="29">
        <v>2.8441195344885526</v>
      </c>
      <c r="F48" s="29">
        <v>902252.6251984057</v>
      </c>
      <c r="G48" s="29">
        <v>1052937.6406205078</v>
      </c>
      <c r="H48" s="29">
        <v>1036729.3631202657</v>
      </c>
      <c r="I48" s="29">
        <v>926710.65864498296</v>
      </c>
      <c r="J48" s="29">
        <v>0.5054147664346601</v>
      </c>
      <c r="K48" s="29">
        <v>0.14144703354326768</v>
      </c>
      <c r="L48" s="29">
        <v>591478.28117165284</v>
      </c>
      <c r="M48" s="29">
        <v>892028.07790196873</v>
      </c>
      <c r="N48" s="29">
        <v>790907.84118007217</v>
      </c>
      <c r="O48" s="29">
        <v>564243.79353381472</v>
      </c>
      <c r="P48" s="29">
        <v>1077748.3506301148</v>
      </c>
      <c r="Q48" s="29">
        <v>2090513.8612082177</v>
      </c>
      <c r="R48" s="29">
        <v>2.7942829768005349E-2</v>
      </c>
      <c r="S48" s="29">
        <v>2.7247478366904998E-2</v>
      </c>
      <c r="T48" s="29">
        <v>24597.356232598009</v>
      </c>
      <c r="U48" s="29">
        <v>339740.86963516759</v>
      </c>
      <c r="V48" s="29">
        <v>553191.38202221261</v>
      </c>
      <c r="W48" s="29">
        <v>318799.70365754154</v>
      </c>
      <c r="X48" s="29">
        <v>38943.09692148368</v>
      </c>
      <c r="Y48" s="29">
        <v>250279.92144869533</v>
      </c>
      <c r="Z48" s="29">
        <v>407941.60130123142</v>
      </c>
      <c r="AA48" s="29">
        <v>59331.821739992403</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0</v>
      </c>
      <c r="D52" s="12">
        <v>0</v>
      </c>
      <c r="E52" s="12">
        <v>0</v>
      </c>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v>0</v>
      </c>
      <c r="W52" s="12">
        <v>0</v>
      </c>
      <c r="X52" s="12">
        <v>0</v>
      </c>
      <c r="Y52" s="12">
        <v>0</v>
      </c>
      <c r="Z52" s="12">
        <v>0</v>
      </c>
      <c r="AA52" s="12">
        <v>0</v>
      </c>
    </row>
    <row r="53" spans="1:27">
      <c r="A53" s="11" t="s">
        <v>28</v>
      </c>
      <c r="B53" s="11" t="s">
        <v>8</v>
      </c>
      <c r="C53" s="12">
        <v>0</v>
      </c>
      <c r="D53" s="12">
        <v>0.34351203743469999</v>
      </c>
      <c r="E53" s="12">
        <v>3.1434331209215002E-2</v>
      </c>
      <c r="F53" s="12">
        <v>2.4776375353404798E-2</v>
      </c>
      <c r="G53" s="12">
        <v>1.1555288382380001E-2</v>
      </c>
      <c r="H53" s="12">
        <v>3.08266231095904E-2</v>
      </c>
      <c r="I53" s="12">
        <v>2.44182408432384E-3</v>
      </c>
      <c r="J53" s="12">
        <v>4.3344251836441597E-2</v>
      </c>
      <c r="K53" s="12">
        <v>6.7610281882253597E-4</v>
      </c>
      <c r="L53" s="12">
        <v>4.3500576426132802E-2</v>
      </c>
      <c r="M53" s="12">
        <v>6.7165646817430008E-2</v>
      </c>
      <c r="N53" s="12">
        <v>5.5824617540513599E-2</v>
      </c>
      <c r="O53" s="12">
        <v>4.1996524967099998E-2</v>
      </c>
      <c r="P53" s="12">
        <v>2.6086023312930002E-3</v>
      </c>
      <c r="Q53" s="12">
        <v>6.0101309497980801E-2</v>
      </c>
      <c r="R53" s="12">
        <v>5.35982768268374E-4</v>
      </c>
      <c r="S53" s="12">
        <v>4.8731562401795901E-2</v>
      </c>
      <c r="T53" s="12">
        <v>6.0908925115479998E-3</v>
      </c>
      <c r="U53" s="12">
        <v>3.9077114844461906E-2</v>
      </c>
      <c r="V53" s="12">
        <v>8.5138006751511001E-3</v>
      </c>
      <c r="W53" s="12">
        <v>2.7601732073988798E-2</v>
      </c>
      <c r="X53" s="12">
        <v>8.2163378746646296E-3</v>
      </c>
      <c r="Y53" s="12">
        <v>0.24868356391859101</v>
      </c>
      <c r="Z53" s="12">
        <v>3.0395392765342399E-3</v>
      </c>
      <c r="AA53" s="12">
        <v>32477.914850598001</v>
      </c>
    </row>
    <row r="54" spans="1:27">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c r="A55" s="11" t="s">
        <v>28</v>
      </c>
      <c r="B55" s="11" t="s">
        <v>5</v>
      </c>
      <c r="C55" s="12">
        <v>0.86041336683062108</v>
      </c>
      <c r="D55" s="12">
        <v>0.24757504569484301</v>
      </c>
      <c r="E55" s="12">
        <v>5.5507421737896797E-3</v>
      </c>
      <c r="F55" s="12">
        <v>4.20037827249303E-2</v>
      </c>
      <c r="G55" s="12">
        <v>5.5012007626998897E-3</v>
      </c>
      <c r="H55" s="12">
        <v>7.3500502043354092E-3</v>
      </c>
      <c r="I55" s="12">
        <v>9.8635209489103485E-3</v>
      </c>
      <c r="J55" s="12">
        <v>3.92034086682157E-2</v>
      </c>
      <c r="K55" s="12">
        <v>2.5443141100365402E-2</v>
      </c>
      <c r="L55" s="12">
        <v>5.4955100062580996E-2</v>
      </c>
      <c r="M55" s="12">
        <v>0.20775742217423299</v>
      </c>
      <c r="N55" s="12">
        <v>8.2129750149440503E-3</v>
      </c>
      <c r="O55" s="12">
        <v>0.82855768180970391</v>
      </c>
      <c r="P55" s="12">
        <v>4.2113570048372996E-3</v>
      </c>
      <c r="Q55" s="12">
        <v>2.1665863704197701E-2</v>
      </c>
      <c r="R55" s="12">
        <v>2.49901178921156E-3</v>
      </c>
      <c r="S55" s="12">
        <v>2.8731229284443324E-2</v>
      </c>
      <c r="T55" s="12">
        <v>8.6018778005179999E-2</v>
      </c>
      <c r="U55" s="12">
        <v>41920.7976560717</v>
      </c>
      <c r="V55" s="12">
        <v>6.660807652219479E-2</v>
      </c>
      <c r="W55" s="12">
        <v>7.9302457146260205E-3</v>
      </c>
      <c r="X55" s="12">
        <v>168912.66532824308</v>
      </c>
      <c r="Y55" s="12">
        <v>15197.628153482325</v>
      </c>
      <c r="Z55" s="12">
        <v>1.346802217209289E-3</v>
      </c>
      <c r="AA55" s="12">
        <v>4.0618014246026207E-3</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6.6003640710890528</v>
      </c>
      <c r="D58" s="12">
        <v>0.85558753411788468</v>
      </c>
      <c r="E58" s="12">
        <v>910845.77011370368</v>
      </c>
      <c r="F58" s="12">
        <v>8.2548142471278271E-2</v>
      </c>
      <c r="G58" s="12">
        <v>7.0658196817315555E-2</v>
      </c>
      <c r="H58" s="12">
        <v>0.24506692355498647</v>
      </c>
      <c r="I58" s="12">
        <v>8.3734766326941934E-2</v>
      </c>
      <c r="J58" s="12">
        <v>0.41794837518349337</v>
      </c>
      <c r="K58" s="12">
        <v>9.4248399430650179E-2</v>
      </c>
      <c r="L58" s="12">
        <v>0.94115903700077941</v>
      </c>
      <c r="M58" s="12">
        <v>588979.29585085495</v>
      </c>
      <c r="N58" s="12">
        <v>137036.16311147745</v>
      </c>
      <c r="O58" s="12">
        <v>187.09533364943005</v>
      </c>
      <c r="P58" s="12">
        <v>604161.88726646989</v>
      </c>
      <c r="Q58" s="12">
        <v>477711.92662074533</v>
      </c>
      <c r="R58" s="12">
        <v>170306.51310029751</v>
      </c>
      <c r="S58" s="12">
        <v>182063.48766720539</v>
      </c>
      <c r="T58" s="12">
        <v>56197.40534634018</v>
      </c>
      <c r="U58" s="12">
        <v>6402.7009029411638</v>
      </c>
      <c r="V58" s="12">
        <v>462176.23655092274</v>
      </c>
      <c r="W58" s="12">
        <v>42027.069530795314</v>
      </c>
      <c r="X58" s="12">
        <v>438.03174889283224</v>
      </c>
      <c r="Y58" s="12">
        <v>151915.88690279139</v>
      </c>
      <c r="Z58" s="12">
        <v>42141.875736025802</v>
      </c>
      <c r="AA58" s="12">
        <v>7481.9899701955155</v>
      </c>
    </row>
    <row r="59" spans="1:27">
      <c r="A59" s="11" t="s">
        <v>28</v>
      </c>
      <c r="B59" s="11" t="s">
        <v>9</v>
      </c>
      <c r="C59" s="12">
        <v>1.4602429984061123</v>
      </c>
      <c r="D59" s="12">
        <v>0.24246377754763165</v>
      </c>
      <c r="E59" s="12">
        <v>2.7082890137079065</v>
      </c>
      <c r="F59" s="12">
        <v>1.1532196644197695E-2</v>
      </c>
      <c r="G59" s="12">
        <v>1.559658913470764E-2</v>
      </c>
      <c r="H59" s="12">
        <v>1.2614140667270348E-2</v>
      </c>
      <c r="I59" s="12">
        <v>1.1508081777596428E-2</v>
      </c>
      <c r="J59" s="12">
        <v>2.19013281672851E-2</v>
      </c>
      <c r="K59" s="12">
        <v>7.1552504052405583E-3</v>
      </c>
      <c r="L59" s="12">
        <v>0.36239201004600158</v>
      </c>
      <c r="M59" s="12">
        <v>0.55312465346744222</v>
      </c>
      <c r="N59" s="12">
        <v>0.71291158396429377</v>
      </c>
      <c r="O59" s="12">
        <v>1.6734907052757626</v>
      </c>
      <c r="P59" s="12">
        <v>0.59344152772539749</v>
      </c>
      <c r="Q59" s="12">
        <v>0.9182022848255903</v>
      </c>
      <c r="R59" s="12">
        <v>3.6009932658853619E-2</v>
      </c>
      <c r="S59" s="12">
        <v>37.70524257067455</v>
      </c>
      <c r="T59" s="12">
        <v>7.0038328972325592E-2</v>
      </c>
      <c r="U59" s="12">
        <v>184268.87087993315</v>
      </c>
      <c r="V59" s="12">
        <v>22221.290001636338</v>
      </c>
      <c r="W59" s="12">
        <v>55980.234692971921</v>
      </c>
      <c r="X59" s="12">
        <v>40728.508478675176</v>
      </c>
      <c r="Y59" s="12">
        <v>186163.61520224245</v>
      </c>
      <c r="Z59" s="12">
        <v>10093.501504838327</v>
      </c>
      <c r="AA59" s="12">
        <v>9896.6473236029087</v>
      </c>
    </row>
    <row r="60" spans="1:27">
      <c r="A60" s="11" t="s">
        <v>28</v>
      </c>
      <c r="B60" s="11" t="s">
        <v>102</v>
      </c>
      <c r="C60" s="12">
        <v>4.0878101153238005</v>
      </c>
      <c r="D60" s="12">
        <v>0.53585099060572206</v>
      </c>
      <c r="E60" s="12">
        <v>8.1134676627083804E-2</v>
      </c>
      <c r="F60" s="12">
        <v>0.26869106486924299</v>
      </c>
      <c r="G60" s="12">
        <v>3.2559724547005391E-3</v>
      </c>
      <c r="H60" s="12">
        <v>5.8597021312140193E-3</v>
      </c>
      <c r="I60" s="12">
        <v>4.3177940742991E-2</v>
      </c>
      <c r="J60" s="12">
        <v>0.49843009112791598</v>
      </c>
      <c r="K60" s="12">
        <v>9.1764321064538398E-2</v>
      </c>
      <c r="L60" s="12">
        <v>2.0340426174159298</v>
      </c>
      <c r="M60" s="12">
        <v>3.4729885841969499</v>
      </c>
      <c r="N60" s="12">
        <v>7.0546631627570883E-2</v>
      </c>
      <c r="O60" s="12">
        <v>109494.84993230356</v>
      </c>
      <c r="P60" s="12">
        <v>5.2341904919616898E-2</v>
      </c>
      <c r="Q60" s="12">
        <v>1325.6348772745635</v>
      </c>
      <c r="R60" s="12">
        <v>2.8907658581478698E-2</v>
      </c>
      <c r="S60" s="12">
        <v>170263.12086689749</v>
      </c>
      <c r="T60" s="12">
        <v>55883.595130063419</v>
      </c>
      <c r="U60" s="12">
        <v>222842.64122888524</v>
      </c>
      <c r="V60" s="12">
        <v>6.2233834472572899E-2</v>
      </c>
      <c r="W60" s="12">
        <v>2.2455897296194152E-2</v>
      </c>
      <c r="X60" s="12">
        <v>2.226521981493244E-2</v>
      </c>
      <c r="Y60" s="12">
        <v>62710.244450744489</v>
      </c>
      <c r="Z60" s="12">
        <v>5.7915670976441793E-3</v>
      </c>
      <c r="AA60" s="12">
        <v>6253.8361090910321</v>
      </c>
    </row>
    <row r="61" spans="1:27">
      <c r="A61" s="11" t="s">
        <v>28</v>
      </c>
      <c r="B61" s="11" t="s">
        <v>15</v>
      </c>
      <c r="C61" s="12">
        <v>0</v>
      </c>
      <c r="D61" s="12">
        <v>0</v>
      </c>
      <c r="E61" s="12">
        <v>5.08234627859642</v>
      </c>
      <c r="F61" s="12">
        <v>0.69760706640237391</v>
      </c>
      <c r="G61" s="12">
        <v>5.8295848478283195E-2</v>
      </c>
      <c r="H61" s="12">
        <v>9.2732340847035286E-2</v>
      </c>
      <c r="I61" s="12">
        <v>0.15151016006586412</v>
      </c>
      <c r="J61" s="12">
        <v>1.12510701131015</v>
      </c>
      <c r="K61" s="12">
        <v>4.60199089864127E-2</v>
      </c>
      <c r="L61" s="12">
        <v>0.831207790126826</v>
      </c>
      <c r="M61" s="12">
        <v>2.7169138399510802</v>
      </c>
      <c r="N61" s="12">
        <v>4.3899141507470506E-2</v>
      </c>
      <c r="O61" s="12">
        <v>5.10453806352439E-2</v>
      </c>
      <c r="P61" s="12">
        <v>0.58365181130278199</v>
      </c>
      <c r="Q61" s="12">
        <v>3.11744769692501</v>
      </c>
      <c r="R61" s="12">
        <v>2.8314178037473398E-2</v>
      </c>
      <c r="S61" s="12">
        <v>0.14396472501702201</v>
      </c>
      <c r="T61" s="12">
        <v>6.9324975001504793E-2</v>
      </c>
      <c r="U61" s="12">
        <v>5.1284275837183593</v>
      </c>
      <c r="V61" s="12">
        <v>2.7361797912425639E-2</v>
      </c>
      <c r="W61" s="12">
        <v>1.260742413401573E-2</v>
      </c>
      <c r="X61" s="12">
        <v>2.0342634720085181E-2</v>
      </c>
      <c r="Y61" s="12">
        <v>18608.14766269306</v>
      </c>
      <c r="Z61" s="12">
        <v>3.93693586640694E-3</v>
      </c>
      <c r="AA61" s="12">
        <v>3.5432057134028382E-2</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6" t="s">
        <v>98</v>
      </c>
      <c r="B63" s="36"/>
      <c r="C63" s="29">
        <v>8.9210204363257866</v>
      </c>
      <c r="D63" s="29">
        <v>1.6891383947950593</v>
      </c>
      <c r="E63" s="29">
        <v>910848.51538779074</v>
      </c>
      <c r="F63" s="29">
        <v>0.16086049719381107</v>
      </c>
      <c r="G63" s="29">
        <v>0.10331127509710308</v>
      </c>
      <c r="H63" s="29">
        <v>0.29585773753618261</v>
      </c>
      <c r="I63" s="29">
        <v>0.10754819313777256</v>
      </c>
      <c r="J63" s="29">
        <v>0.52239736385543578</v>
      </c>
      <c r="K63" s="29">
        <v>0.12752289375507866</v>
      </c>
      <c r="L63" s="29">
        <v>1.4020067235354949</v>
      </c>
      <c r="M63" s="29">
        <v>588980.12389857741</v>
      </c>
      <c r="N63" s="29">
        <v>137036.94006065399</v>
      </c>
      <c r="O63" s="29">
        <v>189.6393785614826</v>
      </c>
      <c r="P63" s="29">
        <v>604162.48752795695</v>
      </c>
      <c r="Q63" s="29">
        <v>477712.92659020337</v>
      </c>
      <c r="R63" s="29">
        <v>170306.55214522473</v>
      </c>
      <c r="S63" s="29">
        <v>182101.27037256776</v>
      </c>
      <c r="T63" s="29">
        <v>56197.567494339666</v>
      </c>
      <c r="U63" s="29">
        <v>232592.40851606085</v>
      </c>
      <c r="V63" s="29">
        <v>484397.60167443624</v>
      </c>
      <c r="W63" s="29">
        <v>98007.339755745023</v>
      </c>
      <c r="X63" s="29">
        <v>210079.21377214897</v>
      </c>
      <c r="Y63" s="29">
        <v>353277.37894208007</v>
      </c>
      <c r="Z63" s="29">
        <v>52235.381627205621</v>
      </c>
      <c r="AA63" s="29">
        <v>49856.556206197856</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0</v>
      </c>
      <c r="D68" s="12">
        <v>0.38457820754368099</v>
      </c>
      <c r="E68" s="12">
        <v>1.0041633559002699E-2</v>
      </c>
      <c r="F68" s="12">
        <v>2.5845994623971201E-3</v>
      </c>
      <c r="G68" s="12">
        <v>1.7977911032125E-2</v>
      </c>
      <c r="H68" s="12">
        <v>3.0877385541475299E-2</v>
      </c>
      <c r="I68" s="12">
        <v>8.5432094618447998E-3</v>
      </c>
      <c r="J68" s="12">
        <v>5.88153696298402E-2</v>
      </c>
      <c r="K68" s="12">
        <v>1.4703396839791101E-3</v>
      </c>
      <c r="L68" s="12">
        <v>5.3685827372176906E-2</v>
      </c>
      <c r="M68" s="12">
        <v>4.1037107705207E-2</v>
      </c>
      <c r="N68" s="12">
        <v>9.92946034804192E-2</v>
      </c>
      <c r="O68" s="12">
        <v>3.2384085519876003E-2</v>
      </c>
      <c r="P68" s="12">
        <v>3.3371203319019901E-3</v>
      </c>
      <c r="Q68" s="12">
        <v>0.10481636983668</v>
      </c>
      <c r="R68" s="12">
        <v>4.9284248182833597E-4</v>
      </c>
      <c r="S68" s="12">
        <v>1.9645672927807202E-3</v>
      </c>
      <c r="T68" s="12">
        <v>9.0662408390360008E-4</v>
      </c>
      <c r="U68" s="12">
        <v>1.3206762755185099E-3</v>
      </c>
      <c r="V68" s="12">
        <v>9.799185475149999E-4</v>
      </c>
      <c r="W68" s="12">
        <v>5.8261533029699004E-2</v>
      </c>
      <c r="X68" s="12">
        <v>2.12487101477168E-4</v>
      </c>
      <c r="Y68" s="12">
        <v>1.1970968686526501E-2</v>
      </c>
      <c r="Z68" s="12">
        <v>3.4620958233255001E-4</v>
      </c>
      <c r="AA68" s="12">
        <v>4.4573412587449999E-5</v>
      </c>
    </row>
    <row r="69" spans="1:27">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0.8827934068889699</v>
      </c>
      <c r="D70" s="12">
        <v>4.0276647959762601E-2</v>
      </c>
      <c r="E70" s="12">
        <v>4.1761314365589004E-2</v>
      </c>
      <c r="F70" s="12">
        <v>3.8169595533760203E-2</v>
      </c>
      <c r="G70" s="12">
        <v>5.4978354700777797E-2</v>
      </c>
      <c r="H70" s="12">
        <v>3.2824614321011997E-2</v>
      </c>
      <c r="I70" s="12">
        <v>3.7230622631848904E-2</v>
      </c>
      <c r="J70" s="12">
        <v>5.1786466014315004E-2</v>
      </c>
      <c r="K70" s="12">
        <v>3.2291175541124206E-2</v>
      </c>
      <c r="L70" s="12">
        <v>4.9886940505475999E-2</v>
      </c>
      <c r="M70" s="12">
        <v>3.8650443574799E-2</v>
      </c>
      <c r="N70" s="12">
        <v>0.10490672030769531</v>
      </c>
      <c r="O70" s="12">
        <v>1.1495783351573918</v>
      </c>
      <c r="P70" s="12">
        <v>4.8990267488795104E-3</v>
      </c>
      <c r="Q70" s="12">
        <v>0.18587654103661502</v>
      </c>
      <c r="R70" s="12">
        <v>1.9700409114669602E-3</v>
      </c>
      <c r="S70" s="12">
        <v>3.9656911907415401E-3</v>
      </c>
      <c r="T70" s="12">
        <v>3.53959091086387E-3</v>
      </c>
      <c r="U70" s="12">
        <v>3.21739231186684E-3</v>
      </c>
      <c r="V70" s="12">
        <v>1.9573301144224899E-3</v>
      </c>
      <c r="W70" s="12">
        <v>15115.549841948725</v>
      </c>
      <c r="X70" s="12">
        <v>36142.137590864273</v>
      </c>
      <c r="Y70" s="12">
        <v>3.7649036692523771E-2</v>
      </c>
      <c r="Z70" s="12">
        <v>6.1701177911362799E-4</v>
      </c>
      <c r="AA70" s="12">
        <v>3.9843720922379001E-4</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12.375814097225943</v>
      </c>
      <c r="D73" s="12">
        <v>0.69984596872451188</v>
      </c>
      <c r="E73" s="12">
        <v>0.3840852388913335</v>
      </c>
      <c r="F73" s="12">
        <v>0.77713742661917173</v>
      </c>
      <c r="G73" s="12">
        <v>1.0675502953487552</v>
      </c>
      <c r="H73" s="12">
        <v>1.2650674735133098</v>
      </c>
      <c r="I73" s="12">
        <v>0.76247562336435182</v>
      </c>
      <c r="J73" s="12">
        <v>16.448502083775569</v>
      </c>
      <c r="K73" s="12">
        <v>2.6163959983715479</v>
      </c>
      <c r="L73" s="12">
        <v>310484.78583570104</v>
      </c>
      <c r="M73" s="12">
        <v>812591.47598949866</v>
      </c>
      <c r="N73" s="12">
        <v>38.98843123045053</v>
      </c>
      <c r="O73" s="12">
        <v>403427.53848306939</v>
      </c>
      <c r="P73" s="12">
        <v>318193.62651796691</v>
      </c>
      <c r="Q73" s="12">
        <v>209980.54715390957</v>
      </c>
      <c r="R73" s="12">
        <v>66535.852456789391</v>
      </c>
      <c r="S73" s="12">
        <v>60486.045968872473</v>
      </c>
      <c r="T73" s="12">
        <v>134382.35917275582</v>
      </c>
      <c r="U73" s="12">
        <v>0.33263978443321268</v>
      </c>
      <c r="V73" s="12">
        <v>31542.908986918592</v>
      </c>
      <c r="W73" s="12">
        <v>33688.500596326201</v>
      </c>
      <c r="X73" s="12">
        <v>44610.287291785673</v>
      </c>
      <c r="Y73" s="12">
        <v>56565.379696775461</v>
      </c>
      <c r="Z73" s="12">
        <v>101722.19875559902</v>
      </c>
      <c r="AA73" s="12">
        <v>36650.189401302319</v>
      </c>
    </row>
    <row r="74" spans="1:27">
      <c r="A74" s="11" t="s">
        <v>29</v>
      </c>
      <c r="B74" s="11" t="s">
        <v>9</v>
      </c>
      <c r="C74" s="12">
        <v>2.4696017348453663</v>
      </c>
      <c r="D74" s="12">
        <v>0.26317787812865817</v>
      </c>
      <c r="E74" s="12">
        <v>0.27649939533700096</v>
      </c>
      <c r="F74" s="12">
        <v>0.16277384452120841</v>
      </c>
      <c r="G74" s="12">
        <v>0.32630226137124657</v>
      </c>
      <c r="H74" s="12">
        <v>0.14469290200241294</v>
      </c>
      <c r="I74" s="12">
        <v>0.22707577319682601</v>
      </c>
      <c r="J74" s="12">
        <v>1.0180985419381912</v>
      </c>
      <c r="K74" s="12">
        <v>0.28406723572183856</v>
      </c>
      <c r="L74" s="12">
        <v>1.2393075842321415</v>
      </c>
      <c r="M74" s="12">
        <v>0.78365862233595218</v>
      </c>
      <c r="N74" s="12">
        <v>3.6958784613146038</v>
      </c>
      <c r="O74" s="12">
        <v>1.3389475799730544</v>
      </c>
      <c r="P74" s="12">
        <v>6.6555068155603214</v>
      </c>
      <c r="Q74" s="12">
        <v>112836.44668646796</v>
      </c>
      <c r="R74" s="12">
        <v>1.0241343548576786E-2</v>
      </c>
      <c r="S74" s="12">
        <v>29445.26269629188</v>
      </c>
      <c r="T74" s="12">
        <v>12443.25784393289</v>
      </c>
      <c r="U74" s="12">
        <v>140471.69865391354</v>
      </c>
      <c r="V74" s="12">
        <v>0.30844665556334111</v>
      </c>
      <c r="W74" s="12">
        <v>91687.861668478508</v>
      </c>
      <c r="X74" s="12">
        <v>1.3822274202410447E-2</v>
      </c>
      <c r="Y74" s="12">
        <v>36483.819648573357</v>
      </c>
      <c r="Z74" s="12">
        <v>26889.848970558003</v>
      </c>
      <c r="AA74" s="12">
        <v>3.4649462782585616E-3</v>
      </c>
    </row>
    <row r="75" spans="1:27">
      <c r="A75" s="11" t="s">
        <v>29</v>
      </c>
      <c r="B75" s="11" t="s">
        <v>102</v>
      </c>
      <c r="C75" s="12">
        <v>4.8132807612387003</v>
      </c>
      <c r="D75" s="12">
        <v>2.5741354111654402E-2</v>
      </c>
      <c r="E75" s="12">
        <v>7.954503888267471E-2</v>
      </c>
      <c r="F75" s="12">
        <v>8.74711782283807E-2</v>
      </c>
      <c r="G75" s="12">
        <v>6.2568867660412397E-3</v>
      </c>
      <c r="H75" s="12">
        <v>9.3621282796630886E-3</v>
      </c>
      <c r="I75" s="12">
        <v>0.116921336322444</v>
      </c>
      <c r="J75" s="12">
        <v>0.74075232382873901</v>
      </c>
      <c r="K75" s="12">
        <v>0.1343032199676745</v>
      </c>
      <c r="L75" s="12">
        <v>2.9075828609444097</v>
      </c>
      <c r="M75" s="12">
        <v>0.78915842767303901</v>
      </c>
      <c r="N75" s="12">
        <v>0.99235892013099303</v>
      </c>
      <c r="O75" s="12">
        <v>209553.64449685908</v>
      </c>
      <c r="P75" s="12">
        <v>6.7253735347727106E-2</v>
      </c>
      <c r="Q75" s="12">
        <v>97392.463175262441</v>
      </c>
      <c r="R75" s="12">
        <v>3.1908736832235697E-2</v>
      </c>
      <c r="S75" s="12">
        <v>7.0048778848633003E-2</v>
      </c>
      <c r="T75" s="12">
        <v>20816.624553963928</v>
      </c>
      <c r="U75" s="12">
        <v>89192.67475666391</v>
      </c>
      <c r="V75" s="12">
        <v>1.4061725255395239E-2</v>
      </c>
      <c r="W75" s="12">
        <v>5.8096186254844195E-2</v>
      </c>
      <c r="X75" s="12">
        <v>30098.865115676908</v>
      </c>
      <c r="Y75" s="12">
        <v>39157.459467238979</v>
      </c>
      <c r="Z75" s="12">
        <v>1.016346267088849E-2</v>
      </c>
      <c r="AA75" s="12">
        <v>3.5859635076780794E-3</v>
      </c>
    </row>
    <row r="76" spans="1:27">
      <c r="A76" s="11" t="s">
        <v>29</v>
      </c>
      <c r="B76" s="11" t="s">
        <v>15</v>
      </c>
      <c r="C76" s="12">
        <v>0</v>
      </c>
      <c r="D76" s="12">
        <v>0</v>
      </c>
      <c r="E76" s="12">
        <v>5.5206157484688001</v>
      </c>
      <c r="F76" s="12">
        <v>0.34748123301720002</v>
      </c>
      <c r="G76" s="12">
        <v>0.412267440755825</v>
      </c>
      <c r="H76" s="12">
        <v>0.31895991093432802</v>
      </c>
      <c r="I76" s="12">
        <v>0.1664112195353705</v>
      </c>
      <c r="J76" s="12">
        <v>1.0874401153336288</v>
      </c>
      <c r="K76" s="12">
        <v>6.2108485865489803E-2</v>
      </c>
      <c r="L76" s="12">
        <v>1.17429897178401</v>
      </c>
      <c r="M76" s="12">
        <v>0.68475967801019011</v>
      </c>
      <c r="N76" s="12">
        <v>0.53636960502107189</v>
      </c>
      <c r="O76" s="12">
        <v>2.9033640495930442</v>
      </c>
      <c r="P76" s="12">
        <v>0.2609269423786944</v>
      </c>
      <c r="Q76" s="12">
        <v>0.40807575974526428</v>
      </c>
      <c r="R76" s="12">
        <v>1.823332183598728E-2</v>
      </c>
      <c r="S76" s="12">
        <v>3.3012781293252101E-2</v>
      </c>
      <c r="T76" s="12">
        <v>0.24539208008782359</v>
      </c>
      <c r="U76" s="12">
        <v>0.32478126585925898</v>
      </c>
      <c r="V76" s="12">
        <v>3.2908279513711003E-2</v>
      </c>
      <c r="W76" s="12">
        <v>0.37500461345482045</v>
      </c>
      <c r="X76" s="12">
        <v>0.267684742483355</v>
      </c>
      <c r="Y76" s="12">
        <v>0.57980256636962701</v>
      </c>
      <c r="Z76" s="12">
        <v>3.3592580204478513E-3</v>
      </c>
      <c r="AA76" s="12">
        <v>3.1955020526232103E-3</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6" t="s">
        <v>98</v>
      </c>
      <c r="B78" s="36"/>
      <c r="C78" s="29">
        <v>15.728209238960279</v>
      </c>
      <c r="D78" s="29">
        <v>1.3878787023566137</v>
      </c>
      <c r="E78" s="29">
        <v>0.71238758215292619</v>
      </c>
      <c r="F78" s="29">
        <v>0.98066546613653749</v>
      </c>
      <c r="G78" s="29">
        <v>1.4668088224529046</v>
      </c>
      <c r="H78" s="29">
        <v>1.4734623753782101</v>
      </c>
      <c r="I78" s="29">
        <v>1.0353252286548715</v>
      </c>
      <c r="J78" s="29">
        <v>17.577202461357913</v>
      </c>
      <c r="K78" s="29">
        <v>2.9342247493184894</v>
      </c>
      <c r="L78" s="29">
        <v>310486.12871605315</v>
      </c>
      <c r="M78" s="29">
        <v>812592.33933567221</v>
      </c>
      <c r="N78" s="29">
        <v>42.888511015553249</v>
      </c>
      <c r="O78" s="29">
        <v>403430.05939307006</v>
      </c>
      <c r="P78" s="29">
        <v>318200.29026092956</v>
      </c>
      <c r="Q78" s="29">
        <v>322817.28453328839</v>
      </c>
      <c r="R78" s="29">
        <v>66535.865161016336</v>
      </c>
      <c r="S78" s="29">
        <v>89931.314595422838</v>
      </c>
      <c r="T78" s="29">
        <v>146825.62146290371</v>
      </c>
      <c r="U78" s="29">
        <v>140472.03583176655</v>
      </c>
      <c r="V78" s="29">
        <v>31543.220370822815</v>
      </c>
      <c r="W78" s="29">
        <v>140491.97036828648</v>
      </c>
      <c r="X78" s="29">
        <v>80752.438917411244</v>
      </c>
      <c r="Y78" s="29">
        <v>93049.2489653542</v>
      </c>
      <c r="Z78" s="29">
        <v>128612.04868937838</v>
      </c>
      <c r="AA78" s="29">
        <v>36650.193309259215</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0.27268425285254999</v>
      </c>
      <c r="E83" s="12">
        <v>1.69641439271964E-2</v>
      </c>
      <c r="F83" s="12">
        <v>1.2235756003978301E-2</v>
      </c>
      <c r="G83" s="12">
        <v>1.3068474458526E-2</v>
      </c>
      <c r="H83" s="12">
        <v>1.3050153349631201E-2</v>
      </c>
      <c r="I83" s="12">
        <v>2.5019075368779901E-2</v>
      </c>
      <c r="J83" s="12">
        <v>2.02710709501874E-2</v>
      </c>
      <c r="K83" s="12">
        <v>1.23988621818505E-2</v>
      </c>
      <c r="L83" s="12">
        <v>2.8949090912348801E-2</v>
      </c>
      <c r="M83" s="12">
        <v>2.02372311377082E-2</v>
      </c>
      <c r="N83" s="12">
        <v>2.6844961986554301E-2</v>
      </c>
      <c r="O83" s="12">
        <v>1.24396671192062E-2</v>
      </c>
      <c r="P83" s="12">
        <v>1.6657988021106201E-3</v>
      </c>
      <c r="Q83" s="12">
        <v>2.7311888972981202E-2</v>
      </c>
      <c r="R83" s="12">
        <v>6.5603751775070401E-4</v>
      </c>
      <c r="S83" s="12">
        <v>9.9921825843768391E-3</v>
      </c>
      <c r="T83" s="12">
        <v>7.3781401752155999E-4</v>
      </c>
      <c r="U83" s="12">
        <v>1.4789899571947498E-2</v>
      </c>
      <c r="V83" s="12">
        <v>5.9109098924658998E-4</v>
      </c>
      <c r="W83" s="12">
        <v>8.9493135689568005E-3</v>
      </c>
      <c r="X83" s="12">
        <v>4.0895424870032006E-3</v>
      </c>
      <c r="Y83" s="12">
        <v>5.3269829752128003E-3</v>
      </c>
      <c r="Z83" s="12">
        <v>2.4154049261753899E-4</v>
      </c>
      <c r="AA83" s="12">
        <v>1.95668739898512E-3</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0.82759477836943696</v>
      </c>
      <c r="D85" s="12">
        <v>4.1662824733435799E-2</v>
      </c>
      <c r="E85" s="12">
        <v>4.1910460799723194E-2</v>
      </c>
      <c r="F85" s="12">
        <v>4.56387828540488E-2</v>
      </c>
      <c r="G85" s="12">
        <v>3.7094362736116195E-2</v>
      </c>
      <c r="H85" s="12">
        <v>3.9802817158042104E-2</v>
      </c>
      <c r="I85" s="12">
        <v>4.5511538177289999E-2</v>
      </c>
      <c r="J85" s="12">
        <v>3.4283202534104204E-2</v>
      </c>
      <c r="K85" s="12">
        <v>3.4157010494968901E-2</v>
      </c>
      <c r="L85" s="12">
        <v>4.6409513425597397E-2</v>
      </c>
      <c r="M85" s="12">
        <v>3.1907798739424696E-2</v>
      </c>
      <c r="N85" s="12">
        <v>5.8460556520169099E-2</v>
      </c>
      <c r="O85" s="12">
        <v>0.29716128804052699</v>
      </c>
      <c r="P85" s="12">
        <v>3.3052625832846998E-3</v>
      </c>
      <c r="Q85" s="12">
        <v>0.11310899615307599</v>
      </c>
      <c r="R85" s="12">
        <v>2.7355078143862805E-3</v>
      </c>
      <c r="S85" s="12">
        <v>3.1963685589573398E-3</v>
      </c>
      <c r="T85" s="12">
        <v>9.6609109775074899E-3</v>
      </c>
      <c r="U85" s="12">
        <v>0.13711591686891542</v>
      </c>
      <c r="V85" s="12">
        <v>1.9100138989676001E-3</v>
      </c>
      <c r="W85" s="12">
        <v>6.411597255707549E-2</v>
      </c>
      <c r="X85" s="12">
        <v>0.31800713491398802</v>
      </c>
      <c r="Y85" s="12">
        <v>1.160098389302773E-2</v>
      </c>
      <c r="Z85" s="12">
        <v>5.8981699421282996E-4</v>
      </c>
      <c r="AA85" s="12">
        <v>6.5955779699119002E-4</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276948.83095540799</v>
      </c>
      <c r="D88" s="12">
        <v>256189.20032501963</v>
      </c>
      <c r="E88" s="12">
        <v>236592.33581293386</v>
      </c>
      <c r="F88" s="12">
        <v>218134.38591563751</v>
      </c>
      <c r="G88" s="12">
        <v>200841.42440134307</v>
      </c>
      <c r="H88" s="12">
        <v>184417.05908061477</v>
      </c>
      <c r="I88" s="12">
        <v>168992.68848563518</v>
      </c>
      <c r="J88" s="12">
        <v>165541.8249920464</v>
      </c>
      <c r="K88" s="12">
        <v>152264.29060649354</v>
      </c>
      <c r="L88" s="12">
        <v>204987.58475555881</v>
      </c>
      <c r="M88" s="12">
        <v>98981.191027744295</v>
      </c>
      <c r="N88" s="12">
        <v>178121.74335618856</v>
      </c>
      <c r="O88" s="12">
        <v>473645.49047322845</v>
      </c>
      <c r="P88" s="12">
        <v>113480.86368323924</v>
      </c>
      <c r="Q88" s="12">
        <v>189366.9097281773</v>
      </c>
      <c r="R88" s="12">
        <v>5.6572017283401776E-2</v>
      </c>
      <c r="S88" s="12">
        <v>120.97048788708469</v>
      </c>
      <c r="T88" s="12">
        <v>5.4841210047983251E-2</v>
      </c>
      <c r="U88" s="12">
        <v>1806.3830256966537</v>
      </c>
      <c r="V88" s="12">
        <v>182.57184817809394</v>
      </c>
      <c r="W88" s="12">
        <v>2.2570898142454211E-2</v>
      </c>
      <c r="X88" s="12">
        <v>18358.957743385796</v>
      </c>
      <c r="Y88" s="12">
        <v>8018.472312357685</v>
      </c>
      <c r="Z88" s="12">
        <v>22326.539179512867</v>
      </c>
      <c r="AA88" s="12">
        <v>9082.9091097532273</v>
      </c>
    </row>
    <row r="89" spans="1:27">
      <c r="A89" s="11" t="s">
        <v>30</v>
      </c>
      <c r="B89" s="11" t="s">
        <v>9</v>
      </c>
      <c r="C89" s="12">
        <v>1.0212207226066556</v>
      </c>
      <c r="D89" s="12">
        <v>0.14919473200767447</v>
      </c>
      <c r="E89" s="12">
        <v>8.7041279561434204E-2</v>
      </c>
      <c r="F89" s="12">
        <v>0.11273090479412071</v>
      </c>
      <c r="G89" s="12">
        <v>0.18853559074505663</v>
      </c>
      <c r="H89" s="12">
        <v>3.0655101263931096E-2</v>
      </c>
      <c r="I89" s="12">
        <v>8.3484584985885596E-2</v>
      </c>
      <c r="J89" s="12">
        <v>0.17118436008937132</v>
      </c>
      <c r="K89" s="12">
        <v>8.6085329485432849E-2</v>
      </c>
      <c r="L89" s="12">
        <v>0.18254833955255917</v>
      </c>
      <c r="M89" s="12">
        <v>0.24548766963582624</v>
      </c>
      <c r="N89" s="12">
        <v>0.22767101603382456</v>
      </c>
      <c r="O89" s="12">
        <v>0.25660824702364132</v>
      </c>
      <c r="P89" s="12">
        <v>6.2518150408726478E-2</v>
      </c>
      <c r="Q89" s="12">
        <v>0.18058569043373535</v>
      </c>
      <c r="R89" s="12">
        <v>1.350137043329426E-2</v>
      </c>
      <c r="S89" s="12">
        <v>0.24215348694433708</v>
      </c>
      <c r="T89" s="12">
        <v>7.9751923487850242E-3</v>
      </c>
      <c r="U89" s="12">
        <v>0.24292584624039523</v>
      </c>
      <c r="V89" s="12">
        <v>0.29083459544585172</v>
      </c>
      <c r="W89" s="12">
        <v>1.6591783198483478</v>
      </c>
      <c r="X89" s="12">
        <v>897.48654744275848</v>
      </c>
      <c r="Y89" s="12">
        <v>2.3969548749726705E-2</v>
      </c>
      <c r="Z89" s="12">
        <v>3.038745388099577E-3</v>
      </c>
      <c r="AA89" s="12">
        <v>447.87284356768163</v>
      </c>
    </row>
    <row r="90" spans="1:27">
      <c r="A90" s="11" t="s">
        <v>30</v>
      </c>
      <c r="B90" s="11" t="s">
        <v>102</v>
      </c>
      <c r="C90" s="12">
        <v>3.4920341373929902</v>
      </c>
      <c r="D90" s="12">
        <v>9.4606413700316395E-3</v>
      </c>
      <c r="E90" s="12">
        <v>0.30506855929093002</v>
      </c>
      <c r="F90" s="12">
        <v>0.19627365578978601</v>
      </c>
      <c r="G90" s="12">
        <v>3.9773727282604397E-3</v>
      </c>
      <c r="H90" s="12">
        <v>6.5847641782551501E-3</v>
      </c>
      <c r="I90" s="12">
        <v>0.29400962386970797</v>
      </c>
      <c r="J90" s="12">
        <v>0.40104317188552602</v>
      </c>
      <c r="K90" s="12">
        <v>0.24507031632140999</v>
      </c>
      <c r="L90" s="12">
        <v>1.5446483383776048</v>
      </c>
      <c r="M90" s="12">
        <v>0.50423094757279996</v>
      </c>
      <c r="N90" s="12">
        <v>0.31065784869120899</v>
      </c>
      <c r="O90" s="12">
        <v>1.7037929230464202</v>
      </c>
      <c r="P90" s="12">
        <v>2.9704993263380702E-2</v>
      </c>
      <c r="Q90" s="12">
        <v>1.1805330552815521</v>
      </c>
      <c r="R90" s="12">
        <v>2.65626216182435E-2</v>
      </c>
      <c r="S90" s="12">
        <v>3.8788419637786904E-2</v>
      </c>
      <c r="T90" s="12">
        <v>0.43123430829105597</v>
      </c>
      <c r="U90" s="12">
        <v>0.53038555536176901</v>
      </c>
      <c r="V90" s="12">
        <v>1.68831715832247E-2</v>
      </c>
      <c r="W90" s="12">
        <v>1.9395973534769004E-2</v>
      </c>
      <c r="X90" s="12">
        <v>1.936663288614247E-3</v>
      </c>
      <c r="Y90" s="12">
        <v>0.1116306087305889</v>
      </c>
      <c r="Z90" s="12">
        <v>3.5629088565748292E-2</v>
      </c>
      <c r="AA90" s="12">
        <v>3.6327323454285805E-2</v>
      </c>
    </row>
    <row r="91" spans="1:27">
      <c r="A91" s="11" t="s">
        <v>30</v>
      </c>
      <c r="B91" s="11" t="s">
        <v>15</v>
      </c>
      <c r="C91" s="12">
        <v>0</v>
      </c>
      <c r="D91" s="12">
        <v>0</v>
      </c>
      <c r="E91" s="12">
        <v>6.2339313240700793</v>
      </c>
      <c r="F91" s="12">
        <v>0.45189708583014598</v>
      </c>
      <c r="G91" s="12">
        <v>0.36760422700026196</v>
      </c>
      <c r="H91" s="12">
        <v>0.41081384262088499</v>
      </c>
      <c r="I91" s="12">
        <v>1.5825337116599589</v>
      </c>
      <c r="J91" s="12">
        <v>2.1384548607055573</v>
      </c>
      <c r="K91" s="12">
        <v>0.94411872806503905</v>
      </c>
      <c r="L91" s="12">
        <v>6.2720039382552004</v>
      </c>
      <c r="M91" s="12">
        <v>19.991259759311184</v>
      </c>
      <c r="N91" s="12">
        <v>46028.837310363175</v>
      </c>
      <c r="O91" s="12">
        <v>165253.90596269467</v>
      </c>
      <c r="P91" s="12">
        <v>5.0297215651002002E-2</v>
      </c>
      <c r="Q91" s="12">
        <v>119854.23604962915</v>
      </c>
      <c r="R91" s="12">
        <v>3.0764067335453688E-2</v>
      </c>
      <c r="S91" s="12">
        <v>2.7983409333357519E-2</v>
      </c>
      <c r="T91" s="12">
        <v>1.6584894697116617E-2</v>
      </c>
      <c r="U91" s="12">
        <v>14913.935959289014</v>
      </c>
      <c r="V91" s="12">
        <v>1.8183760872469961E-2</v>
      </c>
      <c r="W91" s="12">
        <v>6.7340526291628402</v>
      </c>
      <c r="X91" s="12">
        <v>24.753073046690716</v>
      </c>
      <c r="Y91" s="12">
        <v>33178.943256972627</v>
      </c>
      <c r="Z91" s="12">
        <v>4.7452846408647274E-3</v>
      </c>
      <c r="AA91" s="12">
        <v>8.7071700589299496E-3</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6" t="s">
        <v>98</v>
      </c>
      <c r="B93" s="36"/>
      <c r="C93" s="29">
        <v>276950.67977090896</v>
      </c>
      <c r="D93" s="29">
        <v>256189.66386682924</v>
      </c>
      <c r="E93" s="29">
        <v>236592.48172881815</v>
      </c>
      <c r="F93" s="29">
        <v>218134.55652108116</v>
      </c>
      <c r="G93" s="29">
        <v>200841.66309977102</v>
      </c>
      <c r="H93" s="29">
        <v>184417.14258868655</v>
      </c>
      <c r="I93" s="29">
        <v>168992.84250083371</v>
      </c>
      <c r="J93" s="29">
        <v>165542.05073067997</v>
      </c>
      <c r="K93" s="29">
        <v>152264.4232476957</v>
      </c>
      <c r="L93" s="29">
        <v>204987.84266250272</v>
      </c>
      <c r="M93" s="29">
        <v>98981.488660443822</v>
      </c>
      <c r="N93" s="29">
        <v>178122.05633272309</v>
      </c>
      <c r="O93" s="29">
        <v>473646.05668243062</v>
      </c>
      <c r="P93" s="29">
        <v>113480.93117245103</v>
      </c>
      <c r="Q93" s="29">
        <v>189367.23073475284</v>
      </c>
      <c r="R93" s="29">
        <v>7.3464933048833031E-2</v>
      </c>
      <c r="S93" s="29">
        <v>121.22582992517235</v>
      </c>
      <c r="T93" s="29">
        <v>7.3215127391797322E-2</v>
      </c>
      <c r="U93" s="29">
        <v>1806.777857359335</v>
      </c>
      <c r="V93" s="29">
        <v>182.86518387842801</v>
      </c>
      <c r="W93" s="29">
        <v>1.7548145041168344</v>
      </c>
      <c r="X93" s="29">
        <v>19256.766387505955</v>
      </c>
      <c r="Y93" s="29">
        <v>8018.5132098733029</v>
      </c>
      <c r="Z93" s="29">
        <v>22326.543049615742</v>
      </c>
      <c r="AA93" s="29">
        <v>9530.7845695661053</v>
      </c>
    </row>
  </sheetData>
  <sheetProtection algorithmName="SHA-512" hashValue="Ws0cR6kXLvvb9+oHXPZ181hK+aDQjLEF8EBKr4Ely8VSLRwIq+O2Ls2v1W7gI0FGdmpU51/xF2AXb/mfwWxBrQ==" saltValue="QinQIEBCPYaNv1oT330lmg==" spinCount="100000" sheet="1" objects="1" scenarios="1"/>
  <mergeCells count="6">
    <mergeCell ref="A93:B93"/>
    <mergeCell ref="A18:B18"/>
    <mergeCell ref="A33:B33"/>
    <mergeCell ref="A48:B48"/>
    <mergeCell ref="A63:B63"/>
    <mergeCell ref="A78:B7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57E188"/>
  </sheetPr>
  <dimension ref="A1:AA95"/>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125</v>
      </c>
      <c r="B1" s="8"/>
      <c r="C1" s="8"/>
      <c r="D1" s="8"/>
      <c r="E1" s="8"/>
      <c r="F1" s="8"/>
      <c r="G1" s="8"/>
      <c r="H1" s="8"/>
      <c r="I1" s="8"/>
      <c r="J1" s="8"/>
      <c r="K1" s="8"/>
      <c r="L1" s="8"/>
      <c r="M1" s="8"/>
      <c r="N1" s="8"/>
      <c r="O1" s="8"/>
      <c r="P1" s="8"/>
      <c r="Q1" s="8"/>
      <c r="R1" s="8"/>
      <c r="S1" s="8"/>
      <c r="T1" s="8"/>
      <c r="U1" s="8"/>
      <c r="V1" s="8"/>
      <c r="W1" s="8"/>
      <c r="X1" s="8"/>
      <c r="Y1" s="8"/>
      <c r="Z1" s="8"/>
      <c r="AA1" s="8"/>
    </row>
    <row r="2" spans="1:27">
      <c r="A2" s="10" t="s">
        <v>21</v>
      </c>
      <c r="B2" s="7" t="s">
        <v>115</v>
      </c>
    </row>
    <row r="3" spans="1:27">
      <c r="B3" s="7"/>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0</v>
      </c>
      <c r="D6" s="12">
        <v>0</v>
      </c>
      <c r="E6" s="12">
        <v>60856.394700940014</v>
      </c>
      <c r="F6" s="12">
        <v>8288.5576344644396</v>
      </c>
      <c r="G6" s="12">
        <v>12759.01538964674</v>
      </c>
      <c r="H6" s="12">
        <v>1.7334888957914679E-5</v>
      </c>
      <c r="I6" s="12">
        <v>13038.500480773691</v>
      </c>
      <c r="J6" s="12">
        <v>14.185149300432082</v>
      </c>
      <c r="K6" s="12">
        <v>1.5673088717371945E-2</v>
      </c>
      <c r="L6" s="12">
        <v>1.5127791517024994E-5</v>
      </c>
      <c r="M6" s="12">
        <v>0</v>
      </c>
      <c r="N6" s="12">
        <v>1.7269372559929322E-5</v>
      </c>
      <c r="O6" s="12">
        <v>0</v>
      </c>
      <c r="P6" s="12">
        <v>4.5854926988657188E-3</v>
      </c>
      <c r="Q6" s="12">
        <v>1.04513967303527E-5</v>
      </c>
      <c r="R6" s="12">
        <v>1.2328025136360122E-2</v>
      </c>
      <c r="S6" s="12">
        <v>9.3476409663975212E-5</v>
      </c>
      <c r="T6" s="12">
        <v>2.979743516591598E-5</v>
      </c>
      <c r="U6" s="12">
        <v>2.1561371031064148E-5</v>
      </c>
      <c r="V6" s="12">
        <v>5.2338744019368026E-5</v>
      </c>
      <c r="W6" s="12">
        <v>1.7150807827223636E-5</v>
      </c>
      <c r="X6" s="12">
        <v>3.2777255460255633E-3</v>
      </c>
      <c r="Y6" s="12">
        <v>1.5828598995435008E-5</v>
      </c>
      <c r="Z6" s="12">
        <v>4.344038097379672E-4</v>
      </c>
      <c r="AA6" s="12">
        <v>8.0732204709694187E-3</v>
      </c>
    </row>
    <row r="7" spans="1:27">
      <c r="A7" s="11" t="s">
        <v>18</v>
      </c>
      <c r="B7" s="11" t="s">
        <v>11</v>
      </c>
      <c r="C7" s="12">
        <v>0</v>
      </c>
      <c r="D7" s="12">
        <v>0</v>
      </c>
      <c r="E7" s="12">
        <v>24165.303882616368</v>
      </c>
      <c r="F7" s="12">
        <v>1.4035362944595406E-2</v>
      </c>
      <c r="G7" s="12">
        <v>1787.0323784805803</v>
      </c>
      <c r="H7" s="12">
        <v>5.9919463385916193E-5</v>
      </c>
      <c r="I7" s="12">
        <v>12773.988628342137</v>
      </c>
      <c r="J7" s="12">
        <v>2.189419843006234E-2</v>
      </c>
      <c r="K7" s="12">
        <v>1.167565844265457E-3</v>
      </c>
      <c r="L7" s="12">
        <v>0</v>
      </c>
      <c r="M7" s="12">
        <v>0</v>
      </c>
      <c r="N7" s="12">
        <v>0</v>
      </c>
      <c r="O7" s="12">
        <v>0</v>
      </c>
      <c r="P7" s="12">
        <v>0</v>
      </c>
      <c r="Q7" s="12">
        <v>0</v>
      </c>
      <c r="R7" s="12">
        <v>1.2951421620325859E-4</v>
      </c>
      <c r="S7" s="12">
        <v>4.2643396089713598E-5</v>
      </c>
      <c r="T7" s="12">
        <v>6.6153991237098155E-5</v>
      </c>
      <c r="U7" s="12">
        <v>1.489027311033222E-5</v>
      </c>
      <c r="V7" s="12">
        <v>1180.8201469132991</v>
      </c>
      <c r="W7" s="12">
        <v>1.1518586120296422E-5</v>
      </c>
      <c r="X7" s="12">
        <v>0.62101943670973325</v>
      </c>
      <c r="Y7" s="12">
        <v>1.182986167889226E-6</v>
      </c>
      <c r="Z7" s="12">
        <v>8.3672454149601101E-7</v>
      </c>
      <c r="AA7" s="12">
        <v>0</v>
      </c>
    </row>
    <row r="8" spans="1:27">
      <c r="A8" s="11" t="s">
        <v>18</v>
      </c>
      <c r="B8" s="11" t="s">
        <v>8</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row>
    <row r="9" spans="1:27">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row>
    <row r="10" spans="1:27">
      <c r="A10" s="11" t="s">
        <v>18</v>
      </c>
      <c r="B10" s="11" t="s">
        <v>5</v>
      </c>
      <c r="C10" s="12">
        <v>0</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row>
    <row r="11" spans="1:27">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row>
    <row r="14" spans="1:27">
      <c r="A14" s="11" t="s">
        <v>18</v>
      </c>
      <c r="B14" s="11" t="s">
        <v>9</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row>
    <row r="15" spans="1:27">
      <c r="A15" s="11" t="s">
        <v>18</v>
      </c>
      <c r="B15" s="11" t="s">
        <v>102</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row>
    <row r="16" spans="1:27">
      <c r="A16" s="11" t="s">
        <v>18</v>
      </c>
      <c r="B16" s="11" t="s">
        <v>15</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row>
    <row r="17" spans="1:27">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c r="A18" s="36" t="s">
        <v>98</v>
      </c>
      <c r="B18" s="36"/>
      <c r="C18" s="29">
        <v>0</v>
      </c>
      <c r="D18" s="29">
        <v>0</v>
      </c>
      <c r="E18" s="29">
        <v>85021.698583556383</v>
      </c>
      <c r="F18" s="29">
        <v>8288.5716698273845</v>
      </c>
      <c r="G18" s="29">
        <v>14546.047768127321</v>
      </c>
      <c r="H18" s="29">
        <v>7.7254352343830872E-5</v>
      </c>
      <c r="I18" s="29">
        <v>25812.489109115828</v>
      </c>
      <c r="J18" s="29">
        <v>14.207043498862145</v>
      </c>
      <c r="K18" s="29">
        <v>1.6840654561637403E-2</v>
      </c>
      <c r="L18" s="29">
        <v>1.5127791517024994E-5</v>
      </c>
      <c r="M18" s="29">
        <v>0</v>
      </c>
      <c r="N18" s="29">
        <v>1.7269372559929322E-5</v>
      </c>
      <c r="O18" s="29">
        <v>0</v>
      </c>
      <c r="P18" s="29">
        <v>4.5854926988657188E-3</v>
      </c>
      <c r="Q18" s="29">
        <v>1.04513967303527E-5</v>
      </c>
      <c r="R18" s="29">
        <v>1.2457539352563381E-2</v>
      </c>
      <c r="S18" s="29">
        <v>1.3611980575368882E-4</v>
      </c>
      <c r="T18" s="29">
        <v>9.5951426403014138E-5</v>
      </c>
      <c r="U18" s="29">
        <v>3.6451644141396371E-5</v>
      </c>
      <c r="V18" s="29">
        <v>1180.8201992520433</v>
      </c>
      <c r="W18" s="29">
        <v>2.8669393947520058E-5</v>
      </c>
      <c r="X18" s="29">
        <v>0.62429716225575882</v>
      </c>
      <c r="Y18" s="29">
        <v>1.7011585163324233E-5</v>
      </c>
      <c r="Z18" s="29">
        <v>4.3524053427946321E-4</v>
      </c>
      <c r="AA18" s="29">
        <v>8.0732204709694187E-3</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0</v>
      </c>
      <c r="D21" s="12">
        <v>0</v>
      </c>
      <c r="E21" s="12">
        <v>1568.1960278942606</v>
      </c>
      <c r="F21" s="12">
        <v>5843.7963976590609</v>
      </c>
      <c r="G21" s="12">
        <v>10615.842810896136</v>
      </c>
      <c r="H21" s="12">
        <v>1.7334888957914679E-5</v>
      </c>
      <c r="I21" s="12">
        <v>478.60164263168002</v>
      </c>
      <c r="J21" s="12">
        <v>2.1918721392019132E-4</v>
      </c>
      <c r="K21" s="12">
        <v>1.5641812517508288E-2</v>
      </c>
      <c r="L21" s="12">
        <v>1.3166846903186744E-5</v>
      </c>
      <c r="M21" s="12">
        <v>0</v>
      </c>
      <c r="N21" s="12">
        <v>4.5059823063855996E-6</v>
      </c>
      <c r="O21" s="12">
        <v>0</v>
      </c>
      <c r="P21" s="12">
        <v>2.4077078228076002E-6</v>
      </c>
      <c r="Q21" s="12">
        <v>0</v>
      </c>
      <c r="R21" s="12">
        <v>2.9950191192492672E-4</v>
      </c>
      <c r="S21" s="12">
        <v>9.267246588208321E-6</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0</v>
      </c>
      <c r="D23" s="12">
        <v>0</v>
      </c>
      <c r="E23" s="12">
        <v>0</v>
      </c>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v>0</v>
      </c>
      <c r="W23" s="12">
        <v>0</v>
      </c>
      <c r="X23" s="12">
        <v>0</v>
      </c>
      <c r="Y23" s="12">
        <v>0</v>
      </c>
      <c r="Z23" s="12">
        <v>0</v>
      </c>
      <c r="AA23" s="12">
        <v>0</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0</v>
      </c>
      <c r="D25" s="12">
        <v>0</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row>
    <row r="26" spans="1:27">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0</v>
      </c>
      <c r="D28" s="12">
        <v>0</v>
      </c>
      <c r="E28" s="12">
        <v>0</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row>
    <row r="29" spans="1:27">
      <c r="A29" s="11" t="s">
        <v>26</v>
      </c>
      <c r="B29" s="11" t="s">
        <v>9</v>
      </c>
      <c r="C29" s="12">
        <v>0</v>
      </c>
      <c r="D29" s="12">
        <v>0</v>
      </c>
      <c r="E29" s="12">
        <v>0</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row>
    <row r="30" spans="1:27">
      <c r="A30" s="11" t="s">
        <v>26</v>
      </c>
      <c r="B30" s="11" t="s">
        <v>102</v>
      </c>
      <c r="C30" s="12">
        <v>0</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row>
    <row r="31" spans="1:27">
      <c r="A31" s="11" t="s">
        <v>26</v>
      </c>
      <c r="B31" s="11" t="s">
        <v>15</v>
      </c>
      <c r="C31" s="12">
        <v>0</v>
      </c>
      <c r="D31" s="12">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row>
    <row r="32" spans="1:27">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6" t="s">
        <v>98</v>
      </c>
      <c r="B33" s="36"/>
      <c r="C33" s="29">
        <v>0</v>
      </c>
      <c r="D33" s="29">
        <v>0</v>
      </c>
      <c r="E33" s="29">
        <v>1568.1960278942606</v>
      </c>
      <c r="F33" s="29">
        <v>5843.7963976590609</v>
      </c>
      <c r="G33" s="29">
        <v>10615.842810896136</v>
      </c>
      <c r="H33" s="29">
        <v>1.7334888957914679E-5</v>
      </c>
      <c r="I33" s="29">
        <v>478.60164263168002</v>
      </c>
      <c r="J33" s="29">
        <v>2.1918721392019132E-4</v>
      </c>
      <c r="K33" s="29">
        <v>1.5641812517508288E-2</v>
      </c>
      <c r="L33" s="29">
        <v>1.3166846903186744E-5</v>
      </c>
      <c r="M33" s="29">
        <v>0</v>
      </c>
      <c r="N33" s="29">
        <v>4.5059823063855996E-6</v>
      </c>
      <c r="O33" s="29">
        <v>0</v>
      </c>
      <c r="P33" s="29">
        <v>2.4077078228076002E-6</v>
      </c>
      <c r="Q33" s="29">
        <v>0</v>
      </c>
      <c r="R33" s="29">
        <v>2.9950191192492672E-4</v>
      </c>
      <c r="S33" s="29">
        <v>9.267246588208321E-6</v>
      </c>
      <c r="T33" s="29">
        <v>0</v>
      </c>
      <c r="U33" s="29">
        <v>0</v>
      </c>
      <c r="V33" s="29">
        <v>0</v>
      </c>
      <c r="W33" s="29">
        <v>0</v>
      </c>
      <c r="X33" s="29">
        <v>0</v>
      </c>
      <c r="Y33" s="29">
        <v>0</v>
      </c>
      <c r="Z33" s="29">
        <v>0</v>
      </c>
      <c r="AA33" s="29">
        <v>0</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0</v>
      </c>
      <c r="D36" s="12">
        <v>0</v>
      </c>
      <c r="E36" s="12">
        <v>59288.19867304575</v>
      </c>
      <c r="F36" s="12">
        <v>2444.7612368053783</v>
      </c>
      <c r="G36" s="12">
        <v>2143.1725787506039</v>
      </c>
      <c r="H36" s="12">
        <v>0</v>
      </c>
      <c r="I36" s="12">
        <v>12559.898838142011</v>
      </c>
      <c r="J36" s="12">
        <v>14.184930113218162</v>
      </c>
      <c r="K36" s="12">
        <v>3.1276199863658403E-5</v>
      </c>
      <c r="L36" s="12">
        <v>1.9609446138382497E-6</v>
      </c>
      <c r="M36" s="12">
        <v>0</v>
      </c>
      <c r="N36" s="12">
        <v>1.2763390253543722E-5</v>
      </c>
      <c r="O36" s="12">
        <v>0</v>
      </c>
      <c r="P36" s="12">
        <v>4.5830849910429112E-3</v>
      </c>
      <c r="Q36" s="12">
        <v>1.04513967303527E-5</v>
      </c>
      <c r="R36" s="12">
        <v>1.2028523224435195E-2</v>
      </c>
      <c r="S36" s="12">
        <v>8.4209163075766886E-5</v>
      </c>
      <c r="T36" s="12">
        <v>2.979743516591598E-5</v>
      </c>
      <c r="U36" s="12">
        <v>2.1561371031064148E-5</v>
      </c>
      <c r="V36" s="12">
        <v>5.2338744019368026E-5</v>
      </c>
      <c r="W36" s="12">
        <v>1.7150807827223636E-5</v>
      </c>
      <c r="X36" s="12">
        <v>3.2777255460255633E-3</v>
      </c>
      <c r="Y36" s="12">
        <v>1.5828598995435008E-5</v>
      </c>
      <c r="Z36" s="12">
        <v>4.344038097379672E-4</v>
      </c>
      <c r="AA36" s="12">
        <v>8.0732204709694187E-3</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0</v>
      </c>
      <c r="D38" s="12">
        <v>0</v>
      </c>
      <c r="E38" s="12">
        <v>0</v>
      </c>
      <c r="F38" s="12">
        <v>0</v>
      </c>
      <c r="G38" s="12">
        <v>0</v>
      </c>
      <c r="H38" s="12">
        <v>0</v>
      </c>
      <c r="I38" s="12">
        <v>0</v>
      </c>
      <c r="J38" s="12">
        <v>0</v>
      </c>
      <c r="K38" s="12">
        <v>0</v>
      </c>
      <c r="L38" s="12">
        <v>0</v>
      </c>
      <c r="M38" s="12">
        <v>0</v>
      </c>
      <c r="N38" s="12">
        <v>0</v>
      </c>
      <c r="O38" s="12">
        <v>0</v>
      </c>
      <c r="P38" s="12">
        <v>0</v>
      </c>
      <c r="Q38" s="12">
        <v>0</v>
      </c>
      <c r="R38" s="12">
        <v>0</v>
      </c>
      <c r="S38" s="12">
        <v>0</v>
      </c>
      <c r="T38" s="12">
        <v>0</v>
      </c>
      <c r="U38" s="12">
        <v>0</v>
      </c>
      <c r="V38" s="12">
        <v>0</v>
      </c>
      <c r="W38" s="12">
        <v>0</v>
      </c>
      <c r="X38" s="12">
        <v>0</v>
      </c>
      <c r="Y38" s="12">
        <v>0</v>
      </c>
      <c r="Z38" s="12">
        <v>0</v>
      </c>
      <c r="AA38" s="12">
        <v>0</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0</v>
      </c>
      <c r="D40" s="12">
        <v>0</v>
      </c>
      <c r="E40" s="12">
        <v>0</v>
      </c>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0</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row>
    <row r="44" spans="1:27">
      <c r="A44" s="11" t="s">
        <v>27</v>
      </c>
      <c r="B44" s="11" t="s">
        <v>9</v>
      </c>
      <c r="C44" s="12">
        <v>0</v>
      </c>
      <c r="D44" s="12">
        <v>0</v>
      </c>
      <c r="E44" s="12">
        <v>0</v>
      </c>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row>
    <row r="45" spans="1:27">
      <c r="A45" s="11" t="s">
        <v>27</v>
      </c>
      <c r="B45" s="11" t="s">
        <v>102</v>
      </c>
      <c r="C45" s="12">
        <v>0</v>
      </c>
      <c r="D45" s="12">
        <v>0</v>
      </c>
      <c r="E45" s="12">
        <v>0</v>
      </c>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row>
    <row r="46" spans="1:27">
      <c r="A46" s="11" t="s">
        <v>27</v>
      </c>
      <c r="B46" s="11" t="s">
        <v>15</v>
      </c>
      <c r="C46" s="12">
        <v>0</v>
      </c>
      <c r="D46" s="12">
        <v>0</v>
      </c>
      <c r="E46" s="12">
        <v>0</v>
      </c>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6" t="s">
        <v>98</v>
      </c>
      <c r="B48" s="36"/>
      <c r="C48" s="29">
        <v>0</v>
      </c>
      <c r="D48" s="29">
        <v>0</v>
      </c>
      <c r="E48" s="29">
        <v>59288.19867304575</v>
      </c>
      <c r="F48" s="29">
        <v>2444.7612368053783</v>
      </c>
      <c r="G48" s="29">
        <v>2143.1725787506039</v>
      </c>
      <c r="H48" s="29">
        <v>0</v>
      </c>
      <c r="I48" s="29">
        <v>12559.898838142011</v>
      </c>
      <c r="J48" s="29">
        <v>14.184930113218162</v>
      </c>
      <c r="K48" s="29">
        <v>3.1276199863658403E-5</v>
      </c>
      <c r="L48" s="29">
        <v>1.9609446138382497E-6</v>
      </c>
      <c r="M48" s="29">
        <v>0</v>
      </c>
      <c r="N48" s="29">
        <v>1.2763390253543722E-5</v>
      </c>
      <c r="O48" s="29">
        <v>0</v>
      </c>
      <c r="P48" s="29">
        <v>4.5830849910429112E-3</v>
      </c>
      <c r="Q48" s="29">
        <v>1.04513967303527E-5</v>
      </c>
      <c r="R48" s="29">
        <v>1.2028523224435195E-2</v>
      </c>
      <c r="S48" s="29">
        <v>8.4209163075766886E-5</v>
      </c>
      <c r="T48" s="29">
        <v>2.979743516591598E-5</v>
      </c>
      <c r="U48" s="29">
        <v>2.1561371031064148E-5</v>
      </c>
      <c r="V48" s="29">
        <v>5.2338744019368026E-5</v>
      </c>
      <c r="W48" s="29">
        <v>1.7150807827223636E-5</v>
      </c>
      <c r="X48" s="29">
        <v>3.2777255460255633E-3</v>
      </c>
      <c r="Y48" s="29">
        <v>1.5828598995435008E-5</v>
      </c>
      <c r="Z48" s="29">
        <v>4.344038097379672E-4</v>
      </c>
      <c r="AA48" s="29">
        <v>8.0732204709694187E-3</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0</v>
      </c>
      <c r="D52" s="12">
        <v>0</v>
      </c>
      <c r="E52" s="12">
        <v>24165.303882616368</v>
      </c>
      <c r="F52" s="12">
        <v>1.4035362944595406E-2</v>
      </c>
      <c r="G52" s="12">
        <v>1787.0323784805803</v>
      </c>
      <c r="H52" s="12">
        <v>5.9919463385916193E-5</v>
      </c>
      <c r="I52" s="12">
        <v>12773.988628342137</v>
      </c>
      <c r="J52" s="12">
        <v>2.189419843006234E-2</v>
      </c>
      <c r="K52" s="12">
        <v>1.167565844265457E-3</v>
      </c>
      <c r="L52" s="12">
        <v>0</v>
      </c>
      <c r="M52" s="12">
        <v>0</v>
      </c>
      <c r="N52" s="12">
        <v>0</v>
      </c>
      <c r="O52" s="12">
        <v>0</v>
      </c>
      <c r="P52" s="12">
        <v>0</v>
      </c>
      <c r="Q52" s="12">
        <v>0</v>
      </c>
      <c r="R52" s="12">
        <v>1.2951421620325859E-4</v>
      </c>
      <c r="S52" s="12">
        <v>4.2643396089713598E-5</v>
      </c>
      <c r="T52" s="12">
        <v>6.6153991237098155E-5</v>
      </c>
      <c r="U52" s="12">
        <v>1.489027311033222E-5</v>
      </c>
      <c r="V52" s="12">
        <v>1180.8201469132991</v>
      </c>
      <c r="W52" s="12">
        <v>1.1518586120296422E-5</v>
      </c>
      <c r="X52" s="12">
        <v>0.62101943670973325</v>
      </c>
      <c r="Y52" s="12">
        <v>1.182986167889226E-6</v>
      </c>
      <c r="Z52" s="12">
        <v>8.3672454149601101E-7</v>
      </c>
      <c r="AA52" s="12">
        <v>0</v>
      </c>
    </row>
    <row r="53" spans="1:27">
      <c r="A53" s="11" t="s">
        <v>28</v>
      </c>
      <c r="B53" s="11" t="s">
        <v>8</v>
      </c>
      <c r="C53" s="12">
        <v>0</v>
      </c>
      <c r="D53" s="12">
        <v>0</v>
      </c>
      <c r="E53" s="12">
        <v>0</v>
      </c>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12">
        <v>0</v>
      </c>
      <c r="W53" s="12">
        <v>0</v>
      </c>
      <c r="X53" s="12">
        <v>0</v>
      </c>
      <c r="Y53" s="12">
        <v>0</v>
      </c>
      <c r="Z53" s="12">
        <v>0</v>
      </c>
      <c r="AA53" s="12">
        <v>0</v>
      </c>
    </row>
    <row r="54" spans="1:27">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c r="A55" s="11" t="s">
        <v>28</v>
      </c>
      <c r="B55" s="11" t="s">
        <v>5</v>
      </c>
      <c r="C55" s="12">
        <v>0</v>
      </c>
      <c r="D55" s="12">
        <v>0</v>
      </c>
      <c r="E55" s="12">
        <v>0</v>
      </c>
      <c r="F55" s="12">
        <v>0</v>
      </c>
      <c r="G55" s="12">
        <v>0</v>
      </c>
      <c r="H55" s="12">
        <v>0</v>
      </c>
      <c r="I55" s="12">
        <v>0</v>
      </c>
      <c r="J55" s="12">
        <v>0</v>
      </c>
      <c r="K55" s="12">
        <v>0</v>
      </c>
      <c r="L55" s="12">
        <v>0</v>
      </c>
      <c r="M55" s="12">
        <v>0</v>
      </c>
      <c r="N55" s="12">
        <v>0</v>
      </c>
      <c r="O55" s="12">
        <v>0</v>
      </c>
      <c r="P55" s="12">
        <v>0</v>
      </c>
      <c r="Q55" s="12">
        <v>0</v>
      </c>
      <c r="R55" s="12">
        <v>0</v>
      </c>
      <c r="S55" s="12">
        <v>0</v>
      </c>
      <c r="T55" s="12">
        <v>0</v>
      </c>
      <c r="U55" s="12">
        <v>0</v>
      </c>
      <c r="V55" s="12">
        <v>0</v>
      </c>
      <c r="W55" s="12">
        <v>0</v>
      </c>
      <c r="X55" s="12">
        <v>0</v>
      </c>
      <c r="Y55" s="12">
        <v>0</v>
      </c>
      <c r="Z55" s="12">
        <v>0</v>
      </c>
      <c r="AA55" s="12">
        <v>0</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0</v>
      </c>
      <c r="D58" s="12">
        <v>0</v>
      </c>
      <c r="E58" s="12">
        <v>0</v>
      </c>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row>
    <row r="59" spans="1:27">
      <c r="A59" s="11" t="s">
        <v>28</v>
      </c>
      <c r="B59" s="11" t="s">
        <v>9</v>
      </c>
      <c r="C59" s="12">
        <v>0</v>
      </c>
      <c r="D59" s="12">
        <v>0</v>
      </c>
      <c r="E59" s="12">
        <v>0</v>
      </c>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row>
    <row r="60" spans="1:27">
      <c r="A60" s="11" t="s">
        <v>28</v>
      </c>
      <c r="B60" s="11" t="s">
        <v>102</v>
      </c>
      <c r="C60" s="12">
        <v>0</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row>
    <row r="61" spans="1:27">
      <c r="A61" s="11" t="s">
        <v>28</v>
      </c>
      <c r="B61" s="11" t="s">
        <v>15</v>
      </c>
      <c r="C61" s="12">
        <v>0</v>
      </c>
      <c r="D61" s="12">
        <v>0</v>
      </c>
      <c r="E61" s="12">
        <v>0</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6" t="s">
        <v>98</v>
      </c>
      <c r="B63" s="36"/>
      <c r="C63" s="29">
        <v>0</v>
      </c>
      <c r="D63" s="29">
        <v>0</v>
      </c>
      <c r="E63" s="29">
        <v>24165.303882616368</v>
      </c>
      <c r="F63" s="29">
        <v>1.4035362944595406E-2</v>
      </c>
      <c r="G63" s="29">
        <v>1787.0323784805803</v>
      </c>
      <c r="H63" s="29">
        <v>5.9919463385916193E-5</v>
      </c>
      <c r="I63" s="29">
        <v>12773.988628342137</v>
      </c>
      <c r="J63" s="29">
        <v>2.189419843006234E-2</v>
      </c>
      <c r="K63" s="29">
        <v>1.167565844265457E-3</v>
      </c>
      <c r="L63" s="29">
        <v>0</v>
      </c>
      <c r="M63" s="29">
        <v>0</v>
      </c>
      <c r="N63" s="29">
        <v>0</v>
      </c>
      <c r="O63" s="29">
        <v>0</v>
      </c>
      <c r="P63" s="29">
        <v>0</v>
      </c>
      <c r="Q63" s="29">
        <v>0</v>
      </c>
      <c r="R63" s="29">
        <v>1.2951421620325859E-4</v>
      </c>
      <c r="S63" s="29">
        <v>4.2643396089713598E-5</v>
      </c>
      <c r="T63" s="29">
        <v>6.6153991237098155E-5</v>
      </c>
      <c r="U63" s="29">
        <v>1.489027311033222E-5</v>
      </c>
      <c r="V63" s="29">
        <v>1180.8201469132991</v>
      </c>
      <c r="W63" s="29">
        <v>1.1518586120296422E-5</v>
      </c>
      <c r="X63" s="29">
        <v>0.62101943670973325</v>
      </c>
      <c r="Y63" s="29">
        <v>1.182986167889226E-6</v>
      </c>
      <c r="Z63" s="29">
        <v>8.3672454149601101E-7</v>
      </c>
      <c r="AA63" s="29">
        <v>0</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0</v>
      </c>
      <c r="D68" s="12">
        <v>0</v>
      </c>
      <c r="E68" s="12">
        <v>0</v>
      </c>
      <c r="F68" s="12">
        <v>0</v>
      </c>
      <c r="G68" s="12">
        <v>0</v>
      </c>
      <c r="H68" s="12">
        <v>0</v>
      </c>
      <c r="I68" s="12">
        <v>0</v>
      </c>
      <c r="J68" s="12">
        <v>0</v>
      </c>
      <c r="K68" s="12">
        <v>0</v>
      </c>
      <c r="L68" s="12">
        <v>0</v>
      </c>
      <c r="M68" s="12">
        <v>0</v>
      </c>
      <c r="N68" s="12">
        <v>0</v>
      </c>
      <c r="O68" s="12">
        <v>0</v>
      </c>
      <c r="P68" s="12">
        <v>0</v>
      </c>
      <c r="Q68" s="12">
        <v>0</v>
      </c>
      <c r="R68" s="12">
        <v>0</v>
      </c>
      <c r="S68" s="12">
        <v>0</v>
      </c>
      <c r="T68" s="12">
        <v>0</v>
      </c>
      <c r="U68" s="12">
        <v>0</v>
      </c>
      <c r="V68" s="12">
        <v>0</v>
      </c>
      <c r="W68" s="12">
        <v>0</v>
      </c>
      <c r="X68" s="12">
        <v>0</v>
      </c>
      <c r="Y68" s="12">
        <v>0</v>
      </c>
      <c r="Z68" s="12">
        <v>0</v>
      </c>
      <c r="AA68" s="12">
        <v>0</v>
      </c>
    </row>
    <row r="69" spans="1:27">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0</v>
      </c>
      <c r="D70" s="12">
        <v>0</v>
      </c>
      <c r="E70" s="12">
        <v>0</v>
      </c>
      <c r="F70" s="12">
        <v>0</v>
      </c>
      <c r="G70" s="12">
        <v>0</v>
      </c>
      <c r="H70" s="12">
        <v>0</v>
      </c>
      <c r="I70" s="12">
        <v>0</v>
      </c>
      <c r="J70" s="12">
        <v>0</v>
      </c>
      <c r="K70" s="12">
        <v>0</v>
      </c>
      <c r="L70" s="12">
        <v>0</v>
      </c>
      <c r="M70" s="12">
        <v>0</v>
      </c>
      <c r="N70" s="12">
        <v>0</v>
      </c>
      <c r="O70" s="12">
        <v>0</v>
      </c>
      <c r="P70" s="12">
        <v>0</v>
      </c>
      <c r="Q70" s="12">
        <v>0</v>
      </c>
      <c r="R70" s="12">
        <v>0</v>
      </c>
      <c r="S70" s="12">
        <v>0</v>
      </c>
      <c r="T70" s="12">
        <v>0</v>
      </c>
      <c r="U70" s="12">
        <v>0</v>
      </c>
      <c r="V70" s="12">
        <v>0</v>
      </c>
      <c r="W70" s="12">
        <v>0</v>
      </c>
      <c r="X70" s="12">
        <v>0</v>
      </c>
      <c r="Y70" s="12">
        <v>0</v>
      </c>
      <c r="Z70" s="12">
        <v>0</v>
      </c>
      <c r="AA70" s="12">
        <v>0</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0</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row>
    <row r="74" spans="1:27">
      <c r="A74" s="11" t="s">
        <v>29</v>
      </c>
      <c r="B74" s="11" t="s">
        <v>9</v>
      </c>
      <c r="C74" s="12">
        <v>0</v>
      </c>
      <c r="D74" s="12">
        <v>0</v>
      </c>
      <c r="E74" s="12">
        <v>0</v>
      </c>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row>
    <row r="75" spans="1:27">
      <c r="A75" s="11" t="s">
        <v>29</v>
      </c>
      <c r="B75" s="11" t="s">
        <v>102</v>
      </c>
      <c r="C75" s="12">
        <v>0</v>
      </c>
      <c r="D75" s="12">
        <v>0</v>
      </c>
      <c r="E75" s="12">
        <v>0</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row>
    <row r="76" spans="1:27">
      <c r="A76" s="11" t="s">
        <v>29</v>
      </c>
      <c r="B76" s="11" t="s">
        <v>15</v>
      </c>
      <c r="C76" s="12">
        <v>0</v>
      </c>
      <c r="D76" s="12">
        <v>0</v>
      </c>
      <c r="E76" s="12">
        <v>0</v>
      </c>
      <c r="F76" s="12">
        <v>0</v>
      </c>
      <c r="G76" s="12">
        <v>0</v>
      </c>
      <c r="H76" s="12">
        <v>0</v>
      </c>
      <c r="I76" s="12">
        <v>0</v>
      </c>
      <c r="J76" s="12">
        <v>0</v>
      </c>
      <c r="K76" s="12">
        <v>0</v>
      </c>
      <c r="L76" s="12">
        <v>0</v>
      </c>
      <c r="M76" s="12">
        <v>0</v>
      </c>
      <c r="N76" s="12">
        <v>0</v>
      </c>
      <c r="O76" s="12">
        <v>0</v>
      </c>
      <c r="P76" s="12">
        <v>0</v>
      </c>
      <c r="Q76" s="12">
        <v>0</v>
      </c>
      <c r="R76" s="12">
        <v>0</v>
      </c>
      <c r="S76" s="12">
        <v>0</v>
      </c>
      <c r="T76" s="12">
        <v>0</v>
      </c>
      <c r="U76" s="12">
        <v>0</v>
      </c>
      <c r="V76" s="12">
        <v>0</v>
      </c>
      <c r="W76" s="12">
        <v>0</v>
      </c>
      <c r="X76" s="12">
        <v>0</v>
      </c>
      <c r="Y76" s="12">
        <v>0</v>
      </c>
      <c r="Z76" s="12">
        <v>0</v>
      </c>
      <c r="AA76" s="12">
        <v>0</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6" t="s">
        <v>98</v>
      </c>
      <c r="B78" s="36"/>
      <c r="C78" s="29">
        <v>0</v>
      </c>
      <c r="D78" s="29">
        <v>0</v>
      </c>
      <c r="E78" s="29">
        <v>0</v>
      </c>
      <c r="F78" s="29">
        <v>0</v>
      </c>
      <c r="G78" s="29">
        <v>0</v>
      </c>
      <c r="H78" s="29">
        <v>0</v>
      </c>
      <c r="I78" s="29">
        <v>0</v>
      </c>
      <c r="J78" s="29">
        <v>0</v>
      </c>
      <c r="K78" s="29">
        <v>0</v>
      </c>
      <c r="L78" s="29">
        <v>0</v>
      </c>
      <c r="M78" s="29">
        <v>0</v>
      </c>
      <c r="N78" s="29">
        <v>0</v>
      </c>
      <c r="O78" s="29">
        <v>0</v>
      </c>
      <c r="P78" s="29">
        <v>0</v>
      </c>
      <c r="Q78" s="29">
        <v>0</v>
      </c>
      <c r="R78" s="29">
        <v>0</v>
      </c>
      <c r="S78" s="29">
        <v>0</v>
      </c>
      <c r="T78" s="29">
        <v>0</v>
      </c>
      <c r="U78" s="29">
        <v>0</v>
      </c>
      <c r="V78" s="29">
        <v>0</v>
      </c>
      <c r="W78" s="29">
        <v>0</v>
      </c>
      <c r="X78" s="29">
        <v>0</v>
      </c>
      <c r="Y78" s="29">
        <v>0</v>
      </c>
      <c r="Z78" s="29">
        <v>0</v>
      </c>
      <c r="AA78" s="29">
        <v>0</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0</v>
      </c>
      <c r="E83" s="12">
        <v>0</v>
      </c>
      <c r="F83" s="12">
        <v>0</v>
      </c>
      <c r="G83" s="12">
        <v>0</v>
      </c>
      <c r="H83" s="12">
        <v>0</v>
      </c>
      <c r="I83" s="12">
        <v>0</v>
      </c>
      <c r="J83" s="12">
        <v>0</v>
      </c>
      <c r="K83" s="12">
        <v>0</v>
      </c>
      <c r="L83" s="12">
        <v>0</v>
      </c>
      <c r="M83" s="12">
        <v>0</v>
      </c>
      <c r="N83" s="12">
        <v>0</v>
      </c>
      <c r="O83" s="12">
        <v>0</v>
      </c>
      <c r="P83" s="12">
        <v>0</v>
      </c>
      <c r="Q83" s="12">
        <v>0</v>
      </c>
      <c r="R83" s="12">
        <v>0</v>
      </c>
      <c r="S83" s="12">
        <v>0</v>
      </c>
      <c r="T83" s="12">
        <v>0</v>
      </c>
      <c r="U83" s="12">
        <v>0</v>
      </c>
      <c r="V83" s="12">
        <v>0</v>
      </c>
      <c r="W83" s="12">
        <v>0</v>
      </c>
      <c r="X83" s="12">
        <v>0</v>
      </c>
      <c r="Y83" s="12">
        <v>0</v>
      </c>
      <c r="Z83" s="12">
        <v>0</v>
      </c>
      <c r="AA83" s="12">
        <v>0</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0</v>
      </c>
      <c r="D85" s="12">
        <v>0</v>
      </c>
      <c r="E85" s="12">
        <v>0</v>
      </c>
      <c r="F85" s="12">
        <v>0</v>
      </c>
      <c r="G85" s="12">
        <v>0</v>
      </c>
      <c r="H85" s="12">
        <v>0</v>
      </c>
      <c r="I85" s="12">
        <v>0</v>
      </c>
      <c r="J85" s="12">
        <v>0</v>
      </c>
      <c r="K85" s="12">
        <v>0</v>
      </c>
      <c r="L85" s="12">
        <v>0</v>
      </c>
      <c r="M85" s="12">
        <v>0</v>
      </c>
      <c r="N85" s="12">
        <v>0</v>
      </c>
      <c r="O85" s="12">
        <v>0</v>
      </c>
      <c r="P85" s="12">
        <v>0</v>
      </c>
      <c r="Q85" s="12">
        <v>0</v>
      </c>
      <c r="R85" s="12">
        <v>0</v>
      </c>
      <c r="S85" s="12">
        <v>0</v>
      </c>
      <c r="T85" s="12">
        <v>0</v>
      </c>
      <c r="U85" s="12">
        <v>0</v>
      </c>
      <c r="V85" s="12">
        <v>0</v>
      </c>
      <c r="W85" s="12">
        <v>0</v>
      </c>
      <c r="X85" s="12">
        <v>0</v>
      </c>
      <c r="Y85" s="12">
        <v>0</v>
      </c>
      <c r="Z85" s="12">
        <v>0</v>
      </c>
      <c r="AA85" s="12">
        <v>0</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0</v>
      </c>
      <c r="D88" s="12">
        <v>0</v>
      </c>
      <c r="E88" s="12">
        <v>0</v>
      </c>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row>
    <row r="89" spans="1:27">
      <c r="A89" s="11" t="s">
        <v>30</v>
      </c>
      <c r="B89" s="11" t="s">
        <v>9</v>
      </c>
      <c r="C89" s="12">
        <v>0</v>
      </c>
      <c r="D89" s="12">
        <v>0</v>
      </c>
      <c r="E89" s="12">
        <v>0</v>
      </c>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row>
    <row r="90" spans="1:27">
      <c r="A90" s="11" t="s">
        <v>30</v>
      </c>
      <c r="B90" s="11" t="s">
        <v>102</v>
      </c>
      <c r="C90" s="12">
        <v>0</v>
      </c>
      <c r="D90" s="12">
        <v>0</v>
      </c>
      <c r="E90" s="12">
        <v>0</v>
      </c>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row>
    <row r="91" spans="1:27">
      <c r="A91" s="11" t="s">
        <v>30</v>
      </c>
      <c r="B91" s="11" t="s">
        <v>15</v>
      </c>
      <c r="C91" s="12">
        <v>0</v>
      </c>
      <c r="D91" s="12">
        <v>0</v>
      </c>
      <c r="E91" s="12">
        <v>0</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6" t="s">
        <v>98</v>
      </c>
      <c r="B93" s="36"/>
      <c r="C93" s="29">
        <v>0</v>
      </c>
      <c r="D93" s="29">
        <v>0</v>
      </c>
      <c r="E93" s="29">
        <v>0</v>
      </c>
      <c r="F93" s="29">
        <v>0</v>
      </c>
      <c r="G93" s="29">
        <v>0</v>
      </c>
      <c r="H93" s="29">
        <v>0</v>
      </c>
      <c r="I93" s="29">
        <v>0</v>
      </c>
      <c r="J93" s="29">
        <v>0</v>
      </c>
      <c r="K93" s="29">
        <v>0</v>
      </c>
      <c r="L93" s="29">
        <v>0</v>
      </c>
      <c r="M93" s="29">
        <v>0</v>
      </c>
      <c r="N93" s="29">
        <v>0</v>
      </c>
      <c r="O93" s="29">
        <v>0</v>
      </c>
      <c r="P93" s="29">
        <v>0</v>
      </c>
      <c r="Q93" s="29">
        <v>0</v>
      </c>
      <c r="R93" s="29">
        <v>0</v>
      </c>
      <c r="S93" s="29">
        <v>0</v>
      </c>
      <c r="T93" s="29">
        <v>0</v>
      </c>
      <c r="U93" s="29">
        <v>0</v>
      </c>
      <c r="V93" s="29">
        <v>0</v>
      </c>
      <c r="W93" s="29">
        <v>0</v>
      </c>
      <c r="X93" s="29">
        <v>0</v>
      </c>
      <c r="Y93" s="29">
        <v>0</v>
      </c>
      <c r="Z93" s="29">
        <v>0</v>
      </c>
      <c r="AA93" s="29">
        <v>0</v>
      </c>
    </row>
    <row r="95" spans="1:27" collapsed="1"/>
  </sheetData>
  <sheetProtection algorithmName="SHA-512" hashValue="l2jbnfg8VAG6m1eGP8cqfLYoOKW5phratToiLq2d9OOKd50mbptWcu5mBHdUEWU2YoAxZOyQoxqEuoq0yeK1Zw==" saltValue="BY5VGdGgafLHeCAFGfJGlw==" spinCount="100000" sheet="1" objects="1" scenarios="1"/>
  <mergeCells count="6">
    <mergeCell ref="A93:B93"/>
    <mergeCell ref="A18:B18"/>
    <mergeCell ref="A33:B33"/>
    <mergeCell ref="A48:B48"/>
    <mergeCell ref="A63:B63"/>
    <mergeCell ref="A78:B7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57E188"/>
  </sheetPr>
  <dimension ref="A1:AA11"/>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126</v>
      </c>
      <c r="B1" s="8"/>
      <c r="C1" s="8"/>
      <c r="D1" s="8"/>
      <c r="E1" s="8"/>
      <c r="F1" s="8"/>
      <c r="G1" s="8"/>
      <c r="H1" s="8"/>
      <c r="I1" s="8"/>
      <c r="J1" s="8"/>
      <c r="K1" s="8"/>
      <c r="L1" s="8"/>
      <c r="M1" s="8"/>
      <c r="N1" s="8"/>
      <c r="O1" s="8"/>
      <c r="P1" s="8"/>
      <c r="Q1" s="8"/>
      <c r="R1" s="8"/>
      <c r="S1" s="8"/>
      <c r="T1" s="8"/>
      <c r="U1" s="8"/>
      <c r="V1" s="8"/>
      <c r="W1" s="8"/>
      <c r="X1" s="8"/>
      <c r="Y1" s="8"/>
      <c r="Z1" s="8"/>
      <c r="AA1" s="8"/>
    </row>
    <row r="2" spans="1:27">
      <c r="A2" s="10" t="s">
        <v>83</v>
      </c>
      <c r="B2" s="7" t="s">
        <v>117</v>
      </c>
    </row>
    <row r="3" spans="1:27">
      <c r="B3" s="7"/>
    </row>
    <row r="4" spans="1:27">
      <c r="A4" s="7" t="s">
        <v>52</v>
      </c>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26</v>
      </c>
      <c r="B6" s="11" t="s">
        <v>16</v>
      </c>
      <c r="C6" s="12">
        <v>9.1068294443231154E-2</v>
      </c>
      <c r="D6" s="12">
        <v>9.0262750974957513E-3</v>
      </c>
      <c r="E6" s="12">
        <v>2.1552526345307781E-2</v>
      </c>
      <c r="F6" s="12">
        <v>7.9103296631969338E-3</v>
      </c>
      <c r="G6" s="12">
        <v>7.2507772164268148E-3</v>
      </c>
      <c r="H6" s="12">
        <v>1.2718693351859366E-2</v>
      </c>
      <c r="I6" s="12">
        <v>2.1548145048263214E-2</v>
      </c>
      <c r="J6" s="12">
        <v>2.1303261818702096E-2</v>
      </c>
      <c r="K6" s="12">
        <v>8.3694200787835446E-3</v>
      </c>
      <c r="L6" s="12">
        <v>1.8342990477360193E-2</v>
      </c>
      <c r="M6" s="12">
        <v>198041.49463083368</v>
      </c>
      <c r="N6" s="12">
        <v>32280.709256128615</v>
      </c>
      <c r="O6" s="12">
        <v>15409.863536280865</v>
      </c>
      <c r="P6" s="12">
        <v>10970.803759595032</v>
      </c>
      <c r="Q6" s="12">
        <v>8.1536122246048479E-3</v>
      </c>
      <c r="R6" s="12">
        <v>6.379445106558591E-3</v>
      </c>
      <c r="S6" s="12">
        <v>5.8817726863787754E-3</v>
      </c>
      <c r="T6" s="12">
        <v>1.2643501225959416E-2</v>
      </c>
      <c r="U6" s="12">
        <v>9.1170383596456041E-3</v>
      </c>
      <c r="V6" s="12">
        <v>6927.0367505398699</v>
      </c>
      <c r="W6" s="12">
        <v>118.40558643956474</v>
      </c>
      <c r="X6" s="12">
        <v>5.0554975672934214E-3</v>
      </c>
      <c r="Y6" s="12">
        <v>2509.5346434721519</v>
      </c>
      <c r="Z6" s="12">
        <v>42129.414865126797</v>
      </c>
      <c r="AA6" s="12">
        <v>3021.4831449619014</v>
      </c>
    </row>
    <row r="7" spans="1:27">
      <c r="A7" s="11" t="s">
        <v>27</v>
      </c>
      <c r="B7" s="11" t="s">
        <v>16</v>
      </c>
      <c r="C7" s="12">
        <v>990.52353032079634</v>
      </c>
      <c r="D7" s="12">
        <v>4.8069926289788665</v>
      </c>
      <c r="E7" s="12">
        <v>6.1645632001720037</v>
      </c>
      <c r="F7" s="12">
        <v>5.1185917180522254E-2</v>
      </c>
      <c r="G7" s="12">
        <v>0.17699919803193048</v>
      </c>
      <c r="H7" s="12">
        <v>311.73165535979905</v>
      </c>
      <c r="I7" s="12">
        <v>17.087882121385263</v>
      </c>
      <c r="J7" s="12">
        <v>4692.6622758271678</v>
      </c>
      <c r="K7" s="12">
        <v>206.17097432355197</v>
      </c>
      <c r="L7" s="12">
        <v>3.3384324915396078E-2</v>
      </c>
      <c r="M7" s="12">
        <v>96.694592683756483</v>
      </c>
      <c r="N7" s="12">
        <v>102167.07782263658</v>
      </c>
      <c r="O7" s="12">
        <v>119050.94482477133</v>
      </c>
      <c r="P7" s="12">
        <v>98261.291729720528</v>
      </c>
      <c r="Q7" s="12">
        <v>370472.50710823358</v>
      </c>
      <c r="R7" s="12">
        <v>1.8614180096813399E-2</v>
      </c>
      <c r="S7" s="12">
        <v>2291.3561572840208</v>
      </c>
      <c r="T7" s="12">
        <v>11334.692366051317</v>
      </c>
      <c r="U7" s="12">
        <v>53211.626052042964</v>
      </c>
      <c r="V7" s="12">
        <v>67759.929631080304</v>
      </c>
      <c r="W7" s="12">
        <v>116786.31547109649</v>
      </c>
      <c r="X7" s="12">
        <v>7010.9336586864847</v>
      </c>
      <c r="Y7" s="12">
        <v>122246.03988334475</v>
      </c>
      <c r="Z7" s="12">
        <v>78432.217803344101</v>
      </c>
      <c r="AA7" s="12">
        <v>28579.377181235806</v>
      </c>
    </row>
    <row r="8" spans="1:27">
      <c r="A8" s="11" t="s">
        <v>28</v>
      </c>
      <c r="B8" s="11" t="s">
        <v>16</v>
      </c>
      <c r="C8" s="12">
        <v>3.5439549426347694E-2</v>
      </c>
      <c r="D8" s="12">
        <v>6.2141159014669697E-3</v>
      </c>
      <c r="E8" s="12">
        <v>6.3239325321074718E-3</v>
      </c>
      <c r="F8" s="12">
        <v>3.4644022219383992E-3</v>
      </c>
      <c r="G8" s="12">
        <v>2.1065866976646402E-3</v>
      </c>
      <c r="H8" s="12">
        <v>2.4427451593683701E-3</v>
      </c>
      <c r="I8" s="12">
        <v>3.0303417496637445E-3</v>
      </c>
      <c r="J8" s="12">
        <v>4.0893065553470392E-3</v>
      </c>
      <c r="K8" s="12">
        <v>3.6887414699362697E-3</v>
      </c>
      <c r="L8" s="12">
        <v>4.5824931751429739E-3</v>
      </c>
      <c r="M8" s="12">
        <v>6.5893794839136698E-3</v>
      </c>
      <c r="N8" s="12">
        <v>6.6047573043051897E-3</v>
      </c>
      <c r="O8" s="12">
        <v>1.104023494448168E-2</v>
      </c>
      <c r="P8" s="12">
        <v>1.6893827655737766E-2</v>
      </c>
      <c r="Q8" s="12">
        <v>7.0749337330060589E-3</v>
      </c>
      <c r="R8" s="12">
        <v>5.1707933856166887E-3</v>
      </c>
      <c r="S8" s="12">
        <v>5.8505609008022092E-3</v>
      </c>
      <c r="T8" s="12">
        <v>2.6700106169724711E-2</v>
      </c>
      <c r="U8" s="12">
        <v>6077.546567377869</v>
      </c>
      <c r="V8" s="12">
        <v>62355.75544145234</v>
      </c>
      <c r="W8" s="12">
        <v>3.0044716761916971E-3</v>
      </c>
      <c r="X8" s="12">
        <v>656.00252401372688</v>
      </c>
      <c r="Y8" s="12">
        <v>18351.918218783114</v>
      </c>
      <c r="Z8" s="12">
        <v>3629.9000754036897</v>
      </c>
      <c r="AA8" s="12">
        <v>1213.1062723203906</v>
      </c>
    </row>
    <row r="9" spans="1:27">
      <c r="A9" s="11" t="s">
        <v>29</v>
      </c>
      <c r="B9" s="11" t="s">
        <v>16</v>
      </c>
      <c r="C9" s="12">
        <v>807.84644681325278</v>
      </c>
      <c r="D9" s="12">
        <v>6.5081116990637844E-2</v>
      </c>
      <c r="E9" s="12">
        <v>0.10144853066522239</v>
      </c>
      <c r="F9" s="12">
        <v>8.5381716915865338E-2</v>
      </c>
      <c r="G9" s="12">
        <v>8.9332043845258155E-2</v>
      </c>
      <c r="H9" s="12">
        <v>0.11195023956891481</v>
      </c>
      <c r="I9" s="12">
        <v>7.5414127402068848E-2</v>
      </c>
      <c r="J9" s="12">
        <v>0.71105148533067863</v>
      </c>
      <c r="K9" s="12">
        <v>5.2790691048589779E-2</v>
      </c>
      <c r="L9" s="12">
        <v>80.766830301098409</v>
      </c>
      <c r="M9" s="12">
        <v>18224.933849295179</v>
      </c>
      <c r="N9" s="12">
        <v>1.1723861907877215</v>
      </c>
      <c r="O9" s="12">
        <v>93.687518224043998</v>
      </c>
      <c r="P9" s="12">
        <v>5627.1806566762734</v>
      </c>
      <c r="Q9" s="12">
        <v>2526.1477493212601</v>
      </c>
      <c r="R9" s="12">
        <v>1.65776629422149E-2</v>
      </c>
      <c r="S9" s="12">
        <v>12159.122246514515</v>
      </c>
      <c r="T9" s="12">
        <v>4545.5638964281652</v>
      </c>
      <c r="U9" s="12">
        <v>1.5880470085551567E-2</v>
      </c>
      <c r="V9" s="12">
        <v>1545.6662513546153</v>
      </c>
      <c r="W9" s="12">
        <v>4479.9731405679941</v>
      </c>
      <c r="X9" s="12">
        <v>13014.322791214707</v>
      </c>
      <c r="Y9" s="12">
        <v>9622.6228240299934</v>
      </c>
      <c r="Z9" s="12">
        <v>31822.251217581103</v>
      </c>
      <c r="AA9" s="12">
        <v>3767.4047359918468</v>
      </c>
    </row>
    <row r="10" spans="1:27">
      <c r="A10" s="11" t="s">
        <v>30</v>
      </c>
      <c r="B10" s="11" t="s">
        <v>16</v>
      </c>
      <c r="C10" s="12">
        <v>3.4908067256643402E-2</v>
      </c>
      <c r="D10" s="12">
        <v>8.0503790123245891E-3</v>
      </c>
      <c r="E10" s="12">
        <v>1.0180296323582642E-2</v>
      </c>
      <c r="F10" s="12">
        <v>5.6851838244250299E-3</v>
      </c>
      <c r="G10" s="12">
        <v>5.1735617633596196E-3</v>
      </c>
      <c r="H10" s="12">
        <v>4.2611159655242051E-3</v>
      </c>
      <c r="I10" s="12">
        <v>4.0298889770620161E-3</v>
      </c>
      <c r="J10" s="12">
        <v>4.7556265297306445E-3</v>
      </c>
      <c r="K10" s="12">
        <v>4.6782433787095701E-3</v>
      </c>
      <c r="L10" s="12">
        <v>7.7146845048320705E-3</v>
      </c>
      <c r="M10" s="12">
        <v>1.1513621835047451E-2</v>
      </c>
      <c r="N10" s="12">
        <v>1.0639865232553549E-2</v>
      </c>
      <c r="O10" s="12">
        <v>5.89016548487093E-3</v>
      </c>
      <c r="P10" s="12">
        <v>9480.5426260713502</v>
      </c>
      <c r="Q10" s="12">
        <v>6.0675153370475209E-3</v>
      </c>
      <c r="R10" s="12">
        <v>4.5078395607972997E-3</v>
      </c>
      <c r="S10" s="12">
        <v>4.1364224755338092E-3</v>
      </c>
      <c r="T10" s="12">
        <v>3.8949418377909302E-3</v>
      </c>
      <c r="U10" s="12">
        <v>5.7288624711607002E-3</v>
      </c>
      <c r="V10" s="12">
        <v>5.8083524823291099E-3</v>
      </c>
      <c r="W10" s="12">
        <v>3.4449341701578698E-3</v>
      </c>
      <c r="X10" s="12">
        <v>2.4242313042235207E-3</v>
      </c>
      <c r="Y10" s="12">
        <v>1647.230729384929</v>
      </c>
      <c r="Z10" s="12">
        <v>4630.0169073400384</v>
      </c>
      <c r="AA10" s="12">
        <v>1483.5510956500998</v>
      </c>
    </row>
    <row r="11" spans="1:27">
      <c r="A11" s="25" t="s">
        <v>18</v>
      </c>
      <c r="B11" s="25" t="s">
        <v>101</v>
      </c>
      <c r="C11" s="29">
        <v>1798.531393045175</v>
      </c>
      <c r="D11" s="29">
        <v>4.8953645159807913</v>
      </c>
      <c r="E11" s="29">
        <v>6.3040684860382239</v>
      </c>
      <c r="F11" s="29">
        <v>0.15362754980594798</v>
      </c>
      <c r="G11" s="29">
        <v>0.28086216755463972</v>
      </c>
      <c r="H11" s="29">
        <v>311.86302815384471</v>
      </c>
      <c r="I11" s="29">
        <v>17.191904624562323</v>
      </c>
      <c r="J11" s="29">
        <v>4693.4034755074017</v>
      </c>
      <c r="K11" s="29">
        <v>206.24050141952802</v>
      </c>
      <c r="L11" s="29">
        <v>80.830854794171145</v>
      </c>
      <c r="M11" s="29">
        <v>216363.14117581391</v>
      </c>
      <c r="N11" s="29">
        <v>134448.97670957854</v>
      </c>
      <c r="O11" s="29">
        <v>134554.51280967664</v>
      </c>
      <c r="P11" s="29">
        <v>124339.83566589083</v>
      </c>
      <c r="Q11" s="29">
        <v>372998.67615361611</v>
      </c>
      <c r="R11" s="29">
        <v>5.1249921092000876E-2</v>
      </c>
      <c r="S11" s="29">
        <v>14450.494272554599</v>
      </c>
      <c r="T11" s="29">
        <v>15880.299501028716</v>
      </c>
      <c r="U11" s="29">
        <v>59289.20334579175</v>
      </c>
      <c r="V11" s="29">
        <v>138588.39388277964</v>
      </c>
      <c r="W11" s="29">
        <v>121384.70064750989</v>
      </c>
      <c r="X11" s="29">
        <v>20681.266453643791</v>
      </c>
      <c r="Y11" s="29">
        <v>154377.34629901496</v>
      </c>
      <c r="Z11" s="29">
        <v>160643.80086879572</v>
      </c>
      <c r="AA11" s="29">
        <v>38064.922430160048</v>
      </c>
    </row>
  </sheetData>
  <sheetProtection algorithmName="SHA-512" hashValue="x3jpnrnFLFLTGYT54RCyd4j1b270oDAv87QnUUPbF51S6BCLdRC5b6Z0ZCwXHEElhsyugp0cc2h/ap7QpJqiZw==" saltValue="5lel1+zyDF4RP2nzSqXl9Q=="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57E188"/>
  </sheetPr>
  <dimension ref="A1:AA11"/>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127</v>
      </c>
      <c r="B1" s="8"/>
      <c r="C1" s="8"/>
      <c r="D1" s="8"/>
      <c r="E1" s="8"/>
      <c r="F1" s="8"/>
      <c r="G1" s="8"/>
      <c r="H1" s="8"/>
      <c r="I1" s="8"/>
      <c r="J1" s="8"/>
      <c r="K1" s="8"/>
      <c r="L1" s="8"/>
      <c r="M1" s="8"/>
      <c r="N1" s="8"/>
      <c r="O1" s="8"/>
      <c r="P1" s="8"/>
      <c r="Q1" s="8"/>
      <c r="R1" s="8"/>
      <c r="S1" s="8"/>
      <c r="T1" s="8"/>
      <c r="U1" s="8"/>
      <c r="V1" s="8"/>
      <c r="W1" s="8"/>
      <c r="X1" s="8"/>
      <c r="Y1" s="8"/>
      <c r="Z1" s="8"/>
      <c r="AA1" s="8"/>
    </row>
    <row r="2" spans="1:27">
      <c r="A2" s="10" t="s">
        <v>7</v>
      </c>
      <c r="B2" s="7" t="s">
        <v>115</v>
      </c>
    </row>
    <row r="4" spans="1:27">
      <c r="A4" s="7" t="s">
        <v>52</v>
      </c>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26</v>
      </c>
      <c r="B6" s="11" t="s">
        <v>7</v>
      </c>
      <c r="C6" s="12">
        <v>14579.796071237997</v>
      </c>
      <c r="D6" s="12">
        <v>15844.278559156002</v>
      </c>
      <c r="E6" s="12">
        <v>59491.178792747</v>
      </c>
      <c r="F6" s="12">
        <v>2105.3570288120004</v>
      </c>
      <c r="G6" s="12">
        <v>2845.7746640959999</v>
      </c>
      <c r="H6" s="12">
        <v>16933.284239019002</v>
      </c>
      <c r="I6" s="12">
        <v>12856.202015126</v>
      </c>
      <c r="J6" s="12">
        <v>46195.478175010001</v>
      </c>
      <c r="K6" s="12">
        <v>129.12793582499998</v>
      </c>
      <c r="L6" s="12">
        <v>10146.232186315001</v>
      </c>
      <c r="M6" s="12">
        <v>48144.826526837001</v>
      </c>
      <c r="N6" s="12">
        <v>61440.329363028999</v>
      </c>
      <c r="O6" s="12">
        <v>57.880300251999898</v>
      </c>
      <c r="P6" s="12">
        <v>20.293365757</v>
      </c>
      <c r="Q6" s="12">
        <v>13553.919603631</v>
      </c>
      <c r="R6" s="12">
        <v>1.1896887859999992</v>
      </c>
      <c r="S6" s="12">
        <v>30.689191818999902</v>
      </c>
      <c r="T6" s="12">
        <v>46.068680719999989</v>
      </c>
      <c r="U6" s="12">
        <v>11934.427338527999</v>
      </c>
      <c r="V6" s="12">
        <v>2.5008639549999998</v>
      </c>
      <c r="W6" s="12">
        <v>165.97798147399999</v>
      </c>
      <c r="X6" s="12">
        <v>460.48763848400006</v>
      </c>
      <c r="Y6" s="12">
        <v>299.75552822899994</v>
      </c>
      <c r="Z6" s="12">
        <v>4051.2191717770006</v>
      </c>
      <c r="AA6" s="12">
        <v>124.51450491900002</v>
      </c>
    </row>
    <row r="7" spans="1:27">
      <c r="A7" s="11" t="s">
        <v>27</v>
      </c>
      <c r="B7" s="11" t="s">
        <v>7</v>
      </c>
      <c r="C7" s="12">
        <v>0.13474726000000001</v>
      </c>
      <c r="D7" s="12">
        <v>0.134196394</v>
      </c>
      <c r="E7" s="12">
        <v>0.13567742799999999</v>
      </c>
      <c r="F7" s="12">
        <v>0.13545203799999991</v>
      </c>
      <c r="G7" s="12">
        <v>0.13575062300000001</v>
      </c>
      <c r="H7" s="12">
        <v>59768.091695000003</v>
      </c>
      <c r="I7" s="12">
        <v>1158.4047911769999</v>
      </c>
      <c r="J7" s="12">
        <v>1893.7401001489998</v>
      </c>
      <c r="K7" s="12">
        <v>0.14063540399999999</v>
      </c>
      <c r="L7" s="12">
        <v>4107.1794330000002</v>
      </c>
      <c r="M7" s="12">
        <v>3330.9466854429998</v>
      </c>
      <c r="N7" s="12">
        <v>5244.2927625190005</v>
      </c>
      <c r="O7" s="12">
        <v>14067.035520000001</v>
      </c>
      <c r="P7" s="12">
        <v>0.1478670369999999</v>
      </c>
      <c r="Q7" s="12">
        <v>74280.177039999995</v>
      </c>
      <c r="R7" s="12">
        <v>0.14788876499999989</v>
      </c>
      <c r="S7" s="12">
        <v>333.15624843199998</v>
      </c>
      <c r="T7" s="12">
        <v>0.15226292499999988</v>
      </c>
      <c r="U7" s="12">
        <v>1091.353188843</v>
      </c>
      <c r="V7" s="12">
        <v>262.39813972500002</v>
      </c>
      <c r="W7" s="12">
        <v>6930.6749202170004</v>
      </c>
      <c r="X7" s="12">
        <v>829.58265076799989</v>
      </c>
      <c r="Y7" s="12">
        <v>868.58348248699986</v>
      </c>
      <c r="Z7" s="12">
        <v>3723.39243145</v>
      </c>
      <c r="AA7" s="12">
        <v>0.15738236799999983</v>
      </c>
    </row>
    <row r="8" spans="1:27">
      <c r="A8" s="11" t="s">
        <v>28</v>
      </c>
      <c r="B8" s="11" t="s">
        <v>7</v>
      </c>
      <c r="C8" s="12">
        <v>12.10282885</v>
      </c>
      <c r="D8" s="12">
        <v>2770.614375909</v>
      </c>
      <c r="E8" s="12">
        <v>25.276548758000001</v>
      </c>
      <c r="F8" s="12">
        <v>2688.691815404</v>
      </c>
      <c r="G8" s="12">
        <v>30.111136144999996</v>
      </c>
      <c r="H8" s="12">
        <v>1.7777551919999997</v>
      </c>
      <c r="I8" s="12">
        <v>1.3959444609999994</v>
      </c>
      <c r="J8" s="12">
        <v>22.989382233000004</v>
      </c>
      <c r="K8" s="12">
        <v>1.4203031469999992</v>
      </c>
      <c r="L8" s="12">
        <v>52.58079145899999</v>
      </c>
      <c r="M8" s="12">
        <v>1874.6831219649998</v>
      </c>
      <c r="N8" s="12">
        <v>105.63923531299999</v>
      </c>
      <c r="O8" s="12">
        <v>7030.2505318720005</v>
      </c>
      <c r="P8" s="12">
        <v>197.44324278699997</v>
      </c>
      <c r="Q8" s="12">
        <v>7723.7841013799998</v>
      </c>
      <c r="R8" s="12">
        <v>139.98185284099998</v>
      </c>
      <c r="S8" s="12">
        <v>1172.5897619099999</v>
      </c>
      <c r="T8" s="12">
        <v>588.18047246699996</v>
      </c>
      <c r="U8" s="12">
        <v>6584.7469478270004</v>
      </c>
      <c r="V8" s="12">
        <v>6594.7055060109997</v>
      </c>
      <c r="W8" s="12">
        <v>676.030244907</v>
      </c>
      <c r="X8" s="12">
        <v>1172.1580844089999</v>
      </c>
      <c r="Y8" s="12">
        <v>1195.2283878859998</v>
      </c>
      <c r="Z8" s="12">
        <v>13.0203101819999</v>
      </c>
      <c r="AA8" s="12">
        <v>953.6958837919999</v>
      </c>
    </row>
    <row r="9" spans="1:27">
      <c r="A9" s="11" t="s">
        <v>29</v>
      </c>
      <c r="B9" s="11" t="s">
        <v>7</v>
      </c>
      <c r="C9" s="12">
        <v>4.0951209820000001</v>
      </c>
      <c r="D9" s="12">
        <v>0.15527528000000002</v>
      </c>
      <c r="E9" s="12">
        <v>9.7669250220000006</v>
      </c>
      <c r="F9" s="12">
        <v>3.0132143429999996</v>
      </c>
      <c r="G9" s="12">
        <v>10.404061521000001</v>
      </c>
      <c r="H9" s="12">
        <v>0.1526014059999998</v>
      </c>
      <c r="I9" s="12">
        <v>0.15086426199999992</v>
      </c>
      <c r="J9" s="12">
        <v>10.491482402999999</v>
      </c>
      <c r="K9" s="12">
        <v>0.15674828900000001</v>
      </c>
      <c r="L9" s="12">
        <v>18.762569423999999</v>
      </c>
      <c r="M9" s="12">
        <v>5.3343111229999991</v>
      </c>
      <c r="N9" s="12">
        <v>66.516817112000012</v>
      </c>
      <c r="O9" s="12">
        <v>769.19152962499993</v>
      </c>
      <c r="P9" s="12">
        <v>319.26452616299991</v>
      </c>
      <c r="Q9" s="12">
        <v>1305.5700615679998</v>
      </c>
      <c r="R9" s="12">
        <v>51.782661972999996</v>
      </c>
      <c r="S9" s="12">
        <v>124.278339941</v>
      </c>
      <c r="T9" s="12">
        <v>114.4023841449999</v>
      </c>
      <c r="U9" s="12">
        <v>819.64716158199997</v>
      </c>
      <c r="V9" s="12">
        <v>94.875688897999993</v>
      </c>
      <c r="W9" s="12">
        <v>341.59042477199995</v>
      </c>
      <c r="X9" s="12">
        <v>550.27144808500009</v>
      </c>
      <c r="Y9" s="12">
        <v>521.12225316600006</v>
      </c>
      <c r="Z9" s="12">
        <v>107.27922943200001</v>
      </c>
      <c r="AA9" s="12">
        <v>455.96041822400002</v>
      </c>
    </row>
    <row r="10" spans="1:27">
      <c r="A10" s="11" t="s">
        <v>30</v>
      </c>
      <c r="B10" s="11" t="s">
        <v>7</v>
      </c>
      <c r="C10" s="12">
        <v>9.2728655000000007E-2</v>
      </c>
      <c r="D10" s="12">
        <v>9.2409886999999899E-2</v>
      </c>
      <c r="E10" s="12">
        <v>9.2404574999999989E-2</v>
      </c>
      <c r="F10" s="12">
        <v>9.2320436000000006E-2</v>
      </c>
      <c r="G10" s="12">
        <v>9.2573565999999996E-2</v>
      </c>
      <c r="H10" s="12">
        <v>9.2422074999999895E-2</v>
      </c>
      <c r="I10" s="12">
        <v>9.4011485999999908E-2</v>
      </c>
      <c r="J10" s="12">
        <v>5.7585236480000006</v>
      </c>
      <c r="K10" s="12">
        <v>9.8033730999999902E-2</v>
      </c>
      <c r="L10" s="12">
        <v>22.282752994999999</v>
      </c>
      <c r="M10" s="12">
        <v>0.101498227</v>
      </c>
      <c r="N10" s="12">
        <v>29.677504074999998</v>
      </c>
      <c r="O10" s="12">
        <v>33.707287389999998</v>
      </c>
      <c r="P10" s="12">
        <v>0.10204911899999999</v>
      </c>
      <c r="Q10" s="12">
        <v>40.633440255000004</v>
      </c>
      <c r="R10" s="12">
        <v>16.16119759</v>
      </c>
      <c r="S10" s="12">
        <v>54.688539664000004</v>
      </c>
      <c r="T10" s="12">
        <v>45.08475215</v>
      </c>
      <c r="U10" s="12">
        <v>59.054042529</v>
      </c>
      <c r="V10" s="12">
        <v>0.10349080999999989</v>
      </c>
      <c r="W10" s="12">
        <v>152.36339884</v>
      </c>
      <c r="X10" s="12">
        <v>268.65588299999996</v>
      </c>
      <c r="Y10" s="12">
        <v>166.92221684</v>
      </c>
      <c r="Z10" s="12">
        <v>0.10722145599999978</v>
      </c>
      <c r="AA10" s="12">
        <v>219.45197984799998</v>
      </c>
    </row>
    <row r="11" spans="1:27">
      <c r="A11" s="25" t="s">
        <v>18</v>
      </c>
      <c r="B11" s="25" t="s">
        <v>101</v>
      </c>
      <c r="C11" s="29">
        <v>14596.221496984996</v>
      </c>
      <c r="D11" s="29">
        <v>18615.274816626003</v>
      </c>
      <c r="E11" s="29">
        <v>59526.450348530001</v>
      </c>
      <c r="F11" s="29">
        <v>4797.2898310330002</v>
      </c>
      <c r="G11" s="29">
        <v>2886.5181859509999</v>
      </c>
      <c r="H11" s="29">
        <v>76703.398712691996</v>
      </c>
      <c r="I11" s="29">
        <v>14016.247626512</v>
      </c>
      <c r="J11" s="29">
        <v>48128.457663442998</v>
      </c>
      <c r="K11" s="29">
        <v>130.94365639599997</v>
      </c>
      <c r="L11" s="29">
        <v>14347.037733192999</v>
      </c>
      <c r="M11" s="29">
        <v>53355.892143594996</v>
      </c>
      <c r="N11" s="29">
        <v>66886.455682048021</v>
      </c>
      <c r="O11" s="29">
        <v>21958.065169139001</v>
      </c>
      <c r="P11" s="29">
        <v>537.25105086299982</v>
      </c>
      <c r="Q11" s="29">
        <v>96904.084246833998</v>
      </c>
      <c r="R11" s="29">
        <v>209.26328995499998</v>
      </c>
      <c r="S11" s="29">
        <v>1715.4020817659998</v>
      </c>
      <c r="T11" s="29">
        <v>793.88855240699991</v>
      </c>
      <c r="U11" s="29">
        <v>20489.228679308999</v>
      </c>
      <c r="V11" s="29">
        <v>6954.583689398999</v>
      </c>
      <c r="W11" s="29">
        <v>8266.6369702100019</v>
      </c>
      <c r="X11" s="29">
        <v>3281.1557047459996</v>
      </c>
      <c r="Y11" s="29">
        <v>3051.6118686079999</v>
      </c>
      <c r="Z11" s="29">
        <v>7895.0183642969996</v>
      </c>
      <c r="AA11" s="29">
        <v>1753.7801691510001</v>
      </c>
    </row>
  </sheetData>
  <sheetProtection algorithmName="SHA-512" hashValue="gLUZFF/jqnDV6jfGyeX6/UghtV32D+ZPuxJtajQ+WBbTWpbwmxFYch85etUraiRa+Ux8DxpSMzq0b6j+tyLueQ==" saltValue="xTRZQkpd5luAZ/mY25i+sw=="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tabColor rgb="FFFFC000"/>
  </sheetPr>
  <dimension ref="A1:AF157"/>
  <sheetViews>
    <sheetView zoomScale="85" zoomScaleNormal="85" workbookViewId="0"/>
  </sheetViews>
  <sheetFormatPr defaultColWidth="9.1796875" defaultRowHeight="14.5"/>
  <cols>
    <col min="1" max="1" width="16" style="6" customWidth="1"/>
    <col min="2" max="2" width="30.54296875" style="6" customWidth="1"/>
    <col min="3" max="29" width="9.453125" style="6" customWidth="1"/>
    <col min="30" max="30" width="13.81640625" style="6" bestFit="1" customWidth="1"/>
    <col min="31" max="16384" width="9.1796875" style="6"/>
  </cols>
  <sheetData>
    <row r="1" spans="1:32" s="10" customFormat="1" ht="23.25" customHeight="1">
      <c r="A1" s="9" t="s">
        <v>133</v>
      </c>
      <c r="B1" s="8"/>
      <c r="C1" s="8"/>
      <c r="D1" s="8"/>
      <c r="E1" s="8"/>
      <c r="F1" s="8"/>
      <c r="G1" s="8"/>
      <c r="H1" s="8"/>
      <c r="I1" s="8"/>
      <c r="J1" s="8"/>
      <c r="K1" s="8"/>
      <c r="L1" s="8"/>
      <c r="M1" s="8"/>
      <c r="N1" s="8"/>
      <c r="O1" s="8"/>
      <c r="P1" s="8"/>
      <c r="Q1" s="8"/>
      <c r="R1" s="8"/>
      <c r="S1" s="8"/>
      <c r="T1" s="8"/>
      <c r="U1" s="8"/>
      <c r="V1" s="8"/>
      <c r="W1" s="8"/>
      <c r="X1" s="8"/>
      <c r="Y1" s="8"/>
      <c r="Z1" s="8"/>
      <c r="AA1" s="8"/>
    </row>
    <row r="2" spans="1:32" s="10" customFormat="1"/>
    <row r="3" spans="1:32" s="10" customFormat="1">
      <c r="AE3" s="6"/>
      <c r="AF3" s="6"/>
    </row>
    <row r="4" spans="1:32">
      <c r="A4" s="7" t="s">
        <v>52</v>
      </c>
      <c r="B4" s="7"/>
      <c r="C4" s="10"/>
      <c r="D4" s="10"/>
      <c r="E4" s="10"/>
      <c r="F4" s="10"/>
      <c r="G4" s="10"/>
      <c r="H4" s="10"/>
      <c r="I4" s="10"/>
      <c r="J4" s="10"/>
      <c r="K4" s="10"/>
      <c r="L4" s="10"/>
      <c r="M4" s="10"/>
      <c r="N4" s="10"/>
      <c r="O4" s="10"/>
      <c r="P4" s="10"/>
      <c r="Q4" s="10"/>
      <c r="R4" s="10"/>
      <c r="S4" s="10"/>
      <c r="T4" s="10"/>
      <c r="U4" s="10"/>
      <c r="V4" s="10"/>
      <c r="W4" s="10"/>
      <c r="X4" s="10"/>
      <c r="Y4" s="10"/>
      <c r="Z4" s="10"/>
      <c r="AA4" s="10"/>
    </row>
    <row r="5" spans="1:32">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c r="AD5" s="30"/>
    </row>
    <row r="6" spans="1:32">
      <c r="A6" s="11" t="s">
        <v>18</v>
      </c>
      <c r="B6" s="11" t="s">
        <v>2</v>
      </c>
      <c r="C6" s="12">
        <v>72710.425049999991</v>
      </c>
      <c r="D6" s="12">
        <v>70314.518460000007</v>
      </c>
      <c r="E6" s="12">
        <v>67059.568027770001</v>
      </c>
      <c r="F6" s="12">
        <v>60280.907689970001</v>
      </c>
      <c r="G6" s="12">
        <v>56058.954597246004</v>
      </c>
      <c r="H6" s="12">
        <v>55552.839872429999</v>
      </c>
      <c r="I6" s="12">
        <v>48669.395560575998</v>
      </c>
      <c r="J6" s="12">
        <v>48093.019636579993</v>
      </c>
      <c r="K6" s="12">
        <v>46995.105838492993</v>
      </c>
      <c r="L6" s="12">
        <v>52088.05200453</v>
      </c>
      <c r="M6" s="12">
        <v>40893.392359159996</v>
      </c>
      <c r="N6" s="12">
        <v>41797.447218476002</v>
      </c>
      <c r="O6" s="12">
        <v>38687.666799999999</v>
      </c>
      <c r="P6" s="12">
        <v>34559.301099999997</v>
      </c>
      <c r="Q6" s="12">
        <v>30246.198600000003</v>
      </c>
      <c r="R6" s="12">
        <v>28055.635600000001</v>
      </c>
      <c r="S6" s="12">
        <v>27222.412500000002</v>
      </c>
      <c r="T6" s="12">
        <v>19882.369900000002</v>
      </c>
      <c r="U6" s="12">
        <v>20346.948099999998</v>
      </c>
      <c r="V6" s="12">
        <v>16099.179699999999</v>
      </c>
      <c r="W6" s="12">
        <v>14842.0687</v>
      </c>
      <c r="X6" s="12">
        <v>11957.154399999999</v>
      </c>
      <c r="Y6" s="12">
        <v>9822.5766000000003</v>
      </c>
      <c r="Z6" s="12">
        <v>8813.2219999999998</v>
      </c>
      <c r="AA6" s="12">
        <v>8530.4048999999995</v>
      </c>
      <c r="AD6" s="30"/>
    </row>
    <row r="7" spans="1:32">
      <c r="A7" s="11" t="s">
        <v>18</v>
      </c>
      <c r="B7" s="11" t="s">
        <v>11</v>
      </c>
      <c r="C7" s="12">
        <v>29413.205200000004</v>
      </c>
      <c r="D7" s="12">
        <v>28237.870500000005</v>
      </c>
      <c r="E7" s="12">
        <v>23337.195916256002</v>
      </c>
      <c r="F7" s="12">
        <v>22350.871247349995</v>
      </c>
      <c r="G7" s="12">
        <v>20455.563924175</v>
      </c>
      <c r="H7" s="12">
        <v>20321.5726</v>
      </c>
      <c r="I7" s="12">
        <v>20706.330900000001</v>
      </c>
      <c r="J7" s="12">
        <v>18602.1113</v>
      </c>
      <c r="K7" s="12">
        <v>17902.106099999997</v>
      </c>
      <c r="L7" s="12">
        <v>18976.581399999999</v>
      </c>
      <c r="M7" s="12">
        <v>19284.194299999999</v>
      </c>
      <c r="N7" s="12">
        <v>20008.498100000001</v>
      </c>
      <c r="O7" s="12">
        <v>18773.128499999999</v>
      </c>
      <c r="P7" s="12">
        <v>18849.287100000001</v>
      </c>
      <c r="Q7" s="12">
        <v>19731.056199999995</v>
      </c>
      <c r="R7" s="12">
        <v>17933.394800000002</v>
      </c>
      <c r="S7" s="12">
        <v>17371.019799999998</v>
      </c>
      <c r="T7" s="12">
        <v>16124.309599999999</v>
      </c>
      <c r="U7" s="12">
        <v>16171.618</v>
      </c>
      <c r="V7" s="12">
        <v>14912.61204</v>
      </c>
      <c r="W7" s="12">
        <v>15217.993259999999</v>
      </c>
      <c r="X7" s="12">
        <v>12491.157519999999</v>
      </c>
      <c r="Y7" s="12">
        <v>4480.5697999999993</v>
      </c>
      <c r="Z7" s="12">
        <v>6691.3807999999999</v>
      </c>
      <c r="AA7" s="12">
        <v>0</v>
      </c>
    </row>
    <row r="8" spans="1:32">
      <c r="A8" s="11" t="s">
        <v>18</v>
      </c>
      <c r="B8" s="11" t="s">
        <v>8</v>
      </c>
      <c r="C8" s="12">
        <v>1471.0808619999998</v>
      </c>
      <c r="D8" s="12">
        <v>1431.8865733407499</v>
      </c>
      <c r="E8" s="12">
        <v>1445.4209443519003</v>
      </c>
      <c r="F8" s="12">
        <v>1361.4324148436001</v>
      </c>
      <c r="G8" s="12">
        <v>1171.6391263762</v>
      </c>
      <c r="H8" s="12">
        <v>1243.9433767579999</v>
      </c>
      <c r="I8" s="12">
        <v>1210.8881642192</v>
      </c>
      <c r="J8" s="12">
        <v>1788.1578734212999</v>
      </c>
      <c r="K8" s="12">
        <v>1324.2876596519002</v>
      </c>
      <c r="L8" s="12">
        <v>2342.4922710459</v>
      </c>
      <c r="M8" s="12">
        <v>5034.2656946309007</v>
      </c>
      <c r="N8" s="12">
        <v>5928.9795614147006</v>
      </c>
      <c r="O8" s="12">
        <v>4831.4587623781999</v>
      </c>
      <c r="P8" s="12">
        <v>5074.9452726610998</v>
      </c>
      <c r="Q8" s="12">
        <v>4973.3227063837012</v>
      </c>
      <c r="R8" s="12">
        <v>3889.3127310210002</v>
      </c>
      <c r="S8" s="12">
        <v>3765.5709599170004</v>
      </c>
      <c r="T8" s="12">
        <v>4288.9173624353998</v>
      </c>
      <c r="U8" s="12">
        <v>3684.9726163790001</v>
      </c>
      <c r="V8" s="12">
        <v>4402.7834880803002</v>
      </c>
      <c r="W8" s="12">
        <v>3260.6244323682999</v>
      </c>
      <c r="X8" s="12">
        <v>3196.3747134643008</v>
      </c>
      <c r="Y8" s="12">
        <v>1507.5737237203</v>
      </c>
      <c r="Z8" s="12">
        <v>1010.6736245874999</v>
      </c>
      <c r="AA8" s="12">
        <v>1035.161465895</v>
      </c>
    </row>
    <row r="9" spans="1:32">
      <c r="A9" s="11" t="s">
        <v>18</v>
      </c>
      <c r="B9" s="11" t="s">
        <v>12</v>
      </c>
      <c r="C9" s="12">
        <v>50.678803000000002</v>
      </c>
      <c r="D9" s="12">
        <v>58.580989000000002</v>
      </c>
      <c r="E9" s="12">
        <v>101.99782400000001</v>
      </c>
      <c r="F9" s="12">
        <v>100.52617599999999</v>
      </c>
      <c r="G9" s="12">
        <v>120.849475</v>
      </c>
      <c r="H9" s="12">
        <v>151.88909999999998</v>
      </c>
      <c r="I9" s="12">
        <v>27.018006999999997</v>
      </c>
      <c r="J9" s="12">
        <v>91.684533999999999</v>
      </c>
      <c r="K9" s="12">
        <v>44.333948999999997</v>
      </c>
      <c r="L9" s="12">
        <v>122.88057599999999</v>
      </c>
      <c r="M9" s="12">
        <v>164.141066</v>
      </c>
      <c r="N9" s="12">
        <v>583.27376000000004</v>
      </c>
      <c r="O9" s="12">
        <v>133.92615000000001</v>
      </c>
      <c r="P9" s="12">
        <v>155.12752</v>
      </c>
      <c r="Q9" s="12">
        <v>284.17901999999998</v>
      </c>
      <c r="R9" s="12">
        <v>150.56586999999999</v>
      </c>
      <c r="S9" s="12">
        <v>0</v>
      </c>
      <c r="T9" s="12">
        <v>0</v>
      </c>
      <c r="U9" s="12">
        <v>0</v>
      </c>
      <c r="V9" s="12">
        <v>0</v>
      </c>
      <c r="W9" s="12">
        <v>0</v>
      </c>
      <c r="X9" s="12">
        <v>0</v>
      </c>
      <c r="Y9" s="12">
        <v>0</v>
      </c>
      <c r="Z9" s="12">
        <v>0</v>
      </c>
      <c r="AA9" s="12">
        <v>0</v>
      </c>
    </row>
    <row r="10" spans="1:32">
      <c r="A10" s="11" t="s">
        <v>18</v>
      </c>
      <c r="B10" s="11" t="s">
        <v>5</v>
      </c>
      <c r="C10" s="12">
        <v>85.86071456173002</v>
      </c>
      <c r="D10" s="12">
        <v>108.43185188352</v>
      </c>
      <c r="E10" s="12">
        <v>115.90316295462999</v>
      </c>
      <c r="F10" s="12">
        <v>126.08689751747001</v>
      </c>
      <c r="G10" s="12">
        <v>117.58061973862998</v>
      </c>
      <c r="H10" s="12">
        <v>127.35064237190001</v>
      </c>
      <c r="I10" s="12">
        <v>45.883262638849999</v>
      </c>
      <c r="J10" s="12">
        <v>171.62854537585</v>
      </c>
      <c r="K10" s="12">
        <v>53.451277799730001</v>
      </c>
      <c r="L10" s="12">
        <v>219.87514033920002</v>
      </c>
      <c r="M10" s="12">
        <v>979.73454769432999</v>
      </c>
      <c r="N10" s="12">
        <v>1893.1883635881998</v>
      </c>
      <c r="O10" s="12">
        <v>757.34243309160001</v>
      </c>
      <c r="P10" s="12">
        <v>1617.4971558651998</v>
      </c>
      <c r="Q10" s="12">
        <v>2715.2014874064998</v>
      </c>
      <c r="R10" s="12">
        <v>1101.25282474049</v>
      </c>
      <c r="S10" s="12">
        <v>2936.5346277483995</v>
      </c>
      <c r="T10" s="12">
        <v>5955.0470905359998</v>
      </c>
      <c r="U10" s="12">
        <v>2929.1065346497003</v>
      </c>
      <c r="V10" s="12">
        <v>4144.4330506914002</v>
      </c>
      <c r="W10" s="12">
        <v>7419.0418507894001</v>
      </c>
      <c r="X10" s="12">
        <v>6012.2082965679992</v>
      </c>
      <c r="Y10" s="12">
        <v>8462.6597294147996</v>
      </c>
      <c r="Z10" s="12">
        <v>13423.642263666101</v>
      </c>
      <c r="AA10" s="12">
        <v>16936.965772208503</v>
      </c>
    </row>
    <row r="11" spans="1:32">
      <c r="A11" s="11" t="s">
        <v>18</v>
      </c>
      <c r="B11" s="11" t="s">
        <v>3</v>
      </c>
      <c r="C11" s="12">
        <v>13863.872384999999</v>
      </c>
      <c r="D11" s="12">
        <v>14661.880284999999</v>
      </c>
      <c r="E11" s="12">
        <v>15744.289575000001</v>
      </c>
      <c r="F11" s="12">
        <v>14390.504674</v>
      </c>
      <c r="G11" s="12">
        <v>13282.883145</v>
      </c>
      <c r="H11" s="12">
        <v>16129.67642</v>
      </c>
      <c r="I11" s="12">
        <v>16119.584848999999</v>
      </c>
      <c r="J11" s="12">
        <v>16581.537194</v>
      </c>
      <c r="K11" s="12">
        <v>16743.438236000002</v>
      </c>
      <c r="L11" s="12">
        <v>17002.323467999999</v>
      </c>
      <c r="M11" s="12">
        <v>18640.669666000002</v>
      </c>
      <c r="N11" s="12">
        <v>18896.308833999999</v>
      </c>
      <c r="O11" s="12">
        <v>17443.138195</v>
      </c>
      <c r="P11" s="12">
        <v>15678.653290000002</v>
      </c>
      <c r="Q11" s="12">
        <v>17697.831094000001</v>
      </c>
      <c r="R11" s="12">
        <v>15483.555973999999</v>
      </c>
      <c r="S11" s="12">
        <v>15146.902405000001</v>
      </c>
      <c r="T11" s="12">
        <v>15346.838164999999</v>
      </c>
      <c r="U11" s="12">
        <v>14680.098900000001</v>
      </c>
      <c r="V11" s="12">
        <v>15499.973249999999</v>
      </c>
      <c r="W11" s="12">
        <v>16345.942793999999</v>
      </c>
      <c r="X11" s="12">
        <v>15387.103070000001</v>
      </c>
      <c r="Y11" s="12">
        <v>13855.768263999998</v>
      </c>
      <c r="Z11" s="12">
        <v>17503.923094999998</v>
      </c>
      <c r="AA11" s="12">
        <v>17335.061775999999</v>
      </c>
    </row>
    <row r="12" spans="1:32">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32">
      <c r="A13" s="11" t="s">
        <v>18</v>
      </c>
      <c r="B13" s="11" t="s">
        <v>10</v>
      </c>
      <c r="C13" s="12">
        <v>30901.025980076578</v>
      </c>
      <c r="D13" s="12">
        <v>33865.21478133752</v>
      </c>
      <c r="E13" s="12">
        <v>40835.475657608324</v>
      </c>
      <c r="F13" s="12">
        <v>49053.488273668299</v>
      </c>
      <c r="G13" s="12">
        <v>57728.844870677036</v>
      </c>
      <c r="H13" s="12">
        <v>62232.966767627964</v>
      </c>
      <c r="I13" s="12">
        <v>67055.714875018748</v>
      </c>
      <c r="J13" s="12">
        <v>67272.281000830757</v>
      </c>
      <c r="K13" s="12">
        <v>71251.131101995314</v>
      </c>
      <c r="L13" s="12">
        <v>70969.669663096603</v>
      </c>
      <c r="M13" s="12">
        <v>81589.962202002294</v>
      </c>
      <c r="N13" s="12">
        <v>86658.291030322493</v>
      </c>
      <c r="O13" s="12">
        <v>98419.84715072831</v>
      </c>
      <c r="P13" s="12">
        <v>110159.01106101379</v>
      </c>
      <c r="Q13" s="12">
        <v>119472.79697904109</v>
      </c>
      <c r="R13" s="12">
        <v>128943.62050274169</v>
      </c>
      <c r="S13" s="12">
        <v>127949.8769508828</v>
      </c>
      <c r="T13" s="12">
        <v>131544.11310174552</v>
      </c>
      <c r="U13" s="12">
        <v>134693.76839998321</v>
      </c>
      <c r="V13" s="12">
        <v>139618.37487019421</v>
      </c>
      <c r="W13" s="12">
        <v>138063.34569801998</v>
      </c>
      <c r="X13" s="12">
        <v>143579.51236725828</v>
      </c>
      <c r="Y13" s="12">
        <v>154592.57591129281</v>
      </c>
      <c r="Z13" s="12">
        <v>169745.01837723239</v>
      </c>
      <c r="AA13" s="12">
        <v>180065.57830782037</v>
      </c>
    </row>
    <row r="14" spans="1:32">
      <c r="A14" s="11" t="s">
        <v>18</v>
      </c>
      <c r="B14" s="11" t="s">
        <v>9</v>
      </c>
      <c r="C14" s="12">
        <v>19034.442585498033</v>
      </c>
      <c r="D14" s="12">
        <v>18226.679540834917</v>
      </c>
      <c r="E14" s="12">
        <v>20263.701543268631</v>
      </c>
      <c r="F14" s="12">
        <v>20069.328329684344</v>
      </c>
      <c r="G14" s="12">
        <v>20625.880356899961</v>
      </c>
      <c r="H14" s="12">
        <v>19195.52509869674</v>
      </c>
      <c r="I14" s="12">
        <v>21183.685056354174</v>
      </c>
      <c r="J14" s="12">
        <v>21923.298470237398</v>
      </c>
      <c r="K14" s="12">
        <v>22838.817934958501</v>
      </c>
      <c r="L14" s="12">
        <v>22759.832204763505</v>
      </c>
      <c r="M14" s="12">
        <v>29801.322541602796</v>
      </c>
      <c r="N14" s="12">
        <v>29745.2043890971</v>
      </c>
      <c r="O14" s="12">
        <v>33448.509337860502</v>
      </c>
      <c r="P14" s="12">
        <v>35089.528356675408</v>
      </c>
      <c r="Q14" s="12">
        <v>38125.987371950097</v>
      </c>
      <c r="R14" s="12">
        <v>40714.769843546906</v>
      </c>
      <c r="S14" s="12">
        <v>44293.814798608095</v>
      </c>
      <c r="T14" s="12">
        <v>49131.221674570988</v>
      </c>
      <c r="U14" s="12">
        <v>55579.36553965581</v>
      </c>
      <c r="V14" s="12">
        <v>61251.115629958396</v>
      </c>
      <c r="W14" s="12">
        <v>67545.759456794302</v>
      </c>
      <c r="X14" s="12">
        <v>69801.756055556805</v>
      </c>
      <c r="Y14" s="12">
        <v>76908.139474995012</v>
      </c>
      <c r="Z14" s="12">
        <v>82718.520441478991</v>
      </c>
      <c r="AA14" s="12">
        <v>93148.236321410383</v>
      </c>
    </row>
    <row r="15" spans="1:32">
      <c r="A15" s="11" t="s">
        <v>18</v>
      </c>
      <c r="B15" s="11" t="s">
        <v>102</v>
      </c>
      <c r="C15" s="12">
        <v>483.59883412770006</v>
      </c>
      <c r="D15" s="12">
        <v>486.39844698170003</v>
      </c>
      <c r="E15" s="12">
        <v>526.45043373479996</v>
      </c>
      <c r="F15" s="12">
        <v>514.51014284939993</v>
      </c>
      <c r="G15" s="12">
        <v>504.82145820289998</v>
      </c>
      <c r="H15" s="12">
        <v>740.36438895800006</v>
      </c>
      <c r="I15" s="12">
        <v>776.16924253499997</v>
      </c>
      <c r="J15" s="12">
        <v>765.77869680319998</v>
      </c>
      <c r="K15" s="12">
        <v>737.28676099049994</v>
      </c>
      <c r="L15" s="12">
        <v>1411.1509651259998</v>
      </c>
      <c r="M15" s="12">
        <v>3806.4242259310004</v>
      </c>
      <c r="N15" s="12">
        <v>3794.9262091909995</v>
      </c>
      <c r="O15" s="12">
        <v>5619.3349890479994</v>
      </c>
      <c r="P15" s="12">
        <v>5608.8733919169999</v>
      </c>
      <c r="Q15" s="12">
        <v>9539.124582606999</v>
      </c>
      <c r="R15" s="12">
        <v>9638.2123616890021</v>
      </c>
      <c r="S15" s="12">
        <v>9891.5597071409993</v>
      </c>
      <c r="T15" s="12">
        <v>9641.5858066649998</v>
      </c>
      <c r="U15" s="12">
        <v>16041.991635937</v>
      </c>
      <c r="V15" s="12">
        <v>15568.149198110999</v>
      </c>
      <c r="W15" s="12">
        <v>15508.970587809999</v>
      </c>
      <c r="X15" s="12">
        <v>16723.565139271999</v>
      </c>
      <c r="Y15" s="12">
        <v>17985.444866114998</v>
      </c>
      <c r="Z15" s="12">
        <v>17744.114875354</v>
      </c>
      <c r="AA15" s="12">
        <v>19066.502047041999</v>
      </c>
      <c r="AE15" s="10"/>
      <c r="AF15" s="10"/>
    </row>
    <row r="16" spans="1:32">
      <c r="A16" s="11" t="s">
        <v>18</v>
      </c>
      <c r="B16" s="11" t="s">
        <v>15</v>
      </c>
      <c r="C16" s="12">
        <v>847.09528999999998</v>
      </c>
      <c r="D16" s="12">
        <v>1010.64242</v>
      </c>
      <c r="E16" s="12">
        <v>3400.7510676662996</v>
      </c>
      <c r="F16" s="12">
        <v>3917.6859184826999</v>
      </c>
      <c r="G16" s="12">
        <v>5572.9164490751991</v>
      </c>
      <c r="H16" s="12">
        <v>5475.3255586405012</v>
      </c>
      <c r="I16" s="12">
        <v>5918.2119425585006</v>
      </c>
      <c r="J16" s="12">
        <v>6535.963107734</v>
      </c>
      <c r="K16" s="12">
        <v>5804.005138863</v>
      </c>
      <c r="L16" s="12">
        <v>6197.6224892857008</v>
      </c>
      <c r="M16" s="12">
        <v>7161.543682866999</v>
      </c>
      <c r="N16" s="12">
        <v>7184.4061606440009</v>
      </c>
      <c r="O16" s="12">
        <v>9883.4436485040005</v>
      </c>
      <c r="P16" s="12">
        <v>9891.4407453109998</v>
      </c>
      <c r="Q16" s="12">
        <v>9510.5544140309976</v>
      </c>
      <c r="R16" s="12">
        <v>9810.840755250998</v>
      </c>
      <c r="S16" s="12">
        <v>11088.386154373002</v>
      </c>
      <c r="T16" s="12">
        <v>11004.484291635999</v>
      </c>
      <c r="U16" s="12">
        <v>10718.177673415999</v>
      </c>
      <c r="V16" s="12">
        <v>11035.292627722001</v>
      </c>
      <c r="W16" s="12">
        <v>11291.069097726002</v>
      </c>
      <c r="X16" s="12">
        <v>12629.877781347999</v>
      </c>
      <c r="Y16" s="12">
        <v>13649.411044833001</v>
      </c>
      <c r="Z16" s="12">
        <v>14936.754592911</v>
      </c>
      <c r="AA16" s="12">
        <v>15012.753486722999</v>
      </c>
      <c r="AE16" s="10"/>
      <c r="AF16" s="10"/>
    </row>
    <row r="17" spans="1:32">
      <c r="A17" s="11" t="s">
        <v>18</v>
      </c>
      <c r="B17" s="11" t="s">
        <v>17</v>
      </c>
      <c r="C17" s="12">
        <v>110.70494076</v>
      </c>
      <c r="D17" s="12">
        <v>174.04959811000001</v>
      </c>
      <c r="E17" s="12">
        <v>272.59142215999998</v>
      </c>
      <c r="F17" s="12">
        <v>388.52193782000001</v>
      </c>
      <c r="G17" s="12">
        <v>522.23415465000005</v>
      </c>
      <c r="H17" s="12">
        <v>642.51085090000004</v>
      </c>
      <c r="I17" s="12">
        <v>831.91638975000001</v>
      </c>
      <c r="J17" s="12">
        <v>984.76590250000004</v>
      </c>
      <c r="K17" s="12">
        <v>1200.0952712999999</v>
      </c>
      <c r="L17" s="12">
        <v>1517.9017820000001</v>
      </c>
      <c r="M17" s="12">
        <v>1825.3036933000001</v>
      </c>
      <c r="N17" s="12">
        <v>2090.7182642000002</v>
      </c>
      <c r="O17" s="12">
        <v>2468.0483615999997</v>
      </c>
      <c r="P17" s="12">
        <v>2849.0008433000003</v>
      </c>
      <c r="Q17" s="12">
        <v>3113.3735020000004</v>
      </c>
      <c r="R17" s="12">
        <v>3504.2574333999996</v>
      </c>
      <c r="S17" s="12">
        <v>3911.9879843999997</v>
      </c>
      <c r="T17" s="12">
        <v>4072.3644408</v>
      </c>
      <c r="U17" s="12">
        <v>4534.6144009999998</v>
      </c>
      <c r="V17" s="12">
        <v>4854.5954679999995</v>
      </c>
      <c r="W17" s="12">
        <v>5098.8486270000003</v>
      </c>
      <c r="X17" s="12">
        <v>5572.5885705999999</v>
      </c>
      <c r="Y17" s="12">
        <v>5910.5017974000002</v>
      </c>
      <c r="Z17" s="12">
        <v>6035.136493</v>
      </c>
      <c r="AA17" s="12">
        <v>6394.8189072999994</v>
      </c>
      <c r="AE17" s="10"/>
      <c r="AF17" s="10"/>
    </row>
    <row r="18" spans="1:32">
      <c r="A18" s="36" t="s">
        <v>98</v>
      </c>
      <c r="B18" s="36"/>
      <c r="C18" s="29">
        <v>167530.59158013633</v>
      </c>
      <c r="D18" s="29">
        <v>166905.06298139668</v>
      </c>
      <c r="E18" s="29">
        <v>168903.55265120949</v>
      </c>
      <c r="F18" s="29">
        <v>167733.14570303372</v>
      </c>
      <c r="G18" s="29">
        <v>169562.19611511283</v>
      </c>
      <c r="H18" s="29">
        <v>174955.7638778846</v>
      </c>
      <c r="I18" s="29">
        <v>175018.50067480697</v>
      </c>
      <c r="J18" s="29">
        <v>174523.71855444531</v>
      </c>
      <c r="K18" s="29">
        <v>177152.67209789844</v>
      </c>
      <c r="L18" s="29">
        <v>184481.70672777522</v>
      </c>
      <c r="M18" s="29">
        <v>196387.6823770903</v>
      </c>
      <c r="N18" s="29">
        <v>205511.19125689851</v>
      </c>
      <c r="O18" s="29">
        <v>212495.01732905861</v>
      </c>
      <c r="P18" s="29">
        <v>221183.35085621552</v>
      </c>
      <c r="Q18" s="29">
        <v>233246.57345878138</v>
      </c>
      <c r="R18" s="29">
        <v>236272.10814605007</v>
      </c>
      <c r="S18" s="29">
        <v>238686.1320421563</v>
      </c>
      <c r="T18" s="29">
        <v>242272.81689428791</v>
      </c>
      <c r="U18" s="29">
        <v>248085.87809066774</v>
      </c>
      <c r="V18" s="29">
        <v>255928.4720289243</v>
      </c>
      <c r="W18" s="29">
        <v>262694.77619197196</v>
      </c>
      <c r="X18" s="29">
        <v>262425.2664228474</v>
      </c>
      <c r="Y18" s="29">
        <v>269629.86350342294</v>
      </c>
      <c r="Z18" s="29">
        <v>299906.38060196501</v>
      </c>
      <c r="AA18" s="29">
        <v>317051.40854333428</v>
      </c>
      <c r="AB18" s="10"/>
      <c r="AC18" s="10"/>
      <c r="AD18" s="10"/>
      <c r="AE18" s="10"/>
      <c r="AF18" s="10"/>
    </row>
    <row r="19" spans="1:32">
      <c r="AB19" s="10"/>
      <c r="AC19" s="10"/>
      <c r="AD19" s="10"/>
      <c r="AE19" s="10"/>
      <c r="AF19" s="10"/>
    </row>
    <row r="20" spans="1:32">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c r="AB20" s="10"/>
      <c r="AC20" s="10"/>
      <c r="AD20" s="10"/>
      <c r="AE20" s="10"/>
      <c r="AF20" s="10"/>
    </row>
    <row r="21" spans="1:32">
      <c r="A21" s="11" t="s">
        <v>26</v>
      </c>
      <c r="B21" s="11" t="s">
        <v>2</v>
      </c>
      <c r="C21" s="12">
        <v>32523.796299999995</v>
      </c>
      <c r="D21" s="12">
        <v>30124.258200000007</v>
      </c>
      <c r="E21" s="12">
        <v>28882.749776470002</v>
      </c>
      <c r="F21" s="12">
        <v>25700.434300000001</v>
      </c>
      <c r="G21" s="12">
        <v>22324.894</v>
      </c>
      <c r="H21" s="12">
        <v>21864.737800000003</v>
      </c>
      <c r="I21" s="12">
        <v>17061.584279999999</v>
      </c>
      <c r="J21" s="12">
        <v>17339.255499999999</v>
      </c>
      <c r="K21" s="12">
        <v>17500.061099999999</v>
      </c>
      <c r="L21" s="12">
        <v>20114.820099999997</v>
      </c>
      <c r="M21" s="12">
        <v>8024.2466000000004</v>
      </c>
      <c r="N21" s="12">
        <v>8355.2197999999989</v>
      </c>
      <c r="O21" s="12">
        <v>7954.2079000000003</v>
      </c>
      <c r="P21" s="12">
        <v>6856.4965000000002</v>
      </c>
      <c r="Q21" s="12">
        <v>8372.5020999999997</v>
      </c>
      <c r="R21" s="12">
        <v>7236.7718000000004</v>
      </c>
      <c r="S21" s="12">
        <v>6797.7157000000007</v>
      </c>
      <c r="T21" s="12">
        <v>0</v>
      </c>
      <c r="U21" s="12">
        <v>0</v>
      </c>
      <c r="V21" s="12">
        <v>0</v>
      </c>
      <c r="W21" s="12">
        <v>0</v>
      </c>
      <c r="X21" s="12">
        <v>0</v>
      </c>
      <c r="Y21" s="12">
        <v>0</v>
      </c>
      <c r="Z21" s="12">
        <v>0</v>
      </c>
      <c r="AA21" s="12">
        <v>0</v>
      </c>
      <c r="AB21" s="10"/>
      <c r="AC21" s="10"/>
      <c r="AD21" s="10"/>
      <c r="AE21" s="10"/>
      <c r="AF21" s="10"/>
    </row>
    <row r="22" spans="1:32" s="10" customFormat="1">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2" s="10" customFormat="1">
      <c r="A23" s="11" t="s">
        <v>26</v>
      </c>
      <c r="B23" s="11" t="s">
        <v>8</v>
      </c>
      <c r="C23" s="12">
        <v>4.948442</v>
      </c>
      <c r="D23" s="12">
        <v>6.2253395520000003</v>
      </c>
      <c r="E23" s="12">
        <v>120.38194005449999</v>
      </c>
      <c r="F23" s="12">
        <v>66.72059853750001</v>
      </c>
      <c r="G23" s="12">
        <v>50.004695226999999</v>
      </c>
      <c r="H23" s="12">
        <v>33.943221075799997</v>
      </c>
      <c r="I23" s="12">
        <v>55.261988382000006</v>
      </c>
      <c r="J23" s="12">
        <v>217.89592367969999</v>
      </c>
      <c r="K23" s="12">
        <v>89.957826889300009</v>
      </c>
      <c r="L23" s="12">
        <v>262.8023349545</v>
      </c>
      <c r="M23" s="12">
        <v>1237.2719650189999</v>
      </c>
      <c r="N23" s="12">
        <v>1428.320172809</v>
      </c>
      <c r="O23" s="12">
        <v>965.52064563300007</v>
      </c>
      <c r="P23" s="12">
        <v>1130.6920903989999</v>
      </c>
      <c r="Q23" s="12">
        <v>1408.3223522740002</v>
      </c>
      <c r="R23" s="12">
        <v>1052.7818073219998</v>
      </c>
      <c r="S23" s="12">
        <v>1105.201667502</v>
      </c>
      <c r="T23" s="12">
        <v>1262.733087331</v>
      </c>
      <c r="U23" s="12">
        <v>1099.2655146889999</v>
      </c>
      <c r="V23" s="12">
        <v>1278.210470384</v>
      </c>
      <c r="W23" s="12">
        <v>1.8648125000000002E-2</v>
      </c>
      <c r="X23" s="12">
        <v>1.8172031000000002E-2</v>
      </c>
      <c r="Y23" s="12">
        <v>2.0605828999999999E-2</v>
      </c>
      <c r="Z23" s="12">
        <v>3.6231652000000003E-2</v>
      </c>
      <c r="AA23" s="12">
        <v>3.6696649999999997E-2</v>
      </c>
    </row>
    <row r="24" spans="1:32" s="10" customFormat="1">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2" s="10" customFormat="1">
      <c r="A25" s="11" t="s">
        <v>26</v>
      </c>
      <c r="B25" s="11" t="s">
        <v>5</v>
      </c>
      <c r="C25" s="12">
        <v>2.4749236789599998</v>
      </c>
      <c r="D25" s="12">
        <v>5.0347861673300001</v>
      </c>
      <c r="E25" s="12">
        <v>37.195085204100003</v>
      </c>
      <c r="F25" s="12">
        <v>31.847822728350003</v>
      </c>
      <c r="G25" s="12">
        <v>24.114120876700003</v>
      </c>
      <c r="H25" s="12">
        <v>13.025769360250001</v>
      </c>
      <c r="I25" s="12">
        <v>15.848207582999999</v>
      </c>
      <c r="J25" s="12">
        <v>74.934618155400003</v>
      </c>
      <c r="K25" s="12">
        <v>22.209284424499998</v>
      </c>
      <c r="L25" s="12">
        <v>60.569035610200004</v>
      </c>
      <c r="M25" s="12">
        <v>660.26479634739997</v>
      </c>
      <c r="N25" s="12">
        <v>1038.9763869015999</v>
      </c>
      <c r="O25" s="12">
        <v>246.34117870860001</v>
      </c>
      <c r="P25" s="12">
        <v>490.68012328859993</v>
      </c>
      <c r="Q25" s="12">
        <v>569.0882334239999</v>
      </c>
      <c r="R25" s="12">
        <v>138.1520012766</v>
      </c>
      <c r="S25" s="12">
        <v>900.58735053960004</v>
      </c>
      <c r="T25" s="12">
        <v>2908.3486426042996</v>
      </c>
      <c r="U25" s="12">
        <v>1365.6438307445001</v>
      </c>
      <c r="V25" s="12">
        <v>1625.2019447562998</v>
      </c>
      <c r="W25" s="12">
        <v>3895.7378983999997</v>
      </c>
      <c r="X25" s="12">
        <v>2363.2281621550001</v>
      </c>
      <c r="Y25" s="12">
        <v>3423.0093951099998</v>
      </c>
      <c r="Z25" s="12">
        <v>4713.6592097370003</v>
      </c>
      <c r="AA25" s="12">
        <v>6079.1355481379996</v>
      </c>
    </row>
    <row r="26" spans="1:32" s="10" customFormat="1">
      <c r="A26" s="11" t="s">
        <v>26</v>
      </c>
      <c r="B26" s="11" t="s">
        <v>3</v>
      </c>
      <c r="C26" s="12">
        <v>2377.3480799999998</v>
      </c>
      <c r="D26" s="12">
        <v>2903.6186299999999</v>
      </c>
      <c r="E26" s="12">
        <v>3224.6995500000003</v>
      </c>
      <c r="F26" s="12">
        <v>3004.08376</v>
      </c>
      <c r="G26" s="12">
        <v>2432.2935900000002</v>
      </c>
      <c r="H26" s="12">
        <v>3556.6601099999998</v>
      </c>
      <c r="I26" s="12">
        <v>2984.93714</v>
      </c>
      <c r="J26" s="12">
        <v>2777.5208000000002</v>
      </c>
      <c r="K26" s="12">
        <v>2582.4082760000001</v>
      </c>
      <c r="L26" s="12">
        <v>2434.7620299999999</v>
      </c>
      <c r="M26" s="12">
        <v>3109.248505</v>
      </c>
      <c r="N26" s="12">
        <v>3290.5650299999998</v>
      </c>
      <c r="O26" s="12">
        <v>3021.757955</v>
      </c>
      <c r="P26" s="12">
        <v>2593.5882700000002</v>
      </c>
      <c r="Q26" s="12">
        <v>3728.859954</v>
      </c>
      <c r="R26" s="12">
        <v>3154.816644</v>
      </c>
      <c r="S26" s="12">
        <v>2975.2428149999996</v>
      </c>
      <c r="T26" s="12">
        <v>2976.5769099999998</v>
      </c>
      <c r="U26" s="12">
        <v>2555.3889300000001</v>
      </c>
      <c r="V26" s="12">
        <v>3040.4120800000001</v>
      </c>
      <c r="W26" s="12">
        <v>3250.4213100000002</v>
      </c>
      <c r="X26" s="12">
        <v>3077.15607</v>
      </c>
      <c r="Y26" s="12">
        <v>2570.0551599999999</v>
      </c>
      <c r="Z26" s="12">
        <v>3775.17373</v>
      </c>
      <c r="AA26" s="12">
        <v>3750.3008199999999</v>
      </c>
    </row>
    <row r="27" spans="1:32" s="10" customFormat="1">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32" s="10" customFormat="1">
      <c r="A28" s="11" t="s">
        <v>26</v>
      </c>
      <c r="B28" s="11" t="s">
        <v>10</v>
      </c>
      <c r="C28" s="12">
        <v>7059.3199189963379</v>
      </c>
      <c r="D28" s="12">
        <v>9913.8302096601456</v>
      </c>
      <c r="E28" s="12">
        <v>13356.566269226798</v>
      </c>
      <c r="F28" s="12">
        <v>17714.455393064662</v>
      </c>
      <c r="G28" s="12">
        <v>22595.356722817531</v>
      </c>
      <c r="H28" s="12">
        <v>26657.764641584694</v>
      </c>
      <c r="I28" s="12">
        <v>28082.974202902904</v>
      </c>
      <c r="J28" s="12">
        <v>28449.1820932427</v>
      </c>
      <c r="K28" s="12">
        <v>28874.358353001906</v>
      </c>
      <c r="L28" s="12">
        <v>28974.9490965802</v>
      </c>
      <c r="M28" s="12">
        <v>31144.894229429396</v>
      </c>
      <c r="N28" s="12">
        <v>32954.278628211701</v>
      </c>
      <c r="O28" s="12">
        <v>35085.244147288206</v>
      </c>
      <c r="P28" s="12">
        <v>36589.068451336694</v>
      </c>
      <c r="Q28" s="12">
        <v>37993.732691988196</v>
      </c>
      <c r="R28" s="12">
        <v>45620.988191812903</v>
      </c>
      <c r="S28" s="12">
        <v>46070.445461289703</v>
      </c>
      <c r="T28" s="12">
        <v>43509.604295178404</v>
      </c>
      <c r="U28" s="12">
        <v>47429.873273000696</v>
      </c>
      <c r="V28" s="12">
        <v>45856.113485217706</v>
      </c>
      <c r="W28" s="12">
        <v>44504.9012859004</v>
      </c>
      <c r="X28" s="12">
        <v>47951.068352866299</v>
      </c>
      <c r="Y28" s="12">
        <v>49881.316482963302</v>
      </c>
      <c r="Z28" s="12">
        <v>54730.476989982999</v>
      </c>
      <c r="AA28" s="12">
        <v>56832.477228667994</v>
      </c>
    </row>
    <row r="29" spans="1:32" s="10" customFormat="1">
      <c r="A29" s="11" t="s">
        <v>26</v>
      </c>
      <c r="B29" s="11" t="s">
        <v>9</v>
      </c>
      <c r="C29" s="12">
        <v>8610.7992492826961</v>
      </c>
      <c r="D29" s="12">
        <v>8143.3092961190005</v>
      </c>
      <c r="E29" s="12">
        <v>8777.2037082020979</v>
      </c>
      <c r="F29" s="12">
        <v>9069.270887663004</v>
      </c>
      <c r="G29" s="12">
        <v>9331.8077520115021</v>
      </c>
      <c r="H29" s="12">
        <v>8959.9280934775998</v>
      </c>
      <c r="I29" s="12">
        <v>10780.454100943502</v>
      </c>
      <c r="J29" s="12">
        <v>11547.290648569</v>
      </c>
      <c r="K29" s="12">
        <v>11666.339007880901</v>
      </c>
      <c r="L29" s="12">
        <v>11734.655393160801</v>
      </c>
      <c r="M29" s="12">
        <v>18477.8878825215</v>
      </c>
      <c r="N29" s="12">
        <v>18400.349204380294</v>
      </c>
      <c r="O29" s="12">
        <v>21005.115849826005</v>
      </c>
      <c r="P29" s="12">
        <v>22166.904370835004</v>
      </c>
      <c r="Q29" s="12">
        <v>20086.364311450998</v>
      </c>
      <c r="R29" s="12">
        <v>20747.577247391004</v>
      </c>
      <c r="S29" s="12">
        <v>23693.281241172004</v>
      </c>
      <c r="T29" s="12">
        <v>27344.868952410001</v>
      </c>
      <c r="U29" s="12">
        <v>28152.237402238003</v>
      </c>
      <c r="V29" s="12">
        <v>29080.923404335001</v>
      </c>
      <c r="W29" s="12">
        <v>30381.083377000003</v>
      </c>
      <c r="X29" s="12">
        <v>32503.830179999997</v>
      </c>
      <c r="Y29" s="12">
        <v>34136.366967000002</v>
      </c>
      <c r="Z29" s="12">
        <v>35375.991822999997</v>
      </c>
      <c r="AA29" s="12">
        <v>36853.533816999996</v>
      </c>
    </row>
    <row r="30" spans="1:32" s="10" customFormat="1">
      <c r="A30" s="11" t="s">
        <v>26</v>
      </c>
      <c r="B30" s="11" t="s">
        <v>102</v>
      </c>
      <c r="C30" s="12">
        <v>33.027564396099997</v>
      </c>
      <c r="D30" s="12">
        <v>31.468280512700005</v>
      </c>
      <c r="E30" s="12">
        <v>34.336852914499993</v>
      </c>
      <c r="F30" s="12">
        <v>33.5907035185</v>
      </c>
      <c r="G30" s="12">
        <v>31.342162722000001</v>
      </c>
      <c r="H30" s="12">
        <v>299.24360247999999</v>
      </c>
      <c r="I30" s="12">
        <v>354.21384347199995</v>
      </c>
      <c r="J30" s="12">
        <v>353.01738678999999</v>
      </c>
      <c r="K30" s="12">
        <v>344.69761476899998</v>
      </c>
      <c r="L30" s="12">
        <v>1001.3348818159999</v>
      </c>
      <c r="M30" s="12">
        <v>3108.5772929929999</v>
      </c>
      <c r="N30" s="12">
        <v>3019.2514936749994</v>
      </c>
      <c r="O30" s="12">
        <v>3116.0317454639994</v>
      </c>
      <c r="P30" s="12">
        <v>3105.9693645879997</v>
      </c>
      <c r="Q30" s="12">
        <v>2928.0724631739995</v>
      </c>
      <c r="R30" s="12">
        <v>2937.2966713760002</v>
      </c>
      <c r="S30" s="12">
        <v>3021.6492021460003</v>
      </c>
      <c r="T30" s="12">
        <v>2841.8528490990002</v>
      </c>
      <c r="U30" s="12">
        <v>5139.2431798860007</v>
      </c>
      <c r="V30" s="12">
        <v>4964.9177122700003</v>
      </c>
      <c r="W30" s="12">
        <v>4725.1236806520001</v>
      </c>
      <c r="X30" s="12">
        <v>5557.5804269560003</v>
      </c>
      <c r="Y30" s="12">
        <v>5724.9468612399996</v>
      </c>
      <c r="Z30" s="12">
        <v>6059.6970248600001</v>
      </c>
      <c r="AA30" s="12">
        <v>6070.5940746600008</v>
      </c>
    </row>
    <row r="31" spans="1:32" s="10" customFormat="1">
      <c r="A31" s="11" t="s">
        <v>26</v>
      </c>
      <c r="B31" s="11" t="s">
        <v>15</v>
      </c>
      <c r="C31" s="12">
        <v>234.83699000000001</v>
      </c>
      <c r="D31" s="12">
        <v>257.399</v>
      </c>
      <c r="E31" s="12">
        <v>2410.7367349720002</v>
      </c>
      <c r="F31" s="12">
        <v>2803.137266701</v>
      </c>
      <c r="G31" s="12">
        <v>4506.8607831609997</v>
      </c>
      <c r="H31" s="12">
        <v>4559.6370459685004</v>
      </c>
      <c r="I31" s="12">
        <v>4863.5310777260001</v>
      </c>
      <c r="J31" s="12">
        <v>5436.2641522020003</v>
      </c>
      <c r="K31" s="12">
        <v>4751.5606330190003</v>
      </c>
      <c r="L31" s="12">
        <v>5090.4785269620006</v>
      </c>
      <c r="M31" s="12">
        <v>5438.8943319279997</v>
      </c>
      <c r="N31" s="12">
        <v>5360.3946280550008</v>
      </c>
      <c r="O31" s="12">
        <v>7671.13716105</v>
      </c>
      <c r="P31" s="12">
        <v>7724.1608960699996</v>
      </c>
      <c r="Q31" s="12">
        <v>7291.147514936999</v>
      </c>
      <c r="R31" s="12">
        <v>7462.958813199999</v>
      </c>
      <c r="S31" s="12">
        <v>8518.974638267</v>
      </c>
      <c r="T31" s="12">
        <v>8410.3648057640003</v>
      </c>
      <c r="U31" s="12">
        <v>7813.7664290619996</v>
      </c>
      <c r="V31" s="12">
        <v>7872.472421946999</v>
      </c>
      <c r="W31" s="12">
        <v>7637.019615305001</v>
      </c>
      <c r="X31" s="12">
        <v>8784.2208651210003</v>
      </c>
      <c r="Y31" s="12">
        <v>8789.1761193000002</v>
      </c>
      <c r="Z31" s="12">
        <v>8430.4974734429998</v>
      </c>
      <c r="AA31" s="12">
        <v>7874.5769764459992</v>
      </c>
    </row>
    <row r="32" spans="1:32" s="10" customFormat="1">
      <c r="A32" s="31" t="s">
        <v>26</v>
      </c>
      <c r="B32" s="31" t="s">
        <v>17</v>
      </c>
      <c r="C32" s="12">
        <v>26.988128159999999</v>
      </c>
      <c r="D32" s="12">
        <v>49.76161355</v>
      </c>
      <c r="E32" s="12">
        <v>88.254102749999987</v>
      </c>
      <c r="F32" s="12">
        <v>131.70654895999999</v>
      </c>
      <c r="G32" s="12">
        <v>172.5580913</v>
      </c>
      <c r="H32" s="12">
        <v>216.84259400000002</v>
      </c>
      <c r="I32" s="12">
        <v>291.18334370000002</v>
      </c>
      <c r="J32" s="12">
        <v>352.61552950000004</v>
      </c>
      <c r="K32" s="12">
        <v>430.17151240000004</v>
      </c>
      <c r="L32" s="12">
        <v>511.90678159999999</v>
      </c>
      <c r="M32" s="12">
        <v>602.988112</v>
      </c>
      <c r="N32" s="12">
        <v>700.22469030000002</v>
      </c>
      <c r="O32" s="12">
        <v>836.21583999999996</v>
      </c>
      <c r="P32" s="12">
        <v>960.84591250000017</v>
      </c>
      <c r="Q32" s="12">
        <v>1046.1592289999999</v>
      </c>
      <c r="R32" s="12">
        <v>1180.4889114</v>
      </c>
      <c r="S32" s="12">
        <v>1310.6684194000002</v>
      </c>
      <c r="T32" s="12">
        <v>1348.856076</v>
      </c>
      <c r="U32" s="12">
        <v>1496.520145</v>
      </c>
      <c r="V32" s="12">
        <v>1575.7030339999999</v>
      </c>
      <c r="W32" s="12">
        <v>1617.5194280000001</v>
      </c>
      <c r="X32" s="12">
        <v>1812.9883960000002</v>
      </c>
      <c r="Y32" s="12">
        <v>1887.7814390000001</v>
      </c>
      <c r="Z32" s="12">
        <v>1971.3947690000002</v>
      </c>
      <c r="AA32" s="12">
        <v>2088.474694</v>
      </c>
    </row>
    <row r="33" spans="1:27" s="10" customFormat="1">
      <c r="A33" s="36" t="s">
        <v>98</v>
      </c>
      <c r="B33" s="36"/>
      <c r="C33" s="29">
        <v>50578.686913957987</v>
      </c>
      <c r="D33" s="29">
        <v>51096.276461498477</v>
      </c>
      <c r="E33" s="29">
        <v>54398.7963291575</v>
      </c>
      <c r="F33" s="29">
        <v>55586.812761993519</v>
      </c>
      <c r="G33" s="29">
        <v>56758.470880932735</v>
      </c>
      <c r="H33" s="29">
        <v>61086.059635498343</v>
      </c>
      <c r="I33" s="29">
        <v>58981.059919811407</v>
      </c>
      <c r="J33" s="29">
        <v>60406.079583646802</v>
      </c>
      <c r="K33" s="29">
        <v>60735.333848196606</v>
      </c>
      <c r="L33" s="29">
        <v>63582.557990305701</v>
      </c>
      <c r="M33" s="29">
        <v>62653.813978317296</v>
      </c>
      <c r="N33" s="29">
        <v>65467.709222302597</v>
      </c>
      <c r="O33" s="29">
        <v>68278.187676455811</v>
      </c>
      <c r="P33" s="29">
        <v>69827.429805859298</v>
      </c>
      <c r="Q33" s="29">
        <v>72158.869643137194</v>
      </c>
      <c r="R33" s="29">
        <v>77951.087691802502</v>
      </c>
      <c r="S33" s="29">
        <v>81542.474235503309</v>
      </c>
      <c r="T33" s="29">
        <v>78002.131887523705</v>
      </c>
      <c r="U33" s="29">
        <v>80602.408950672194</v>
      </c>
      <c r="V33" s="29">
        <v>80880.861384693009</v>
      </c>
      <c r="W33" s="29">
        <v>82032.162519425401</v>
      </c>
      <c r="X33" s="29">
        <v>85895.300937052292</v>
      </c>
      <c r="Y33" s="29">
        <v>90010.768610902305</v>
      </c>
      <c r="Z33" s="29">
        <v>98595.337984371989</v>
      </c>
      <c r="AA33" s="29">
        <v>103515.48411045599</v>
      </c>
    </row>
    <row r="34" spans="1:27" s="10" customFormat="1"/>
    <row r="35" spans="1:27" s="10" customFormat="1">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s="10" customFormat="1">
      <c r="A36" s="11" t="s">
        <v>27</v>
      </c>
      <c r="B36" s="11" t="s">
        <v>2</v>
      </c>
      <c r="C36" s="12">
        <v>40186.628749999996</v>
      </c>
      <c r="D36" s="12">
        <v>40190.260260000003</v>
      </c>
      <c r="E36" s="12">
        <v>38176.818251299999</v>
      </c>
      <c r="F36" s="12">
        <v>34580.47338997</v>
      </c>
      <c r="G36" s="12">
        <v>33734.060597246003</v>
      </c>
      <c r="H36" s="12">
        <v>33688.102072429996</v>
      </c>
      <c r="I36" s="12">
        <v>31607.811280575996</v>
      </c>
      <c r="J36" s="12">
        <v>30753.764136579997</v>
      </c>
      <c r="K36" s="12">
        <v>29495.044738492998</v>
      </c>
      <c r="L36" s="12">
        <v>31973.231904530003</v>
      </c>
      <c r="M36" s="12">
        <v>32869.145759159997</v>
      </c>
      <c r="N36" s="12">
        <v>33442.227418476003</v>
      </c>
      <c r="O36" s="12">
        <v>30733.458899999998</v>
      </c>
      <c r="P36" s="12">
        <v>27702.804599999999</v>
      </c>
      <c r="Q36" s="12">
        <v>21873.696500000005</v>
      </c>
      <c r="R36" s="12">
        <v>20818.863799999999</v>
      </c>
      <c r="S36" s="12">
        <v>20424.696800000002</v>
      </c>
      <c r="T36" s="12">
        <v>19882.369900000002</v>
      </c>
      <c r="U36" s="12">
        <v>20346.948099999998</v>
      </c>
      <c r="V36" s="12">
        <v>16099.179699999999</v>
      </c>
      <c r="W36" s="12">
        <v>14842.0687</v>
      </c>
      <c r="X36" s="12">
        <v>11957.154399999999</v>
      </c>
      <c r="Y36" s="12">
        <v>9822.5766000000003</v>
      </c>
      <c r="Z36" s="12">
        <v>8813.2219999999998</v>
      </c>
      <c r="AA36" s="12">
        <v>8530.4048999999995</v>
      </c>
    </row>
    <row r="37" spans="1:27" s="10" customFormat="1">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s="10" customFormat="1">
      <c r="A38" s="11" t="s">
        <v>27</v>
      </c>
      <c r="B38" s="11" t="s">
        <v>8</v>
      </c>
      <c r="C38" s="12">
        <v>807.95770699999991</v>
      </c>
      <c r="D38" s="12">
        <v>847.34513444474999</v>
      </c>
      <c r="E38" s="12">
        <v>1100.7669189975002</v>
      </c>
      <c r="F38" s="12">
        <v>1129.2256672489</v>
      </c>
      <c r="G38" s="12">
        <v>981.44308369700002</v>
      </c>
      <c r="H38" s="12">
        <v>998.09299887729992</v>
      </c>
      <c r="I38" s="12">
        <v>1061.6780656603</v>
      </c>
      <c r="J38" s="12">
        <v>1360.5316129194</v>
      </c>
      <c r="K38" s="12">
        <v>1135.8321002440002</v>
      </c>
      <c r="L38" s="12">
        <v>1664.2473483839999</v>
      </c>
      <c r="M38" s="12">
        <v>2980.3656066599997</v>
      </c>
      <c r="N38" s="12">
        <v>3101.2151709489999</v>
      </c>
      <c r="O38" s="12">
        <v>3110.1553200599997</v>
      </c>
      <c r="P38" s="12">
        <v>3030.8243769139999</v>
      </c>
      <c r="Q38" s="12">
        <v>3564.978689258</v>
      </c>
      <c r="R38" s="12">
        <v>2836.5096498859998</v>
      </c>
      <c r="S38" s="12">
        <v>2660.3471596510003</v>
      </c>
      <c r="T38" s="12">
        <v>3026.1613217179997</v>
      </c>
      <c r="U38" s="12">
        <v>2585.6824178919996</v>
      </c>
      <c r="V38" s="12">
        <v>3124.5478962309999</v>
      </c>
      <c r="W38" s="12">
        <v>3260.5753830599997</v>
      </c>
      <c r="X38" s="12">
        <v>3196.3263168330004</v>
      </c>
      <c r="Y38" s="12">
        <v>1507.5079743669999</v>
      </c>
      <c r="Z38" s="12">
        <v>1010.5895292419999</v>
      </c>
      <c r="AA38" s="12">
        <v>1035.0049927560001</v>
      </c>
    </row>
    <row r="39" spans="1:27" s="10" customFormat="1">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s="10" customFormat="1">
      <c r="A40" s="11" t="s">
        <v>27</v>
      </c>
      <c r="B40" s="11" t="s">
        <v>5</v>
      </c>
      <c r="C40" s="12">
        <v>0.94710826480999988</v>
      </c>
      <c r="D40" s="12">
        <v>3.7175503899999998E-3</v>
      </c>
      <c r="E40" s="12">
        <v>3.4484872069500003</v>
      </c>
      <c r="F40" s="12">
        <v>11.324881414550001</v>
      </c>
      <c r="G40" s="12">
        <v>5.0481251705299997</v>
      </c>
      <c r="H40" s="12">
        <v>12.27142175194</v>
      </c>
      <c r="I40" s="12">
        <v>9.656048965270001</v>
      </c>
      <c r="J40" s="12">
        <v>27.243058728200001</v>
      </c>
      <c r="K40" s="12">
        <v>3.1961799361300001</v>
      </c>
      <c r="L40" s="12">
        <v>42.365976823600001</v>
      </c>
      <c r="M40" s="12">
        <v>104.52881674063002</v>
      </c>
      <c r="N40" s="12">
        <v>221.78017925559999</v>
      </c>
      <c r="O40" s="12">
        <v>73.440587944000001</v>
      </c>
      <c r="P40" s="12">
        <v>651.15065978839993</v>
      </c>
      <c r="Q40" s="12">
        <v>1169.2244329905</v>
      </c>
      <c r="R40" s="12">
        <v>438.56063577500004</v>
      </c>
      <c r="S40" s="12">
        <v>1030.9673739929999</v>
      </c>
      <c r="T40" s="12">
        <v>1847.0645186765</v>
      </c>
      <c r="U40" s="12">
        <v>774.59481248300006</v>
      </c>
      <c r="V40" s="12">
        <v>1697.0043290220001</v>
      </c>
      <c r="W40" s="12">
        <v>1805.0740716459998</v>
      </c>
      <c r="X40" s="12">
        <v>2049.7045898419997</v>
      </c>
      <c r="Y40" s="12">
        <v>2218.3806442300001</v>
      </c>
      <c r="Z40" s="12">
        <v>4378.4430164800006</v>
      </c>
      <c r="AA40" s="12">
        <v>5354.953667830001</v>
      </c>
    </row>
    <row r="41" spans="1:27" s="10" customFormat="1">
      <c r="A41" s="11" t="s">
        <v>27</v>
      </c>
      <c r="B41" s="11" t="s">
        <v>3</v>
      </c>
      <c r="C41" s="12">
        <v>705.85563000000002</v>
      </c>
      <c r="D41" s="12">
        <v>715.86080000000004</v>
      </c>
      <c r="E41" s="12">
        <v>739.23566000000005</v>
      </c>
      <c r="F41" s="12">
        <v>704.01322000000005</v>
      </c>
      <c r="G41" s="12">
        <v>722.89206999999999</v>
      </c>
      <c r="H41" s="12">
        <v>731.55240000000003</v>
      </c>
      <c r="I41" s="12">
        <v>716.53916000000004</v>
      </c>
      <c r="J41" s="12">
        <v>718.53417999999999</v>
      </c>
      <c r="K41" s="12">
        <v>724.65969999999993</v>
      </c>
      <c r="L41" s="12">
        <v>719.62723000000005</v>
      </c>
      <c r="M41" s="12">
        <v>728.78620000000001</v>
      </c>
      <c r="N41" s="12">
        <v>730.10993000000008</v>
      </c>
      <c r="O41" s="12">
        <v>737.66959999999995</v>
      </c>
      <c r="P41" s="12">
        <v>736.1737700000001</v>
      </c>
      <c r="Q41" s="12">
        <v>263.50418000000002</v>
      </c>
      <c r="R41" s="12">
        <v>266.947</v>
      </c>
      <c r="S41" s="12">
        <v>263.86966000000001</v>
      </c>
      <c r="T41" s="12">
        <v>250.65969999999999</v>
      </c>
      <c r="U41" s="12">
        <v>234.83879999999999</v>
      </c>
      <c r="V41" s="12">
        <v>0</v>
      </c>
      <c r="W41" s="12">
        <v>0</v>
      </c>
      <c r="X41" s="12">
        <v>0</v>
      </c>
      <c r="Y41" s="12">
        <v>0</v>
      </c>
      <c r="Z41" s="12">
        <v>0</v>
      </c>
      <c r="AA41" s="12">
        <v>0</v>
      </c>
    </row>
    <row r="42" spans="1:27" s="10" customFormat="1">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s="10" customFormat="1">
      <c r="A43" s="11" t="s">
        <v>27</v>
      </c>
      <c r="B43" s="11" t="s">
        <v>10</v>
      </c>
      <c r="C43" s="12">
        <v>3814.2782262576989</v>
      </c>
      <c r="D43" s="12">
        <v>3568.1579073804987</v>
      </c>
      <c r="E43" s="12">
        <v>4043.2989067444996</v>
      </c>
      <c r="F43" s="12">
        <v>6356.6851028885985</v>
      </c>
      <c r="G43" s="12">
        <v>9277.0713581407017</v>
      </c>
      <c r="H43" s="12">
        <v>11512.915644554498</v>
      </c>
      <c r="I43" s="12">
        <v>13702.184563900901</v>
      </c>
      <c r="J43" s="12">
        <v>13880.522914455501</v>
      </c>
      <c r="K43" s="12">
        <v>13903.5326729506</v>
      </c>
      <c r="L43" s="12">
        <v>15095.431197657799</v>
      </c>
      <c r="M43" s="12">
        <v>17953.010499664997</v>
      </c>
      <c r="N43" s="12">
        <v>20165.755348667997</v>
      </c>
      <c r="O43" s="12">
        <v>23205.340593842993</v>
      </c>
      <c r="P43" s="12">
        <v>29264.130278288001</v>
      </c>
      <c r="Q43" s="12">
        <v>34826.180392096991</v>
      </c>
      <c r="R43" s="12">
        <v>34426.462670916997</v>
      </c>
      <c r="S43" s="12">
        <v>35099.097946757</v>
      </c>
      <c r="T43" s="12">
        <v>34179.359751906006</v>
      </c>
      <c r="U43" s="12">
        <v>36549.656925251998</v>
      </c>
      <c r="V43" s="12">
        <v>37880.944969187003</v>
      </c>
      <c r="W43" s="12">
        <v>39642.478675913</v>
      </c>
      <c r="X43" s="12">
        <v>39188.874446233</v>
      </c>
      <c r="Y43" s="12">
        <v>46293.65461151801</v>
      </c>
      <c r="Z43" s="12">
        <v>53300.717588492997</v>
      </c>
      <c r="AA43" s="12">
        <v>55509.185980443006</v>
      </c>
    </row>
    <row r="44" spans="1:27" s="10" customFormat="1">
      <c r="A44" s="11" t="s">
        <v>27</v>
      </c>
      <c r="B44" s="11" t="s">
        <v>9</v>
      </c>
      <c r="C44" s="12">
        <v>7422.5583938010468</v>
      </c>
      <c r="D44" s="12">
        <v>7333.8391154975379</v>
      </c>
      <c r="E44" s="12">
        <v>8495.6045506803093</v>
      </c>
      <c r="F44" s="12">
        <v>8138.9136360745024</v>
      </c>
      <c r="G44" s="12">
        <v>8355.7165956061999</v>
      </c>
      <c r="H44" s="12">
        <v>7397.1582811398994</v>
      </c>
      <c r="I44" s="12">
        <v>7623.3661920228014</v>
      </c>
      <c r="J44" s="12">
        <v>7610.6746883794012</v>
      </c>
      <c r="K44" s="12">
        <v>8342.7059144115992</v>
      </c>
      <c r="L44" s="12">
        <v>8131.7357645624006</v>
      </c>
      <c r="M44" s="12">
        <v>8540.7889026752982</v>
      </c>
      <c r="N44" s="12">
        <v>8485.8726775682026</v>
      </c>
      <c r="O44" s="12">
        <v>9326.7453233810011</v>
      </c>
      <c r="P44" s="12">
        <v>9829.3298167834</v>
      </c>
      <c r="Q44" s="12">
        <v>14618.220109092001</v>
      </c>
      <c r="R44" s="12">
        <v>16271.043694511003</v>
      </c>
      <c r="S44" s="12">
        <v>16768.322509097994</v>
      </c>
      <c r="T44" s="12">
        <v>18054.058008606</v>
      </c>
      <c r="U44" s="12">
        <v>19141.677575312002</v>
      </c>
      <c r="V44" s="12">
        <v>23267.583036977998</v>
      </c>
      <c r="W44" s="12">
        <v>25607.162946887001</v>
      </c>
      <c r="X44" s="12">
        <v>25617.204037409003</v>
      </c>
      <c r="Y44" s="12">
        <v>26877.623742802003</v>
      </c>
      <c r="Z44" s="12">
        <v>31635.616607430002</v>
      </c>
      <c r="AA44" s="12">
        <v>37095.311078999999</v>
      </c>
    </row>
    <row r="45" spans="1:27" s="10" customFormat="1">
      <c r="A45" s="11" t="s">
        <v>27</v>
      </c>
      <c r="B45" s="11" t="s">
        <v>102</v>
      </c>
      <c r="C45" s="12">
        <v>59.3120766917</v>
      </c>
      <c r="D45" s="12">
        <v>59.277824742999996</v>
      </c>
      <c r="E45" s="12">
        <v>63.781070401299999</v>
      </c>
      <c r="F45" s="12">
        <v>63.552803792399999</v>
      </c>
      <c r="G45" s="12">
        <v>60.771704396499999</v>
      </c>
      <c r="H45" s="12">
        <v>59.302867153000001</v>
      </c>
      <c r="I45" s="12">
        <v>60.412472475999998</v>
      </c>
      <c r="J45" s="12">
        <v>58.612298152000001</v>
      </c>
      <c r="K45" s="12">
        <v>56.781143914499999</v>
      </c>
      <c r="L45" s="12">
        <v>56.645867322000001</v>
      </c>
      <c r="M45" s="12">
        <v>374.19879435500002</v>
      </c>
      <c r="N45" s="12">
        <v>491.61863150000005</v>
      </c>
      <c r="O45" s="12">
        <v>1420.24515</v>
      </c>
      <c r="P45" s="12">
        <v>1425.430368</v>
      </c>
      <c r="Q45" s="12">
        <v>5115.4924300000002</v>
      </c>
      <c r="R45" s="12">
        <v>5233.7325470000005</v>
      </c>
      <c r="S45" s="12">
        <v>5357.9817899999998</v>
      </c>
      <c r="T45" s="12">
        <v>5268.7773100000004</v>
      </c>
      <c r="U45" s="12">
        <v>6329.6006279999992</v>
      </c>
      <c r="V45" s="12">
        <v>6286.3382600000004</v>
      </c>
      <c r="W45" s="12">
        <v>6538.9101099999998</v>
      </c>
      <c r="X45" s="12">
        <v>6706.7332729999998</v>
      </c>
      <c r="Y45" s="12">
        <v>6685.1576919999998</v>
      </c>
      <c r="Z45" s="12">
        <v>6543.8104599999997</v>
      </c>
      <c r="AA45" s="12">
        <v>7076.7501999999995</v>
      </c>
    </row>
    <row r="46" spans="1:27" s="10" customFormat="1">
      <c r="A46" s="11" t="s">
        <v>27</v>
      </c>
      <c r="B46" s="11" t="s">
        <v>15</v>
      </c>
      <c r="C46" s="12">
        <v>612.25829999999996</v>
      </c>
      <c r="D46" s="12">
        <v>753.24342000000001</v>
      </c>
      <c r="E46" s="12">
        <v>989.95992059399987</v>
      </c>
      <c r="F46" s="12">
        <v>1114.4881855050003</v>
      </c>
      <c r="G46" s="12">
        <v>1065.992290226</v>
      </c>
      <c r="H46" s="12">
        <v>915.62263280000002</v>
      </c>
      <c r="I46" s="12">
        <v>1054.6074961320001</v>
      </c>
      <c r="J46" s="12">
        <v>1099.6177998209998</v>
      </c>
      <c r="K46" s="12">
        <v>1052.3573756189999</v>
      </c>
      <c r="L46" s="12">
        <v>1107.0227480460001</v>
      </c>
      <c r="M46" s="12">
        <v>1722.4283533299999</v>
      </c>
      <c r="N46" s="12">
        <v>1705.3136019200001</v>
      </c>
      <c r="O46" s="12">
        <v>1595.2753932000001</v>
      </c>
      <c r="P46" s="12">
        <v>1542.53848666</v>
      </c>
      <c r="Q46" s="12">
        <v>1237.9300436799999</v>
      </c>
      <c r="R46" s="12">
        <v>1374.49393207</v>
      </c>
      <c r="S46" s="12">
        <v>1524.1648306500001</v>
      </c>
      <c r="T46" s="12">
        <v>1490.3077896700001</v>
      </c>
      <c r="U46" s="12">
        <v>1687.66280026</v>
      </c>
      <c r="V46" s="12">
        <v>1944.7277766450002</v>
      </c>
      <c r="W46" s="12">
        <v>2443.1406579659997</v>
      </c>
      <c r="X46" s="12">
        <v>2555.1058381399998</v>
      </c>
      <c r="Y46" s="12">
        <v>3246.7265196900003</v>
      </c>
      <c r="Z46" s="12">
        <v>4947.283190520001</v>
      </c>
      <c r="AA46" s="12">
        <v>5458.191236919999</v>
      </c>
    </row>
    <row r="47" spans="1:27" s="10" customFormat="1">
      <c r="A47" s="11" t="s">
        <v>27</v>
      </c>
      <c r="B47" s="11" t="s">
        <v>17</v>
      </c>
      <c r="C47" s="12">
        <v>12.636962</v>
      </c>
      <c r="D47" s="12">
        <v>20.732496000000001</v>
      </c>
      <c r="E47" s="12">
        <v>38.151114999999997</v>
      </c>
      <c r="F47" s="12">
        <v>59.249012</v>
      </c>
      <c r="G47" s="12">
        <v>83.773690000000002</v>
      </c>
      <c r="H47" s="12">
        <v>115.154816</v>
      </c>
      <c r="I47" s="12">
        <v>165.38525000000001</v>
      </c>
      <c r="J47" s="12">
        <v>200.02968000000001</v>
      </c>
      <c r="K47" s="12">
        <v>269.93155000000002</v>
      </c>
      <c r="L47" s="12">
        <v>364.08852999999999</v>
      </c>
      <c r="M47" s="12">
        <v>450.71969999999999</v>
      </c>
      <c r="N47" s="12">
        <v>528.94055000000003</v>
      </c>
      <c r="O47" s="12">
        <v>632.80460000000005</v>
      </c>
      <c r="P47" s="12">
        <v>726.95899999999995</v>
      </c>
      <c r="Q47" s="12">
        <v>814.67236000000003</v>
      </c>
      <c r="R47" s="12">
        <v>926.99865999999997</v>
      </c>
      <c r="S47" s="12">
        <v>1046.2828</v>
      </c>
      <c r="T47" s="12">
        <v>1143.9404</v>
      </c>
      <c r="U47" s="12">
        <v>1288.5177000000001</v>
      </c>
      <c r="V47" s="12">
        <v>1432.8503000000001</v>
      </c>
      <c r="W47" s="12">
        <v>1543.8533</v>
      </c>
      <c r="X47" s="12">
        <v>1644.8352</v>
      </c>
      <c r="Y47" s="12">
        <v>1762.4408000000001</v>
      </c>
      <c r="Z47" s="12">
        <v>1782.9983999999999</v>
      </c>
      <c r="AA47" s="12">
        <v>1922.4236000000001</v>
      </c>
    </row>
    <row r="48" spans="1:27" s="10" customFormat="1">
      <c r="A48" s="36" t="s">
        <v>98</v>
      </c>
      <c r="B48" s="36"/>
      <c r="C48" s="29">
        <v>52938.225815323553</v>
      </c>
      <c r="D48" s="29">
        <v>52655.466934873184</v>
      </c>
      <c r="E48" s="29">
        <v>52559.172774929262</v>
      </c>
      <c r="F48" s="29">
        <v>50920.635897596556</v>
      </c>
      <c r="G48" s="29">
        <v>53076.231829860437</v>
      </c>
      <c r="H48" s="29">
        <v>54340.092818753634</v>
      </c>
      <c r="I48" s="29">
        <v>54721.235311125274</v>
      </c>
      <c r="J48" s="29">
        <v>54351.270591062501</v>
      </c>
      <c r="K48" s="29">
        <v>53604.971306035324</v>
      </c>
      <c r="L48" s="29">
        <v>57626.639421957807</v>
      </c>
      <c r="M48" s="29">
        <v>63176.625784900927</v>
      </c>
      <c r="N48" s="29">
        <v>66146.960724916804</v>
      </c>
      <c r="O48" s="29">
        <v>67186.810325227998</v>
      </c>
      <c r="P48" s="29">
        <v>71214.413501773801</v>
      </c>
      <c r="Q48" s="29">
        <v>76315.8043034375</v>
      </c>
      <c r="R48" s="29">
        <v>75058.387451089002</v>
      </c>
      <c r="S48" s="29">
        <v>76247.301449498991</v>
      </c>
      <c r="T48" s="29">
        <v>77239.673200906516</v>
      </c>
      <c r="U48" s="29">
        <v>79633.398630939002</v>
      </c>
      <c r="V48" s="29">
        <v>82069.259931417997</v>
      </c>
      <c r="W48" s="29">
        <v>85157.359777506004</v>
      </c>
      <c r="X48" s="29">
        <v>82009.263790316996</v>
      </c>
      <c r="Y48" s="29">
        <v>86719.74357291701</v>
      </c>
      <c r="Z48" s="29">
        <v>99138.588741644999</v>
      </c>
      <c r="AA48" s="29">
        <v>107524.86062002901</v>
      </c>
    </row>
    <row r="49" spans="1:27" s="10" customFormat="1"/>
    <row r="50" spans="1:27" s="10" customFormat="1">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s="10" customFormat="1">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s="10" customFormat="1">
      <c r="A52" s="11" t="s">
        <v>28</v>
      </c>
      <c r="B52" s="11" t="s">
        <v>11</v>
      </c>
      <c r="C52" s="12">
        <v>29413.205200000004</v>
      </c>
      <c r="D52" s="12">
        <v>28237.870500000005</v>
      </c>
      <c r="E52" s="12">
        <v>23337.195916256002</v>
      </c>
      <c r="F52" s="12">
        <v>22350.871247349995</v>
      </c>
      <c r="G52" s="12">
        <v>20455.563924175</v>
      </c>
      <c r="H52" s="12">
        <v>20321.5726</v>
      </c>
      <c r="I52" s="12">
        <v>20706.330900000001</v>
      </c>
      <c r="J52" s="12">
        <v>18602.1113</v>
      </c>
      <c r="K52" s="12">
        <v>17902.106099999997</v>
      </c>
      <c r="L52" s="12">
        <v>18976.581399999999</v>
      </c>
      <c r="M52" s="12">
        <v>19284.194299999999</v>
      </c>
      <c r="N52" s="12">
        <v>20008.498100000001</v>
      </c>
      <c r="O52" s="12">
        <v>18773.128499999999</v>
      </c>
      <c r="P52" s="12">
        <v>18849.287100000001</v>
      </c>
      <c r="Q52" s="12">
        <v>19731.056199999995</v>
      </c>
      <c r="R52" s="12">
        <v>17933.394800000002</v>
      </c>
      <c r="S52" s="12">
        <v>17371.019799999998</v>
      </c>
      <c r="T52" s="12">
        <v>16124.309599999999</v>
      </c>
      <c r="U52" s="12">
        <v>16171.618</v>
      </c>
      <c r="V52" s="12">
        <v>14912.61204</v>
      </c>
      <c r="W52" s="12">
        <v>15217.993259999999</v>
      </c>
      <c r="X52" s="12">
        <v>12491.157519999999</v>
      </c>
      <c r="Y52" s="12">
        <v>4480.5697999999993</v>
      </c>
      <c r="Z52" s="12">
        <v>6691.3807999999999</v>
      </c>
      <c r="AA52" s="12">
        <v>0</v>
      </c>
    </row>
    <row r="53" spans="1:27" s="10" customFormat="1">
      <c r="A53" s="11" t="s">
        <v>28</v>
      </c>
      <c r="B53" s="11" t="s">
        <v>8</v>
      </c>
      <c r="C53" s="12">
        <v>0</v>
      </c>
      <c r="D53" s="12">
        <v>2.2880881999999998E-3</v>
      </c>
      <c r="E53" s="12">
        <v>2.5793328E-3</v>
      </c>
      <c r="F53" s="12">
        <v>2.7468229999999998E-3</v>
      </c>
      <c r="G53" s="12">
        <v>2.8712254E-3</v>
      </c>
      <c r="H53" s="12">
        <v>3.2289936000000001E-3</v>
      </c>
      <c r="I53" s="12">
        <v>3.2322493000000001E-3</v>
      </c>
      <c r="J53" s="12">
        <v>3.6590896000000001E-3</v>
      </c>
      <c r="K53" s="12">
        <v>3.6220846E-3</v>
      </c>
      <c r="L53" s="12">
        <v>4.2132849999999998E-3</v>
      </c>
      <c r="M53" s="12">
        <v>4.9850344999999999E-3</v>
      </c>
      <c r="N53" s="12">
        <v>6.0956315000000004E-3</v>
      </c>
      <c r="O53" s="12">
        <v>6.9416612000000001E-3</v>
      </c>
      <c r="P53" s="12">
        <v>6.9906070000000002E-3</v>
      </c>
      <c r="Q53" s="12">
        <v>7.8605419999999999E-3</v>
      </c>
      <c r="R53" s="12">
        <v>7.6917390000000004E-3</v>
      </c>
      <c r="S53" s="12">
        <v>7.9945859999999997E-3</v>
      </c>
      <c r="T53" s="12">
        <v>8.8062279999999993E-3</v>
      </c>
      <c r="U53" s="12">
        <v>9.971578E-3</v>
      </c>
      <c r="V53" s="12">
        <v>1.0153120999999999E-2</v>
      </c>
      <c r="W53" s="12">
        <v>1.2192938E-2</v>
      </c>
      <c r="X53" s="12">
        <v>1.2148544000000001E-2</v>
      </c>
      <c r="Y53" s="12">
        <v>2.4288816000000001E-2</v>
      </c>
      <c r="Z53" s="12">
        <v>2.6154556999999998E-2</v>
      </c>
      <c r="AA53" s="12">
        <v>9.6950140000000004E-2</v>
      </c>
    </row>
    <row r="54" spans="1:27" s="10" customFormat="1">
      <c r="A54" s="11" t="s">
        <v>28</v>
      </c>
      <c r="B54" s="11" t="s">
        <v>12</v>
      </c>
      <c r="C54" s="12">
        <v>8.7234230000000004</v>
      </c>
      <c r="D54" s="12">
        <v>7.4611460000000003</v>
      </c>
      <c r="E54" s="12">
        <v>42.550803999999999</v>
      </c>
      <c r="F54" s="12">
        <v>46.416621999999997</v>
      </c>
      <c r="G54" s="12">
        <v>65.222110000000001</v>
      </c>
      <c r="H54" s="12">
        <v>89.129869999999997</v>
      </c>
      <c r="I54" s="12">
        <v>13.563442999999999</v>
      </c>
      <c r="J54" s="12">
        <v>37.40204</v>
      </c>
      <c r="K54" s="12">
        <v>15.644420999999999</v>
      </c>
      <c r="L54" s="12">
        <v>42.693835999999997</v>
      </c>
      <c r="M54" s="12">
        <v>46.850265999999998</v>
      </c>
      <c r="N54" s="12">
        <v>110.76348</v>
      </c>
      <c r="O54" s="12">
        <v>133.92615000000001</v>
      </c>
      <c r="P54" s="12">
        <v>155.12752</v>
      </c>
      <c r="Q54" s="12">
        <v>284.17901999999998</v>
      </c>
      <c r="R54" s="12">
        <v>150.56586999999999</v>
      </c>
      <c r="S54" s="12">
        <v>0</v>
      </c>
      <c r="T54" s="12">
        <v>0</v>
      </c>
      <c r="U54" s="12">
        <v>0</v>
      </c>
      <c r="V54" s="12">
        <v>0</v>
      </c>
      <c r="W54" s="12">
        <v>0</v>
      </c>
      <c r="X54" s="12">
        <v>0</v>
      </c>
      <c r="Y54" s="12">
        <v>0</v>
      </c>
      <c r="Z54" s="12">
        <v>0</v>
      </c>
      <c r="AA54" s="12">
        <v>0</v>
      </c>
    </row>
    <row r="55" spans="1:27" s="10" customFormat="1">
      <c r="A55" s="11" t="s">
        <v>28</v>
      </c>
      <c r="B55" s="11" t="s">
        <v>5</v>
      </c>
      <c r="C55" s="12">
        <v>9.3122797513600002</v>
      </c>
      <c r="D55" s="12">
        <v>10.697074510099998</v>
      </c>
      <c r="E55" s="12">
        <v>18.6664023236</v>
      </c>
      <c r="F55" s="12">
        <v>34.414422309439999</v>
      </c>
      <c r="G55" s="12">
        <v>35.863241300429991</v>
      </c>
      <c r="H55" s="12">
        <v>33.582818341209993</v>
      </c>
      <c r="I55" s="12">
        <v>4.2269959417700003</v>
      </c>
      <c r="J55" s="12">
        <v>21.933980516550001</v>
      </c>
      <c r="K55" s="12">
        <v>10.17590112243</v>
      </c>
      <c r="L55" s="12">
        <v>27.2670142377</v>
      </c>
      <c r="M55" s="12">
        <v>16.812534646100001</v>
      </c>
      <c r="N55" s="12">
        <v>90.28921398220001</v>
      </c>
      <c r="O55" s="12">
        <v>127.44173212189999</v>
      </c>
      <c r="P55" s="12">
        <v>108.4228463322</v>
      </c>
      <c r="Q55" s="12">
        <v>175.86473396849999</v>
      </c>
      <c r="R55" s="12">
        <v>45.641646742000006</v>
      </c>
      <c r="S55" s="12">
        <v>257.65689102670001</v>
      </c>
      <c r="T55" s="12">
        <v>330.91115438840001</v>
      </c>
      <c r="U55" s="12">
        <v>195.14932136689998</v>
      </c>
      <c r="V55" s="12">
        <v>155.16118843980001</v>
      </c>
      <c r="W55" s="12">
        <v>610.38342313370003</v>
      </c>
      <c r="X55" s="12">
        <v>860.53051477700001</v>
      </c>
      <c r="Y55" s="12">
        <v>1998.3994110440001</v>
      </c>
      <c r="Z55" s="12">
        <v>3453.3307293879998</v>
      </c>
      <c r="AA55" s="12">
        <v>4613.6124762399995</v>
      </c>
    </row>
    <row r="56" spans="1:27" s="10" customFormat="1">
      <c r="A56" s="11" t="s">
        <v>28</v>
      </c>
      <c r="B56" s="11" t="s">
        <v>3</v>
      </c>
      <c r="C56" s="12">
        <v>2735.657115</v>
      </c>
      <c r="D56" s="12">
        <v>3311.7582549999997</v>
      </c>
      <c r="E56" s="12">
        <v>3419.5369949999999</v>
      </c>
      <c r="F56" s="12">
        <v>3241.5046039999997</v>
      </c>
      <c r="G56" s="12">
        <v>2710.999945</v>
      </c>
      <c r="H56" s="12">
        <v>4065.7002599999996</v>
      </c>
      <c r="I56" s="12">
        <v>3391.5468989999999</v>
      </c>
      <c r="J56" s="12">
        <v>2935.232254</v>
      </c>
      <c r="K56" s="12">
        <v>2933.1361699999998</v>
      </c>
      <c r="L56" s="12">
        <v>2677.3801680000001</v>
      </c>
      <c r="M56" s="12">
        <v>3271.1311609999998</v>
      </c>
      <c r="N56" s="12">
        <v>3376.5101440000003</v>
      </c>
      <c r="O56" s="12">
        <v>3215.5540900000001</v>
      </c>
      <c r="P56" s="12">
        <v>2690.4078300000001</v>
      </c>
      <c r="Q56" s="12">
        <v>4044.4886700000002</v>
      </c>
      <c r="R56" s="12">
        <v>3382.3481299999994</v>
      </c>
      <c r="S56" s="12">
        <v>2926.6062300000003</v>
      </c>
      <c r="T56" s="12">
        <v>2923.679525</v>
      </c>
      <c r="U56" s="12">
        <v>2670.98569</v>
      </c>
      <c r="V56" s="12">
        <v>3258.5869400000001</v>
      </c>
      <c r="W56" s="12">
        <v>3374.2411639999996</v>
      </c>
      <c r="X56" s="12">
        <v>3199.2926499999999</v>
      </c>
      <c r="Y56" s="12">
        <v>2683.4781939999998</v>
      </c>
      <c r="Z56" s="12">
        <v>4032.6784850000004</v>
      </c>
      <c r="AA56" s="12">
        <v>4040.3451959999998</v>
      </c>
    </row>
    <row r="57" spans="1:27" s="10" customFormat="1">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s="10" customFormat="1">
      <c r="A58" s="11" t="s">
        <v>28</v>
      </c>
      <c r="B58" s="11" t="s">
        <v>10</v>
      </c>
      <c r="C58" s="12">
        <v>11123.45953211314</v>
      </c>
      <c r="D58" s="12">
        <v>10936.230409563328</v>
      </c>
      <c r="E58" s="12">
        <v>13179.671859031429</v>
      </c>
      <c r="F58" s="12">
        <v>13476.693657931439</v>
      </c>
      <c r="G58" s="12">
        <v>13728.245335536203</v>
      </c>
      <c r="H58" s="12">
        <v>12542.36880432937</v>
      </c>
      <c r="I58" s="12">
        <v>13004.917432859649</v>
      </c>
      <c r="J58" s="12">
        <v>12593.704951686357</v>
      </c>
      <c r="K58" s="12">
        <v>14284.951614744601</v>
      </c>
      <c r="L58" s="12">
        <v>12516.484722452797</v>
      </c>
      <c r="M58" s="12">
        <v>14792.1599706954</v>
      </c>
      <c r="N58" s="12">
        <v>15221.920334020899</v>
      </c>
      <c r="O58" s="12">
        <v>16974.211471741004</v>
      </c>
      <c r="P58" s="12">
        <v>19615.403632190599</v>
      </c>
      <c r="Q58" s="12">
        <v>19810.4858662966</v>
      </c>
      <c r="R58" s="12">
        <v>22314.791834959004</v>
      </c>
      <c r="S58" s="12">
        <v>21565.5135058823</v>
      </c>
      <c r="T58" s="12">
        <v>24917.500686692802</v>
      </c>
      <c r="U58" s="12">
        <v>23088.2605777428</v>
      </c>
      <c r="V58" s="12">
        <v>27983.398289957</v>
      </c>
      <c r="W58" s="12">
        <v>27367.384564571497</v>
      </c>
      <c r="X58" s="12">
        <v>27561.305735903996</v>
      </c>
      <c r="Y58" s="12">
        <v>28533.594629273997</v>
      </c>
      <c r="Z58" s="12">
        <v>28197.4082457316</v>
      </c>
      <c r="AA58" s="12">
        <v>31567.786885013</v>
      </c>
    </row>
    <row r="59" spans="1:27" s="10" customFormat="1">
      <c r="A59" s="11" t="s">
        <v>28</v>
      </c>
      <c r="B59" s="11" t="s">
        <v>9</v>
      </c>
      <c r="C59" s="12">
        <v>1867.4853372068799</v>
      </c>
      <c r="D59" s="12">
        <v>1713.2714429566702</v>
      </c>
      <c r="E59" s="12">
        <v>1866.6647714946002</v>
      </c>
      <c r="F59" s="12">
        <v>1809.3291930340999</v>
      </c>
      <c r="G59" s="12">
        <v>1832.9920755727994</v>
      </c>
      <c r="H59" s="12">
        <v>1784.6677581645999</v>
      </c>
      <c r="I59" s="12">
        <v>1751.8098034486002</v>
      </c>
      <c r="J59" s="12">
        <v>1758.7157949496</v>
      </c>
      <c r="K59" s="12">
        <v>1782.4566974636002</v>
      </c>
      <c r="L59" s="12">
        <v>1850.0114910404002</v>
      </c>
      <c r="M59" s="12">
        <v>1798.8685114841003</v>
      </c>
      <c r="N59" s="12">
        <v>1810.3006718897</v>
      </c>
      <c r="O59" s="12">
        <v>1959.5929579813001</v>
      </c>
      <c r="P59" s="12">
        <v>1927.5979490984998</v>
      </c>
      <c r="Q59" s="12">
        <v>1875.6441779365998</v>
      </c>
      <c r="R59" s="12">
        <v>2169.9638199220003</v>
      </c>
      <c r="S59" s="12">
        <v>2199.9288264940001</v>
      </c>
      <c r="T59" s="12">
        <v>2127.8422498353998</v>
      </c>
      <c r="U59" s="12">
        <v>4393.7419424830005</v>
      </c>
      <c r="V59" s="12">
        <v>5276.6521205789995</v>
      </c>
      <c r="W59" s="12">
        <v>6276.7184615799997</v>
      </c>
      <c r="X59" s="12">
        <v>6817.05722341</v>
      </c>
      <c r="Y59" s="12">
        <v>9292.5663300000015</v>
      </c>
      <c r="Z59" s="12">
        <v>8808.0883199999989</v>
      </c>
      <c r="AA59" s="12">
        <v>12247.100064</v>
      </c>
    </row>
    <row r="60" spans="1:27" s="10" customFormat="1">
      <c r="A60" s="11" t="s">
        <v>28</v>
      </c>
      <c r="B60" s="11" t="s">
        <v>102</v>
      </c>
      <c r="C60" s="12">
        <v>191.3385090344</v>
      </c>
      <c r="D60" s="12">
        <v>192.24845305570003</v>
      </c>
      <c r="E60" s="12">
        <v>214.02811712219997</v>
      </c>
      <c r="F60" s="12">
        <v>210.584145484</v>
      </c>
      <c r="G60" s="12">
        <v>209.98579855899999</v>
      </c>
      <c r="H60" s="12">
        <v>191.90315585900001</v>
      </c>
      <c r="I60" s="12">
        <v>176.98435302600001</v>
      </c>
      <c r="J60" s="12">
        <v>177.24829682599997</v>
      </c>
      <c r="K60" s="12">
        <v>159.594933231</v>
      </c>
      <c r="L60" s="12">
        <v>176.95367313</v>
      </c>
      <c r="M60" s="12">
        <v>144.32941035100004</v>
      </c>
      <c r="N60" s="12">
        <v>135.07789318800002</v>
      </c>
      <c r="O60" s="12">
        <v>259.8532371</v>
      </c>
      <c r="P60" s="12">
        <v>258.0848044</v>
      </c>
      <c r="Q60" s="12">
        <v>238.29095808</v>
      </c>
      <c r="R60" s="12">
        <v>240.23499291999997</v>
      </c>
      <c r="S60" s="12">
        <v>247.75151239999997</v>
      </c>
      <c r="T60" s="12">
        <v>376.71995099999998</v>
      </c>
      <c r="U60" s="12">
        <v>2115.0615600000001</v>
      </c>
      <c r="V60" s="12">
        <v>2040.3215869999999</v>
      </c>
      <c r="W60" s="12">
        <v>1988.093453</v>
      </c>
      <c r="X60" s="12">
        <v>2091.101435</v>
      </c>
      <c r="Y60" s="12">
        <v>2435.2825669999997</v>
      </c>
      <c r="Z60" s="12">
        <v>2274.1983099999998</v>
      </c>
      <c r="AA60" s="12">
        <v>3288.6288669999999</v>
      </c>
    </row>
    <row r="61" spans="1:27" s="10" customFormat="1">
      <c r="A61" s="11" t="s">
        <v>28</v>
      </c>
      <c r="B61" s="11" t="s">
        <v>15</v>
      </c>
      <c r="C61" s="12">
        <v>0</v>
      </c>
      <c r="D61" s="12">
        <v>0</v>
      </c>
      <c r="E61" s="12">
        <v>1.5080718999999999E-2</v>
      </c>
      <c r="F61" s="12">
        <v>1.7644086699999999E-2</v>
      </c>
      <c r="G61" s="12">
        <v>1.7735567000000001E-2</v>
      </c>
      <c r="H61" s="12">
        <v>1.7693332399999998E-2</v>
      </c>
      <c r="I61" s="12">
        <v>1.811981E-2</v>
      </c>
      <c r="J61" s="12">
        <v>2.0339021999999998E-2</v>
      </c>
      <c r="K61" s="12">
        <v>2.0211343E-2</v>
      </c>
      <c r="L61" s="12">
        <v>2.3894832000000001E-2</v>
      </c>
      <c r="M61" s="12">
        <v>3.5986770000000001E-2</v>
      </c>
      <c r="N61" s="12">
        <v>3.6038970000000004E-2</v>
      </c>
      <c r="O61" s="12">
        <v>5.6852605000000001E-2</v>
      </c>
      <c r="P61" s="12">
        <v>5.8497770999999997E-2</v>
      </c>
      <c r="Q61" s="12">
        <v>5.7024880999999999E-2</v>
      </c>
      <c r="R61" s="12">
        <v>5.7160829999999996E-2</v>
      </c>
      <c r="S61" s="12">
        <v>6.1222789999999999E-2</v>
      </c>
      <c r="T61" s="12">
        <v>6.1454792999999994E-2</v>
      </c>
      <c r="U61" s="12">
        <v>7.9413365E-2</v>
      </c>
      <c r="V61" s="12">
        <v>7.9394601999999995E-2</v>
      </c>
      <c r="W61" s="12">
        <v>8.1037827000000007E-2</v>
      </c>
      <c r="X61" s="12">
        <v>0.14180410300000001</v>
      </c>
      <c r="Y61" s="12">
        <v>0.15459383799999998</v>
      </c>
      <c r="Z61" s="12">
        <v>0.14791522400000001</v>
      </c>
      <c r="AA61" s="12">
        <v>0.14469977000000001</v>
      </c>
    </row>
    <row r="62" spans="1:27" s="10" customFormat="1">
      <c r="A62" s="11" t="s">
        <v>28</v>
      </c>
      <c r="B62" s="11" t="s">
        <v>17</v>
      </c>
      <c r="C62" s="12">
        <v>14.39014852</v>
      </c>
      <c r="D62" s="12">
        <v>24.320898659999997</v>
      </c>
      <c r="E62" s="12">
        <v>42.150356709999997</v>
      </c>
      <c r="F62" s="12">
        <v>69.489635360000008</v>
      </c>
      <c r="G62" s="12">
        <v>112.88209234999999</v>
      </c>
      <c r="H62" s="12">
        <v>138.07340590000001</v>
      </c>
      <c r="I62" s="12">
        <v>173.31190104999999</v>
      </c>
      <c r="J62" s="12">
        <v>209.49442599999998</v>
      </c>
      <c r="K62" s="12">
        <v>236.68999890000001</v>
      </c>
      <c r="L62" s="12">
        <v>333.28732339999999</v>
      </c>
      <c r="M62" s="12">
        <v>408.1959233</v>
      </c>
      <c r="N62" s="12">
        <v>472.15216889999999</v>
      </c>
      <c r="O62" s="12">
        <v>557.22081960000003</v>
      </c>
      <c r="P62" s="12">
        <v>663.53308779999998</v>
      </c>
      <c r="Q62" s="12">
        <v>721.90511300000003</v>
      </c>
      <c r="R62" s="12">
        <v>824.36423600000001</v>
      </c>
      <c r="S62" s="12">
        <v>935.18470500000012</v>
      </c>
      <c r="T62" s="12">
        <v>952.87964979999992</v>
      </c>
      <c r="U62" s="12">
        <v>1081.1636000000001</v>
      </c>
      <c r="V62" s="12">
        <v>1145.8515499999999</v>
      </c>
      <c r="W62" s="12">
        <v>1219.7442590000001</v>
      </c>
      <c r="X62" s="12">
        <v>1353.7166146</v>
      </c>
      <c r="Y62" s="12">
        <v>1443.0283734</v>
      </c>
      <c r="Z62" s="12">
        <v>1456.9714039999999</v>
      </c>
      <c r="AA62" s="12">
        <v>1551.4352933</v>
      </c>
    </row>
    <row r="63" spans="1:27" s="10" customFormat="1">
      <c r="A63" s="36" t="s">
        <v>98</v>
      </c>
      <c r="B63" s="36"/>
      <c r="C63" s="29">
        <v>45157.842887071391</v>
      </c>
      <c r="D63" s="29">
        <v>44217.2911161183</v>
      </c>
      <c r="E63" s="29">
        <v>41864.289327438426</v>
      </c>
      <c r="F63" s="29">
        <v>40959.232493447977</v>
      </c>
      <c r="G63" s="29">
        <v>38828.889502809834</v>
      </c>
      <c r="H63" s="29">
        <v>38837.025339828782</v>
      </c>
      <c r="I63" s="29">
        <v>38872.398706499327</v>
      </c>
      <c r="J63" s="29">
        <v>35949.103980242115</v>
      </c>
      <c r="K63" s="29">
        <v>36928.474526415237</v>
      </c>
      <c r="L63" s="29">
        <v>36090.422845015892</v>
      </c>
      <c r="M63" s="29">
        <v>39210.021728860098</v>
      </c>
      <c r="N63" s="29">
        <v>40618.288039524305</v>
      </c>
      <c r="O63" s="29">
        <v>41183.861843505401</v>
      </c>
      <c r="P63" s="29">
        <v>43346.253868228298</v>
      </c>
      <c r="Q63" s="29">
        <v>45921.726528743689</v>
      </c>
      <c r="R63" s="29">
        <v>45996.713793362003</v>
      </c>
      <c r="S63" s="29">
        <v>44320.733247989003</v>
      </c>
      <c r="T63" s="29">
        <v>46424.252022144596</v>
      </c>
      <c r="U63" s="29">
        <v>46519.765503170696</v>
      </c>
      <c r="V63" s="29">
        <v>51586.420732096798</v>
      </c>
      <c r="W63" s="29">
        <v>52846.733066223198</v>
      </c>
      <c r="X63" s="29">
        <v>50929.355792634989</v>
      </c>
      <c r="Y63" s="29">
        <v>46988.632653134002</v>
      </c>
      <c r="Z63" s="29">
        <v>51182.912734676604</v>
      </c>
      <c r="AA63" s="29">
        <v>52468.941571392999</v>
      </c>
    </row>
    <row r="64" spans="1:27" s="10" customFormat="1"/>
    <row r="65" spans="1:27" s="10" customFormat="1">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s="10" customFormat="1">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s="10" customFormat="1">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s="10" customFormat="1">
      <c r="A68" s="11" t="s">
        <v>29</v>
      </c>
      <c r="B68" s="11" t="s">
        <v>8</v>
      </c>
      <c r="C68" s="12">
        <v>658.174713</v>
      </c>
      <c r="D68" s="12">
        <v>578.31200639529993</v>
      </c>
      <c r="E68" s="12">
        <v>224.26757306119998</v>
      </c>
      <c r="F68" s="12">
        <v>165.48136437120002</v>
      </c>
      <c r="G68" s="12">
        <v>140.18633095369998</v>
      </c>
      <c r="H68" s="12">
        <v>211.9016644253</v>
      </c>
      <c r="I68" s="12">
        <v>93.942392096299997</v>
      </c>
      <c r="J68" s="12">
        <v>209.72400552439998</v>
      </c>
      <c r="K68" s="12">
        <v>98.491300452000004</v>
      </c>
      <c r="L68" s="12">
        <v>415.43520892800001</v>
      </c>
      <c r="M68" s="12">
        <v>816.61967198439993</v>
      </c>
      <c r="N68" s="12">
        <v>1399.4342388959999</v>
      </c>
      <c r="O68" s="12">
        <v>755.771804997</v>
      </c>
      <c r="P68" s="12">
        <v>913.41770882859998</v>
      </c>
      <c r="Q68" s="12">
        <v>9.1434970000000004E-3</v>
      </c>
      <c r="R68" s="12">
        <v>8.9382880000000008E-3</v>
      </c>
      <c r="S68" s="12">
        <v>9.2139179999999998E-3</v>
      </c>
      <c r="T68" s="12">
        <v>9.2054089999999995E-3</v>
      </c>
      <c r="U68" s="12">
        <v>9.3043420000000002E-3</v>
      </c>
      <c r="V68" s="12">
        <v>9.4752169999999993E-3</v>
      </c>
      <c r="W68" s="12">
        <v>1.2433915E-2</v>
      </c>
      <c r="X68" s="12">
        <v>1.21011E-2</v>
      </c>
      <c r="Y68" s="12">
        <v>1.4158966E-2</v>
      </c>
      <c r="Z68" s="12">
        <v>1.4775597499999999E-2</v>
      </c>
      <c r="AA68" s="12">
        <v>1.5045489E-2</v>
      </c>
    </row>
    <row r="69" spans="1:27" s="10" customFormat="1">
      <c r="A69" s="11" t="s">
        <v>29</v>
      </c>
      <c r="B69" s="11" t="s">
        <v>12</v>
      </c>
      <c r="C69" s="12">
        <v>41.955379999999998</v>
      </c>
      <c r="D69" s="12">
        <v>51.119843000000003</v>
      </c>
      <c r="E69" s="12">
        <v>59.447020000000002</v>
      </c>
      <c r="F69" s="12">
        <v>54.109554000000003</v>
      </c>
      <c r="G69" s="12">
        <v>55.627364999999998</v>
      </c>
      <c r="H69" s="12">
        <v>62.759230000000002</v>
      </c>
      <c r="I69" s="12">
        <v>13.454564</v>
      </c>
      <c r="J69" s="12">
        <v>54.282494</v>
      </c>
      <c r="K69" s="12">
        <v>28.689527999999999</v>
      </c>
      <c r="L69" s="12">
        <v>80.18674</v>
      </c>
      <c r="M69" s="12">
        <v>117.2908</v>
      </c>
      <c r="N69" s="12">
        <v>472.51028000000002</v>
      </c>
      <c r="O69" s="12">
        <v>0</v>
      </c>
      <c r="P69" s="12">
        <v>0</v>
      </c>
      <c r="Q69" s="12">
        <v>0</v>
      </c>
      <c r="R69" s="12">
        <v>0</v>
      </c>
      <c r="S69" s="12">
        <v>0</v>
      </c>
      <c r="T69" s="12">
        <v>0</v>
      </c>
      <c r="U69" s="12">
        <v>0</v>
      </c>
      <c r="V69" s="12">
        <v>0</v>
      </c>
      <c r="W69" s="12">
        <v>0</v>
      </c>
      <c r="X69" s="12">
        <v>0</v>
      </c>
      <c r="Y69" s="12">
        <v>0</v>
      </c>
      <c r="Z69" s="12">
        <v>0</v>
      </c>
      <c r="AA69" s="12">
        <v>0</v>
      </c>
    </row>
    <row r="70" spans="1:27" s="10" customFormat="1">
      <c r="A70" s="11" t="s">
        <v>29</v>
      </c>
      <c r="B70" s="11" t="s">
        <v>5</v>
      </c>
      <c r="C70" s="12">
        <v>73.124553230750024</v>
      </c>
      <c r="D70" s="12">
        <v>92.694370989410004</v>
      </c>
      <c r="E70" s="12">
        <v>56.591176295800004</v>
      </c>
      <c r="F70" s="12">
        <v>48.497657423059998</v>
      </c>
      <c r="G70" s="12">
        <v>52.552908893659989</v>
      </c>
      <c r="H70" s="12">
        <v>68.468278226270016</v>
      </c>
      <c r="I70" s="12">
        <v>16.149436379610002</v>
      </c>
      <c r="J70" s="12">
        <v>47.028652722499999</v>
      </c>
      <c r="K70" s="12">
        <v>17.867144118760002</v>
      </c>
      <c r="L70" s="12">
        <v>88.698982078699999</v>
      </c>
      <c r="M70" s="12">
        <v>198.12500276097003</v>
      </c>
      <c r="N70" s="12">
        <v>539.59207272410003</v>
      </c>
      <c r="O70" s="12">
        <v>304.81731406060004</v>
      </c>
      <c r="P70" s="12">
        <v>364.88117551849996</v>
      </c>
      <c r="Q70" s="12">
        <v>791.28046255480001</v>
      </c>
      <c r="R70" s="12">
        <v>477.43752602299003</v>
      </c>
      <c r="S70" s="12">
        <v>743.51121107439997</v>
      </c>
      <c r="T70" s="12">
        <v>867.97021247870009</v>
      </c>
      <c r="U70" s="12">
        <v>591.12271944940005</v>
      </c>
      <c r="V70" s="12">
        <v>667.06151194490008</v>
      </c>
      <c r="W70" s="12">
        <v>1105.3882716565001</v>
      </c>
      <c r="X70" s="12">
        <v>734.945708276</v>
      </c>
      <c r="Y70" s="12">
        <v>820.21498800200004</v>
      </c>
      <c r="Z70" s="12">
        <v>876.13101679300007</v>
      </c>
      <c r="AA70" s="12">
        <v>883.98805177300005</v>
      </c>
    </row>
    <row r="71" spans="1:27" s="10" customFormat="1">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s="10" customFormat="1">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s="10" customFormat="1">
      <c r="A73" s="11" t="s">
        <v>29</v>
      </c>
      <c r="B73" s="11" t="s">
        <v>10</v>
      </c>
      <c r="C73" s="12">
        <v>6416.0436507172999</v>
      </c>
      <c r="D73" s="12">
        <v>6447.5552772428009</v>
      </c>
      <c r="E73" s="12">
        <v>6405.4690378861978</v>
      </c>
      <c r="F73" s="12">
        <v>6994.1552805610991</v>
      </c>
      <c r="G73" s="12">
        <v>7051.504184007098</v>
      </c>
      <c r="H73" s="12">
        <v>6575.6377660063999</v>
      </c>
      <c r="I73" s="12">
        <v>6320.6464416941981</v>
      </c>
      <c r="J73" s="12">
        <v>6083.9370733762025</v>
      </c>
      <c r="K73" s="12">
        <v>6544.9833253833003</v>
      </c>
      <c r="L73" s="12">
        <v>6289.6534752470998</v>
      </c>
      <c r="M73" s="12">
        <v>9445.9442680960037</v>
      </c>
      <c r="N73" s="12">
        <v>8913.8649444334023</v>
      </c>
      <c r="O73" s="12">
        <v>11653.197871044002</v>
      </c>
      <c r="P73" s="12">
        <v>12589.341738722997</v>
      </c>
      <c r="Q73" s="12">
        <v>13233.756058074998</v>
      </c>
      <c r="R73" s="12">
        <v>13413.334828528001</v>
      </c>
      <c r="S73" s="12">
        <v>12292.632339792503</v>
      </c>
      <c r="T73" s="12">
        <v>14865.492448922003</v>
      </c>
      <c r="U73" s="12">
        <v>13814.849822067503</v>
      </c>
      <c r="V73" s="12">
        <v>14727.066898546</v>
      </c>
      <c r="W73" s="12">
        <v>12894.702342349001</v>
      </c>
      <c r="X73" s="12">
        <v>15099.719117982999</v>
      </c>
      <c r="Y73" s="12">
        <v>15398.701219782997</v>
      </c>
      <c r="Z73" s="12">
        <v>18144.105172407002</v>
      </c>
      <c r="AA73" s="12">
        <v>21156.710643940998</v>
      </c>
    </row>
    <row r="74" spans="1:27" s="10" customFormat="1">
      <c r="A74" s="11" t="s">
        <v>29</v>
      </c>
      <c r="B74" s="11" t="s">
        <v>9</v>
      </c>
      <c r="C74" s="12">
        <v>1133.5982320058099</v>
      </c>
      <c r="D74" s="12">
        <v>1036.2579093600098</v>
      </c>
      <c r="E74" s="12">
        <v>1124.2266256800201</v>
      </c>
      <c r="F74" s="12">
        <v>1051.8124239301301</v>
      </c>
      <c r="G74" s="12">
        <v>1105.3613584745603</v>
      </c>
      <c r="H74" s="12">
        <v>1053.7687157682701</v>
      </c>
      <c r="I74" s="12">
        <v>1028.0523590447001</v>
      </c>
      <c r="J74" s="12">
        <v>1006.6138095457003</v>
      </c>
      <c r="K74" s="12">
        <v>1047.3127070255996</v>
      </c>
      <c r="L74" s="12">
        <v>1043.4248638593999</v>
      </c>
      <c r="M74" s="12">
        <v>983.77070880540009</v>
      </c>
      <c r="N74" s="12">
        <v>1048.6738054978002</v>
      </c>
      <c r="O74" s="12">
        <v>1157.0450537916001</v>
      </c>
      <c r="P74" s="12">
        <v>1165.6857974523</v>
      </c>
      <c r="Q74" s="12">
        <v>1545.7485941331997</v>
      </c>
      <c r="R74" s="12">
        <v>1526.1746242520001</v>
      </c>
      <c r="S74" s="12">
        <v>1632.27100028</v>
      </c>
      <c r="T74" s="12">
        <v>1604.4421037877</v>
      </c>
      <c r="U74" s="12">
        <v>3891.6952648840002</v>
      </c>
      <c r="V74" s="12">
        <v>3625.9403670059996</v>
      </c>
      <c r="W74" s="12">
        <v>5280.7731339110005</v>
      </c>
      <c r="X74" s="12">
        <v>4863.6371776850001</v>
      </c>
      <c r="Y74" s="12">
        <v>6601.5440455100006</v>
      </c>
      <c r="Z74" s="12">
        <v>6898.790151835</v>
      </c>
      <c r="AA74" s="12">
        <v>6952.2548507480005</v>
      </c>
    </row>
    <row r="75" spans="1:27" s="10" customFormat="1">
      <c r="A75" s="11" t="s">
        <v>29</v>
      </c>
      <c r="B75" s="11" t="s">
        <v>102</v>
      </c>
      <c r="C75" s="12">
        <v>199.90646136600003</v>
      </c>
      <c r="D75" s="12">
        <v>203.389415958</v>
      </c>
      <c r="E75" s="12">
        <v>214.28876057099998</v>
      </c>
      <c r="F75" s="12">
        <v>206.7659980745</v>
      </c>
      <c r="G75" s="12">
        <v>202.70514020870002</v>
      </c>
      <c r="H75" s="12">
        <v>189.89811310300001</v>
      </c>
      <c r="I75" s="12">
        <v>184.54052492</v>
      </c>
      <c r="J75" s="12">
        <v>176.88130262950003</v>
      </c>
      <c r="K75" s="12">
        <v>176.19191091399998</v>
      </c>
      <c r="L75" s="12">
        <v>176.18548786399998</v>
      </c>
      <c r="M75" s="12">
        <v>179.28407831500002</v>
      </c>
      <c r="N75" s="12">
        <v>148.94135626799999</v>
      </c>
      <c r="O75" s="12">
        <v>823.15484214999992</v>
      </c>
      <c r="P75" s="12">
        <v>819.33739877000005</v>
      </c>
      <c r="Q75" s="12">
        <v>1257.20882067</v>
      </c>
      <c r="R75" s="12">
        <v>1226.8861693599999</v>
      </c>
      <c r="S75" s="12">
        <v>1264.1116669600001</v>
      </c>
      <c r="T75" s="12">
        <v>1154.14405592</v>
      </c>
      <c r="U75" s="12">
        <v>2457.9951083200003</v>
      </c>
      <c r="V75" s="12">
        <v>2276.4771888400001</v>
      </c>
      <c r="W75" s="12">
        <v>2256.7492874999998</v>
      </c>
      <c r="X75" s="12">
        <v>2368.0534451399999</v>
      </c>
      <c r="Y75" s="12">
        <v>3139.9627797800003</v>
      </c>
      <c r="Z75" s="12">
        <v>2866.3129038699999</v>
      </c>
      <c r="AA75" s="12">
        <v>2630.42277337</v>
      </c>
    </row>
    <row r="76" spans="1:27" s="10" customFormat="1">
      <c r="A76" s="11" t="s">
        <v>29</v>
      </c>
      <c r="B76" s="11" t="s">
        <v>15</v>
      </c>
      <c r="C76" s="12">
        <v>0</v>
      </c>
      <c r="D76" s="12">
        <v>0</v>
      </c>
      <c r="E76" s="12">
        <v>1.19142593E-2</v>
      </c>
      <c r="F76" s="12">
        <v>1.3069664999999999E-2</v>
      </c>
      <c r="G76" s="12">
        <v>1.3984770699999999E-2</v>
      </c>
      <c r="H76" s="12">
        <v>1.4670623599999998E-2</v>
      </c>
      <c r="I76" s="12">
        <v>1.5212452500000001E-2</v>
      </c>
      <c r="J76" s="12">
        <v>1.7374335000000001E-2</v>
      </c>
      <c r="K76" s="12">
        <v>1.7737761000000001E-2</v>
      </c>
      <c r="L76" s="12">
        <v>2.12590717E-2</v>
      </c>
      <c r="M76" s="12">
        <v>2.3598487000000001E-2</v>
      </c>
      <c r="N76" s="12">
        <v>2.4770547000000004E-2</v>
      </c>
      <c r="O76" s="12">
        <v>3.6267261000000002E-2</v>
      </c>
      <c r="P76" s="12">
        <v>3.7694114000000001E-2</v>
      </c>
      <c r="Q76" s="12">
        <v>3.7592657000000002E-2</v>
      </c>
      <c r="R76" s="12">
        <v>3.8337045E-2</v>
      </c>
      <c r="S76" s="12">
        <v>3.9277197999999999E-2</v>
      </c>
      <c r="T76" s="12">
        <v>4.0944649E-2</v>
      </c>
      <c r="U76" s="12">
        <v>4.4283726999999995E-2</v>
      </c>
      <c r="V76" s="12">
        <v>4.4193428E-2</v>
      </c>
      <c r="W76" s="12">
        <v>4.6357082999999993E-2</v>
      </c>
      <c r="X76" s="12">
        <v>5.5445965999999999E-2</v>
      </c>
      <c r="Y76" s="12">
        <v>6.5607349999999995E-2</v>
      </c>
      <c r="Z76" s="12">
        <v>6.3346747000000009E-2</v>
      </c>
      <c r="AA76" s="12">
        <v>6.6601106999999993E-2</v>
      </c>
    </row>
    <row r="77" spans="1:27" s="10" customFormat="1">
      <c r="A77" s="11" t="s">
        <v>29</v>
      </c>
      <c r="B77" s="11" t="s">
        <v>17</v>
      </c>
      <c r="C77" s="12">
        <v>56.36891</v>
      </c>
      <c r="D77" s="12">
        <v>78.402410000000003</v>
      </c>
      <c r="E77" s="12">
        <v>102.41046</v>
      </c>
      <c r="F77" s="12">
        <v>124.20362</v>
      </c>
      <c r="G77" s="12">
        <v>147.16862</v>
      </c>
      <c r="H77" s="12">
        <v>163.87753000000001</v>
      </c>
      <c r="I77" s="12">
        <v>187.11500000000001</v>
      </c>
      <c r="J77" s="12">
        <v>206.47695999999999</v>
      </c>
      <c r="K77" s="12">
        <v>241.16377</v>
      </c>
      <c r="L77" s="12">
        <v>277.90280000000001</v>
      </c>
      <c r="M77" s="12">
        <v>327.04969999999997</v>
      </c>
      <c r="N77" s="12">
        <v>349.01760000000002</v>
      </c>
      <c r="O77" s="12">
        <v>399.22899999999998</v>
      </c>
      <c r="P77" s="12">
        <v>449.96494000000001</v>
      </c>
      <c r="Q77" s="12">
        <v>479.01508000000001</v>
      </c>
      <c r="R77" s="12">
        <v>518.40599999999995</v>
      </c>
      <c r="S77" s="12">
        <v>551.94619999999998</v>
      </c>
      <c r="T77" s="12">
        <v>553.36360000000002</v>
      </c>
      <c r="U77" s="12">
        <v>602.13800000000003</v>
      </c>
      <c r="V77" s="12">
        <v>623.94976999999994</v>
      </c>
      <c r="W77" s="12">
        <v>638.35375999999997</v>
      </c>
      <c r="X77" s="12">
        <v>677.71979999999996</v>
      </c>
      <c r="Y77" s="12">
        <v>730.31395999999995</v>
      </c>
      <c r="Z77" s="12">
        <v>733.76917000000003</v>
      </c>
      <c r="AA77" s="12">
        <v>735.07489999999996</v>
      </c>
    </row>
    <row r="78" spans="1:27" s="10" customFormat="1">
      <c r="A78" s="36" t="s">
        <v>98</v>
      </c>
      <c r="B78" s="36"/>
      <c r="C78" s="29">
        <v>8322.8965289538592</v>
      </c>
      <c r="D78" s="29">
        <v>8205.9394069875198</v>
      </c>
      <c r="E78" s="29">
        <v>7870.0014329232181</v>
      </c>
      <c r="F78" s="29">
        <v>8314.0562802854893</v>
      </c>
      <c r="G78" s="29">
        <v>8405.2321473290176</v>
      </c>
      <c r="H78" s="29">
        <v>7972.5356544262404</v>
      </c>
      <c r="I78" s="29">
        <v>7472.2451932148078</v>
      </c>
      <c r="J78" s="29">
        <v>7401.5860351688025</v>
      </c>
      <c r="K78" s="29">
        <v>7737.34400497966</v>
      </c>
      <c r="L78" s="29">
        <v>7917.3992701131992</v>
      </c>
      <c r="M78" s="29">
        <v>11561.750451646772</v>
      </c>
      <c r="N78" s="29">
        <v>12374.075341551301</v>
      </c>
      <c r="O78" s="29">
        <v>13870.832043893202</v>
      </c>
      <c r="P78" s="29">
        <v>15033.326420522397</v>
      </c>
      <c r="Q78" s="29">
        <v>15570.794258259997</v>
      </c>
      <c r="R78" s="29">
        <v>15416.955917090991</v>
      </c>
      <c r="S78" s="29">
        <v>14668.423765064903</v>
      </c>
      <c r="T78" s="29">
        <v>17337.913970597401</v>
      </c>
      <c r="U78" s="29">
        <v>18297.677110742905</v>
      </c>
      <c r="V78" s="29">
        <v>19020.078252713898</v>
      </c>
      <c r="W78" s="29">
        <v>19280.8761818315</v>
      </c>
      <c r="X78" s="29">
        <v>20698.314105043999</v>
      </c>
      <c r="Y78" s="29">
        <v>22820.474412260999</v>
      </c>
      <c r="Z78" s="29">
        <v>25919.041116632503</v>
      </c>
      <c r="AA78" s="29">
        <v>28992.968591951001</v>
      </c>
    </row>
    <row r="79" spans="1:27" s="10" customFormat="1"/>
    <row r="80" spans="1:27" s="10" customFormat="1">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32" s="10" customFormat="1">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32" s="10" customFormat="1">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32" s="10" customFormat="1">
      <c r="A83" s="11" t="s">
        <v>30</v>
      </c>
      <c r="B83" s="11" t="s">
        <v>8</v>
      </c>
      <c r="C83" s="12">
        <v>0</v>
      </c>
      <c r="D83" s="12">
        <v>1.8048605000000001E-3</v>
      </c>
      <c r="E83" s="12">
        <v>1.9329059E-3</v>
      </c>
      <c r="F83" s="12">
        <v>2.037863E-3</v>
      </c>
      <c r="G83" s="12">
        <v>2.1452731000000001E-3</v>
      </c>
      <c r="H83" s="12">
        <v>2.263386E-3</v>
      </c>
      <c r="I83" s="12">
        <v>2.4858313000000001E-3</v>
      </c>
      <c r="J83" s="12">
        <v>2.6722082000000002E-3</v>
      </c>
      <c r="K83" s="12">
        <v>2.8099819999999999E-3</v>
      </c>
      <c r="L83" s="12">
        <v>3.1654944000000002E-3</v>
      </c>
      <c r="M83" s="12">
        <v>3.465933E-3</v>
      </c>
      <c r="N83" s="12">
        <v>3.8831292E-3</v>
      </c>
      <c r="O83" s="12">
        <v>4.0500270000000003E-3</v>
      </c>
      <c r="P83" s="12">
        <v>4.1059125000000004E-3</v>
      </c>
      <c r="Q83" s="12">
        <v>4.6608127000000001E-3</v>
      </c>
      <c r="R83" s="12">
        <v>4.6437859999999996E-3</v>
      </c>
      <c r="S83" s="12">
        <v>4.9242599999999997E-3</v>
      </c>
      <c r="T83" s="12">
        <v>4.9417493999999998E-3</v>
      </c>
      <c r="U83" s="12">
        <v>5.4078779999999996E-3</v>
      </c>
      <c r="V83" s="12">
        <v>5.4931273000000001E-3</v>
      </c>
      <c r="W83" s="12">
        <v>5.7743302999999999E-3</v>
      </c>
      <c r="X83" s="12">
        <v>5.9749562999999997E-3</v>
      </c>
      <c r="Y83" s="12">
        <v>6.6957422999999999E-3</v>
      </c>
      <c r="Z83" s="12">
        <v>6.9335389999999998E-3</v>
      </c>
      <c r="AA83" s="12">
        <v>7.7808599999999997E-3</v>
      </c>
    </row>
    <row r="84" spans="1:32" s="10" customFormat="1">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32" s="10" customFormat="1">
      <c r="A85" s="11" t="s">
        <v>30</v>
      </c>
      <c r="B85" s="11" t="s">
        <v>5</v>
      </c>
      <c r="C85" s="12">
        <v>1.8496358499999999E-3</v>
      </c>
      <c r="D85" s="12">
        <v>1.90266629E-3</v>
      </c>
      <c r="E85" s="12">
        <v>2.0119241800000002E-3</v>
      </c>
      <c r="F85" s="12">
        <v>2.1136420699999999E-3</v>
      </c>
      <c r="G85" s="12">
        <v>2.2234973100000001E-3</v>
      </c>
      <c r="H85" s="12">
        <v>2.3546922300000002E-3</v>
      </c>
      <c r="I85" s="12">
        <v>2.5737692000000001E-3</v>
      </c>
      <c r="J85" s="12">
        <v>0.48823525320000005</v>
      </c>
      <c r="K85" s="12">
        <v>2.7681979099999999E-3</v>
      </c>
      <c r="L85" s="12">
        <v>0.97413158899999985</v>
      </c>
      <c r="M85" s="12">
        <v>3.39719923E-3</v>
      </c>
      <c r="N85" s="12">
        <v>2.5505107246999996</v>
      </c>
      <c r="O85" s="12">
        <v>5.3016202564999997</v>
      </c>
      <c r="P85" s="12">
        <v>2.3623509375</v>
      </c>
      <c r="Q85" s="12">
        <v>9.7436244687000002</v>
      </c>
      <c r="R85" s="12">
        <v>1.4610149239000001</v>
      </c>
      <c r="S85" s="12">
        <v>3.8118011146999997</v>
      </c>
      <c r="T85" s="12">
        <v>0.75256238809999987</v>
      </c>
      <c r="U85" s="12">
        <v>2.5958506058999999</v>
      </c>
      <c r="V85" s="12">
        <v>4.0765284000000004E-3</v>
      </c>
      <c r="W85" s="12">
        <v>2.4581859532000001</v>
      </c>
      <c r="X85" s="12">
        <v>3.7993215180000002</v>
      </c>
      <c r="Y85" s="12">
        <v>2.6552910287999998</v>
      </c>
      <c r="Z85" s="12">
        <v>2.0782912681000001</v>
      </c>
      <c r="AA85" s="12">
        <v>5.2760282275000003</v>
      </c>
    </row>
    <row r="86" spans="1:32" s="10" customFormat="1">
      <c r="A86" s="11" t="s">
        <v>30</v>
      </c>
      <c r="B86" s="11" t="s">
        <v>3</v>
      </c>
      <c r="C86" s="12">
        <v>8045.011559999999</v>
      </c>
      <c r="D86" s="12">
        <v>7730.6425999999992</v>
      </c>
      <c r="E86" s="12">
        <v>8360.8173700000007</v>
      </c>
      <c r="F86" s="12">
        <v>7440.9030899999998</v>
      </c>
      <c r="G86" s="12">
        <v>7416.6975399999992</v>
      </c>
      <c r="H86" s="12">
        <v>7775.7636500000008</v>
      </c>
      <c r="I86" s="12">
        <v>9026.5616499999996</v>
      </c>
      <c r="J86" s="12">
        <v>10150.249960000001</v>
      </c>
      <c r="K86" s="12">
        <v>10503.23409</v>
      </c>
      <c r="L86" s="12">
        <v>11170.554039999999</v>
      </c>
      <c r="M86" s="12">
        <v>11531.503800000002</v>
      </c>
      <c r="N86" s="12">
        <v>11499.123729999999</v>
      </c>
      <c r="O86" s="12">
        <v>10468.15655</v>
      </c>
      <c r="P86" s="12">
        <v>9658.4834200000005</v>
      </c>
      <c r="Q86" s="12">
        <v>9660.9782900000027</v>
      </c>
      <c r="R86" s="12">
        <v>8679.4441999999999</v>
      </c>
      <c r="S86" s="12">
        <v>8981.1837000000014</v>
      </c>
      <c r="T86" s="12">
        <v>9195.9220299999997</v>
      </c>
      <c r="U86" s="12">
        <v>9218.8854800000008</v>
      </c>
      <c r="V86" s="12">
        <v>9200.9742299999998</v>
      </c>
      <c r="W86" s="12">
        <v>9721.2803199999998</v>
      </c>
      <c r="X86" s="12">
        <v>9110.6543500000007</v>
      </c>
      <c r="Y86" s="12">
        <v>8602.2349099999992</v>
      </c>
      <c r="Z86" s="12">
        <v>9696.0708799999993</v>
      </c>
      <c r="AA86" s="12">
        <v>9544.4157599999999</v>
      </c>
    </row>
    <row r="87" spans="1:32" s="10" customFormat="1">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32" s="10" customFormat="1">
      <c r="A88" s="11" t="s">
        <v>30</v>
      </c>
      <c r="B88" s="11" t="s">
        <v>10</v>
      </c>
      <c r="C88" s="12">
        <v>2487.9246519921003</v>
      </c>
      <c r="D88" s="12">
        <v>2999.4409774907404</v>
      </c>
      <c r="E88" s="12">
        <v>3850.4695847193993</v>
      </c>
      <c r="F88" s="12">
        <v>4511.4988392224996</v>
      </c>
      <c r="G88" s="12">
        <v>5076.6672701754987</v>
      </c>
      <c r="H88" s="12">
        <v>4944.2799111530003</v>
      </c>
      <c r="I88" s="12">
        <v>5944.9922336611007</v>
      </c>
      <c r="J88" s="12">
        <v>6264.9339680699995</v>
      </c>
      <c r="K88" s="12">
        <v>7643.3051359149013</v>
      </c>
      <c r="L88" s="12">
        <v>8093.1511711587009</v>
      </c>
      <c r="M88" s="12">
        <v>8253.9532341165013</v>
      </c>
      <c r="N88" s="12">
        <v>9402.4717749885003</v>
      </c>
      <c r="O88" s="12">
        <v>11501.853066812102</v>
      </c>
      <c r="P88" s="12">
        <v>12101.0669604755</v>
      </c>
      <c r="Q88" s="12">
        <v>13608.641970584298</v>
      </c>
      <c r="R88" s="12">
        <v>13168.042976524799</v>
      </c>
      <c r="S88" s="12">
        <v>12922.187697161298</v>
      </c>
      <c r="T88" s="12">
        <v>14072.155919046298</v>
      </c>
      <c r="U88" s="12">
        <v>13811.127801920202</v>
      </c>
      <c r="V88" s="12">
        <v>13170.851227286501</v>
      </c>
      <c r="W88" s="12">
        <v>13653.878829286099</v>
      </c>
      <c r="X88" s="12">
        <v>13778.544714271999</v>
      </c>
      <c r="Y88" s="12">
        <v>14485.308967754499</v>
      </c>
      <c r="Z88" s="12">
        <v>15372.310380617801</v>
      </c>
      <c r="AA88" s="12">
        <v>14999.417569755402</v>
      </c>
    </row>
    <row r="89" spans="1:32" s="10" customFormat="1">
      <c r="A89" s="11" t="s">
        <v>30</v>
      </c>
      <c r="B89" s="11" t="s">
        <v>9</v>
      </c>
      <c r="C89" s="12">
        <v>1.3732016000000001E-3</v>
      </c>
      <c r="D89" s="12">
        <v>1.7769016999999998E-3</v>
      </c>
      <c r="E89" s="12">
        <v>1.8872116E-3</v>
      </c>
      <c r="F89" s="12">
        <v>2.1889826100000001E-3</v>
      </c>
      <c r="G89" s="12">
        <v>2.5752348999999999E-3</v>
      </c>
      <c r="H89" s="12">
        <v>2.25014637E-3</v>
      </c>
      <c r="I89" s="12">
        <v>2.6008945699999998E-3</v>
      </c>
      <c r="J89" s="12">
        <v>3.5287937000000004E-3</v>
      </c>
      <c r="K89" s="12">
        <v>3.6081768000000001E-3</v>
      </c>
      <c r="L89" s="12">
        <v>4.6921404999999998E-3</v>
      </c>
      <c r="M89" s="12">
        <v>6.5361165000000004E-3</v>
      </c>
      <c r="N89" s="12">
        <v>8.0297610999999994E-3</v>
      </c>
      <c r="O89" s="12">
        <v>1.0152880600000001E-2</v>
      </c>
      <c r="P89" s="12">
        <v>1.0422506200000001E-2</v>
      </c>
      <c r="Q89" s="12">
        <v>1.0179337300000001E-2</v>
      </c>
      <c r="R89" s="12">
        <v>1.04574709E-2</v>
      </c>
      <c r="S89" s="12">
        <v>1.1221564099999999E-2</v>
      </c>
      <c r="T89" s="12">
        <v>1.0359931900000001E-2</v>
      </c>
      <c r="U89" s="12">
        <v>1.33547388E-2</v>
      </c>
      <c r="V89" s="12">
        <v>1.6701060399999999E-2</v>
      </c>
      <c r="W89" s="12">
        <v>2.1537416300000001E-2</v>
      </c>
      <c r="X89" s="12">
        <v>2.74370528E-2</v>
      </c>
      <c r="Y89" s="12">
        <v>3.8389683000000008E-2</v>
      </c>
      <c r="Z89" s="12">
        <v>3.3539214000000005E-2</v>
      </c>
      <c r="AA89" s="12">
        <v>3.6510662399999998E-2</v>
      </c>
    </row>
    <row r="90" spans="1:32" s="10" customFormat="1">
      <c r="A90" s="11" t="s">
        <v>30</v>
      </c>
      <c r="B90" s="11" t="s">
        <v>102</v>
      </c>
      <c r="C90" s="12">
        <v>1.42226395E-2</v>
      </c>
      <c r="D90" s="12">
        <v>1.4472712299999999E-2</v>
      </c>
      <c r="E90" s="12">
        <v>1.56327258E-2</v>
      </c>
      <c r="F90" s="12">
        <v>1.649198E-2</v>
      </c>
      <c r="G90" s="12">
        <v>1.6652316699999999E-2</v>
      </c>
      <c r="H90" s="12">
        <v>1.6650363000000001E-2</v>
      </c>
      <c r="I90" s="12">
        <v>1.8048641000000001E-2</v>
      </c>
      <c r="J90" s="12">
        <v>1.94124057E-2</v>
      </c>
      <c r="K90" s="12">
        <v>2.1158162000000001E-2</v>
      </c>
      <c r="L90" s="12">
        <v>3.1054993999999999E-2</v>
      </c>
      <c r="M90" s="12">
        <v>3.4649917000000002E-2</v>
      </c>
      <c r="N90" s="12">
        <v>3.6834560000000002E-2</v>
      </c>
      <c r="O90" s="12">
        <v>5.0014333999999994E-2</v>
      </c>
      <c r="P90" s="12">
        <v>5.1456159000000001E-2</v>
      </c>
      <c r="Q90" s="12">
        <v>5.9910683000000006E-2</v>
      </c>
      <c r="R90" s="12">
        <v>6.1981033000000005E-2</v>
      </c>
      <c r="S90" s="12">
        <v>6.5535634999999995E-2</v>
      </c>
      <c r="T90" s="12">
        <v>9.1640645999999992E-2</v>
      </c>
      <c r="U90" s="12">
        <v>9.1159730999999994E-2</v>
      </c>
      <c r="V90" s="12">
        <v>9.4450001000000006E-2</v>
      </c>
      <c r="W90" s="12">
        <v>9.4056658000000001E-2</v>
      </c>
      <c r="X90" s="12">
        <v>9.6559175999999997E-2</v>
      </c>
      <c r="Y90" s="12">
        <v>9.4966095E-2</v>
      </c>
      <c r="Z90" s="12">
        <v>9.6176624000000002E-2</v>
      </c>
      <c r="AA90" s="12">
        <v>0.106132012</v>
      </c>
    </row>
    <row r="91" spans="1:32" s="10" customFormat="1">
      <c r="A91" s="11" t="s">
        <v>30</v>
      </c>
      <c r="B91" s="11" t="s">
        <v>15</v>
      </c>
      <c r="C91" s="12">
        <v>0</v>
      </c>
      <c r="D91" s="12">
        <v>0</v>
      </c>
      <c r="E91" s="12">
        <v>2.7417122000000002E-2</v>
      </c>
      <c r="F91" s="12">
        <v>2.9752524999999998E-2</v>
      </c>
      <c r="G91" s="12">
        <v>3.1655350499999999E-2</v>
      </c>
      <c r="H91" s="12">
        <v>3.3515916E-2</v>
      </c>
      <c r="I91" s="12">
        <v>4.0036438000000001E-2</v>
      </c>
      <c r="J91" s="12">
        <v>4.3442354000000002E-2</v>
      </c>
      <c r="K91" s="12">
        <v>4.9181120999999994E-2</v>
      </c>
      <c r="L91" s="12">
        <v>7.6060374000000014E-2</v>
      </c>
      <c r="M91" s="12">
        <v>0.16141235199999998</v>
      </c>
      <c r="N91" s="12">
        <v>118.63712115199999</v>
      </c>
      <c r="O91" s="12">
        <v>616.93797438800004</v>
      </c>
      <c r="P91" s="12">
        <v>624.64517069599992</v>
      </c>
      <c r="Q91" s="12">
        <v>981.38223787599998</v>
      </c>
      <c r="R91" s="12">
        <v>973.292512106</v>
      </c>
      <c r="S91" s="12">
        <v>1045.1461854680001</v>
      </c>
      <c r="T91" s="12">
        <v>1103.7092967600001</v>
      </c>
      <c r="U91" s="12">
        <v>1216.624747002</v>
      </c>
      <c r="V91" s="12">
        <v>1217.9688411</v>
      </c>
      <c r="W91" s="12">
        <v>1210.7814295449998</v>
      </c>
      <c r="X91" s="12">
        <v>1290.3538280180001</v>
      </c>
      <c r="Y91" s="12">
        <v>1613.2882046550001</v>
      </c>
      <c r="Z91" s="12">
        <v>1558.762666977</v>
      </c>
      <c r="AA91" s="12">
        <v>1679.7739724799999</v>
      </c>
    </row>
    <row r="92" spans="1:32" s="10" customFormat="1">
      <c r="A92" s="11" t="s">
        <v>30</v>
      </c>
      <c r="B92" s="11" t="s">
        <v>17</v>
      </c>
      <c r="C92" s="12">
        <v>0.32079207999999998</v>
      </c>
      <c r="D92" s="12">
        <v>0.83217989999999997</v>
      </c>
      <c r="E92" s="12">
        <v>1.6253877000000001</v>
      </c>
      <c r="F92" s="12">
        <v>3.8731214999999999</v>
      </c>
      <c r="G92" s="12">
        <v>5.851661</v>
      </c>
      <c r="H92" s="12">
        <v>8.5625049999999998</v>
      </c>
      <c r="I92" s="12">
        <v>14.920895</v>
      </c>
      <c r="J92" s="12">
        <v>16.149307</v>
      </c>
      <c r="K92" s="12">
        <v>22.138439999999999</v>
      </c>
      <c r="L92" s="12">
        <v>30.716346999999999</v>
      </c>
      <c r="M92" s="12">
        <v>36.350257999999997</v>
      </c>
      <c r="N92" s="12">
        <v>40.383254999999998</v>
      </c>
      <c r="O92" s="12">
        <v>42.578102000000001</v>
      </c>
      <c r="P92" s="12">
        <v>47.697902999999997</v>
      </c>
      <c r="Q92" s="12">
        <v>51.621720000000003</v>
      </c>
      <c r="R92" s="12">
        <v>53.999625999999999</v>
      </c>
      <c r="S92" s="12">
        <v>67.905860000000004</v>
      </c>
      <c r="T92" s="12">
        <v>73.324714999999998</v>
      </c>
      <c r="U92" s="12">
        <v>66.274956000000003</v>
      </c>
      <c r="V92" s="12">
        <v>76.240814</v>
      </c>
      <c r="W92" s="12">
        <v>79.377880000000005</v>
      </c>
      <c r="X92" s="12">
        <v>83.328559999999996</v>
      </c>
      <c r="Y92" s="12">
        <v>86.937224999999998</v>
      </c>
      <c r="Z92" s="12">
        <v>90.002750000000006</v>
      </c>
      <c r="AA92" s="12">
        <v>97.410420000000002</v>
      </c>
      <c r="AE92" s="6"/>
      <c r="AF92" s="6"/>
    </row>
    <row r="93" spans="1:32" s="10" customFormat="1">
      <c r="A93" s="36" t="s">
        <v>98</v>
      </c>
      <c r="B93" s="36"/>
      <c r="C93" s="29">
        <v>10532.939434829548</v>
      </c>
      <c r="D93" s="29">
        <v>10730.089061919229</v>
      </c>
      <c r="E93" s="29">
        <v>12211.29278676108</v>
      </c>
      <c r="F93" s="29">
        <v>11952.408269710179</v>
      </c>
      <c r="G93" s="29">
        <v>12493.371754180807</v>
      </c>
      <c r="H93" s="29">
        <v>12720.050429377601</v>
      </c>
      <c r="I93" s="29">
        <v>14971.561544156169</v>
      </c>
      <c r="J93" s="29">
        <v>16415.6783643251</v>
      </c>
      <c r="K93" s="29">
        <v>18146.548412271612</v>
      </c>
      <c r="L93" s="29">
        <v>19264.687200382599</v>
      </c>
      <c r="M93" s="29">
        <v>19785.470433365233</v>
      </c>
      <c r="N93" s="29">
        <v>20904.157928603498</v>
      </c>
      <c r="O93" s="29">
        <v>21975.325439976205</v>
      </c>
      <c r="P93" s="29">
        <v>21761.9272598317</v>
      </c>
      <c r="Q93" s="29">
        <v>23279.378725202998</v>
      </c>
      <c r="R93" s="29">
        <v>21848.963292705597</v>
      </c>
      <c r="S93" s="29">
        <v>21907.199344100096</v>
      </c>
      <c r="T93" s="29">
        <v>23268.845813115699</v>
      </c>
      <c r="U93" s="29">
        <v>23032.627895142901</v>
      </c>
      <c r="V93" s="29">
        <v>22371.851728002599</v>
      </c>
      <c r="W93" s="29">
        <v>23377.6446469859</v>
      </c>
      <c r="X93" s="29">
        <v>22893.0317977991</v>
      </c>
      <c r="Y93" s="29">
        <v>23090.244254208596</v>
      </c>
      <c r="Z93" s="29">
        <v>25070.500024638899</v>
      </c>
      <c r="AA93" s="29">
        <v>24549.153649505301</v>
      </c>
      <c r="AE93" s="6"/>
      <c r="AF93" s="6"/>
    </row>
    <row r="94" spans="1:32" s="10" customFormat="1" collapsed="1">
      <c r="A94" s="6"/>
      <c r="B94" s="6"/>
      <c r="C94" s="6"/>
      <c r="D94" s="6"/>
      <c r="E94" s="6"/>
      <c r="F94" s="6"/>
      <c r="G94" s="6"/>
      <c r="H94" s="6"/>
      <c r="I94" s="6"/>
      <c r="J94" s="6"/>
      <c r="K94" s="6"/>
      <c r="L94" s="6"/>
      <c r="M94" s="6"/>
      <c r="N94" s="6"/>
      <c r="O94" s="6"/>
      <c r="P94" s="6"/>
      <c r="Q94" s="6"/>
      <c r="R94" s="6"/>
      <c r="S94" s="6"/>
      <c r="T94" s="6"/>
      <c r="U94" s="6"/>
      <c r="V94" s="6"/>
      <c r="W94" s="6"/>
      <c r="X94" s="6"/>
      <c r="Y94" s="6"/>
      <c r="Z94" s="6"/>
      <c r="AA94" s="6"/>
      <c r="AE94" s="6"/>
      <c r="AF94" s="6"/>
    </row>
    <row r="95" spans="1:32" s="10" customForma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row>
    <row r="96" spans="1:32" s="10" customFormat="1">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row>
    <row r="97" spans="1:32" s="10" customFormat="1">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c r="AB97" s="6"/>
      <c r="AC97" s="6"/>
      <c r="AD97" s="6"/>
      <c r="AE97" s="6"/>
      <c r="AF97" s="6"/>
    </row>
    <row r="98" spans="1:32" s="10" customFormat="1">
      <c r="A98" s="11" t="s">
        <v>18</v>
      </c>
      <c r="B98" s="11" t="s">
        <v>105</v>
      </c>
      <c r="C98" s="12">
        <v>573.01207990739999</v>
      </c>
      <c r="D98" s="12">
        <v>577.91861213699997</v>
      </c>
      <c r="E98" s="12">
        <v>624.87201687870004</v>
      </c>
      <c r="F98" s="12">
        <v>610.39891780049993</v>
      </c>
      <c r="G98" s="12">
        <v>600.53842193449998</v>
      </c>
      <c r="H98" s="12">
        <v>882.62261874220007</v>
      </c>
      <c r="I98" s="12">
        <v>929.67128607500001</v>
      </c>
      <c r="J98" s="12">
        <v>912.59565617650003</v>
      </c>
      <c r="K98" s="12">
        <v>882.74737190249994</v>
      </c>
      <c r="L98" s="12">
        <v>1673.0899967129999</v>
      </c>
      <c r="M98" s="12">
        <v>4512.3079631160008</v>
      </c>
      <c r="N98" s="12">
        <v>4498.3744319450007</v>
      </c>
      <c r="O98" s="12">
        <v>6687.745021183001</v>
      </c>
      <c r="P98" s="12">
        <v>6678.3850818550018</v>
      </c>
      <c r="Q98" s="12">
        <v>11441.196536809999</v>
      </c>
      <c r="R98" s="12">
        <v>11535.112273865001</v>
      </c>
      <c r="S98" s="12">
        <v>11816.02774197</v>
      </c>
      <c r="T98" s="12">
        <v>11574.746895750002</v>
      </c>
      <c r="U98" s="12">
        <v>19234.542398813999</v>
      </c>
      <c r="V98" s="12">
        <v>18703.659718928004</v>
      </c>
      <c r="W98" s="12">
        <v>18586.238922845998</v>
      </c>
      <c r="X98" s="12">
        <v>20073.698585171001</v>
      </c>
      <c r="Y98" s="12">
        <v>21638.520294909002</v>
      </c>
      <c r="Z98" s="12">
        <v>21282.398021919998</v>
      </c>
      <c r="AA98" s="12">
        <v>22886.083304558</v>
      </c>
      <c r="AB98" s="6"/>
      <c r="AC98" s="6"/>
      <c r="AD98" s="6"/>
      <c r="AE98" s="6"/>
      <c r="AF98" s="6"/>
    </row>
    <row r="99" spans="1:32" collapsed="1">
      <c r="A99" s="11" t="s">
        <v>18</v>
      </c>
      <c r="B99" s="11" t="s">
        <v>14</v>
      </c>
      <c r="C99" s="12">
        <v>2169.2260299999998</v>
      </c>
      <c r="D99" s="12">
        <v>2469.6725900000001</v>
      </c>
      <c r="E99" s="12">
        <v>5777.7457979148003</v>
      </c>
      <c r="F99" s="12">
        <v>6658.664724884</v>
      </c>
      <c r="G99" s="12">
        <v>8629.9848901901987</v>
      </c>
      <c r="H99" s="12">
        <v>8119.8712552959996</v>
      </c>
      <c r="I99" s="12">
        <v>9287.1680112019985</v>
      </c>
      <c r="J99" s="12">
        <v>9522.5529808195006</v>
      </c>
      <c r="K99" s="12">
        <v>9093.6580357549992</v>
      </c>
      <c r="L99" s="12">
        <v>9347.4590058589984</v>
      </c>
      <c r="M99" s="12">
        <v>10887.097406135999</v>
      </c>
      <c r="N99" s="12">
        <v>10542.875815173</v>
      </c>
      <c r="O99" s="12">
        <v>14373.623952755999</v>
      </c>
      <c r="P99" s="12">
        <v>14860.077712671999</v>
      </c>
      <c r="Q99" s="12">
        <v>13425.964350182001</v>
      </c>
      <c r="R99" s="12">
        <v>14465.600619965</v>
      </c>
      <c r="S99" s="12">
        <v>15954.165425772999</v>
      </c>
      <c r="T99" s="12">
        <v>16355.702229848999</v>
      </c>
      <c r="U99" s="12">
        <v>15223.858329778999</v>
      </c>
      <c r="V99" s="12">
        <v>16272.229262225001</v>
      </c>
      <c r="W99" s="12">
        <v>15797.108983914997</v>
      </c>
      <c r="X99" s="12">
        <v>18141.745353371</v>
      </c>
      <c r="Y99" s="12">
        <v>19639.289810834005</v>
      </c>
      <c r="Z99" s="12">
        <v>20824.369346889995</v>
      </c>
      <c r="AA99" s="12">
        <v>20738.087908805002</v>
      </c>
    </row>
    <row r="100" spans="1:32">
      <c r="A100" s="11" t="s">
        <v>18</v>
      </c>
      <c r="B100" s="11" t="s">
        <v>25</v>
      </c>
      <c r="C100" s="12">
        <v>130.09364255999998</v>
      </c>
      <c r="D100" s="12">
        <v>204.91598360999998</v>
      </c>
      <c r="E100" s="12">
        <v>320.57527255999997</v>
      </c>
      <c r="F100" s="12">
        <v>457.00385195999996</v>
      </c>
      <c r="G100" s="12">
        <v>615.11872259999996</v>
      </c>
      <c r="H100" s="12">
        <v>755.20587589999991</v>
      </c>
      <c r="I100" s="12">
        <v>980.83204550000005</v>
      </c>
      <c r="J100" s="12">
        <v>1156.4046326000002</v>
      </c>
      <c r="K100" s="12">
        <v>1414.7628887000001</v>
      </c>
      <c r="L100" s="12">
        <v>1784.3285737999997</v>
      </c>
      <c r="M100" s="12">
        <v>2147.0151753999999</v>
      </c>
      <c r="N100" s="12">
        <v>2460.1315338000004</v>
      </c>
      <c r="O100" s="12">
        <v>2902.0765587999999</v>
      </c>
      <c r="P100" s="12">
        <v>3352.0506719999998</v>
      </c>
      <c r="Q100" s="12">
        <v>3667.0530249999997</v>
      </c>
      <c r="R100" s="12">
        <v>4127.9251922000003</v>
      </c>
      <c r="S100" s="12">
        <v>4592.5230783999996</v>
      </c>
      <c r="T100" s="12">
        <v>4803.3193226000003</v>
      </c>
      <c r="U100" s="12">
        <v>5325.7353969999995</v>
      </c>
      <c r="V100" s="12">
        <v>5717.6830939999991</v>
      </c>
      <c r="W100" s="12">
        <v>5989.0536380000003</v>
      </c>
      <c r="X100" s="12">
        <v>6555.9900481999994</v>
      </c>
      <c r="Y100" s="12">
        <v>6965.9586259999996</v>
      </c>
      <c r="Z100" s="12">
        <v>7091.3659935000005</v>
      </c>
      <c r="AA100" s="12">
        <v>7519.6792559999994</v>
      </c>
    </row>
    <row r="101" spans="1:32" collapsed="1"/>
    <row r="102" spans="1:32">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32">
      <c r="A103" s="11" t="s">
        <v>26</v>
      </c>
      <c r="B103" s="11" t="s">
        <v>105</v>
      </c>
      <c r="C103" s="12">
        <v>39.229044908999995</v>
      </c>
      <c r="D103" s="12">
        <v>37.55120479699999</v>
      </c>
      <c r="E103" s="12">
        <v>40.787742894499999</v>
      </c>
      <c r="F103" s="12">
        <v>39.988746316999986</v>
      </c>
      <c r="G103" s="12">
        <v>37.312141638999996</v>
      </c>
      <c r="H103" s="12">
        <v>360.10568536400001</v>
      </c>
      <c r="I103" s="12">
        <v>427.52529061600001</v>
      </c>
      <c r="J103" s="12">
        <v>423.83229274299993</v>
      </c>
      <c r="K103" s="12">
        <v>415.94661395750001</v>
      </c>
      <c r="L103" s="12">
        <v>1186.6996644159999</v>
      </c>
      <c r="M103" s="12">
        <v>3687.8843957720001</v>
      </c>
      <c r="N103" s="12">
        <v>3582.2363023940002</v>
      </c>
      <c r="O103" s="12">
        <v>3694.2510193010003</v>
      </c>
      <c r="P103" s="12">
        <v>3684.7505819370008</v>
      </c>
      <c r="Q103" s="12">
        <v>3477.3575330930007</v>
      </c>
      <c r="R103" s="12">
        <v>3489.610897178</v>
      </c>
      <c r="S103" s="12">
        <v>3573.973732209</v>
      </c>
      <c r="T103" s="12">
        <v>3380.771656548</v>
      </c>
      <c r="U103" s="12">
        <v>6132.6742365550008</v>
      </c>
      <c r="V103" s="12">
        <v>5923.6835608199999</v>
      </c>
      <c r="W103" s="12">
        <v>5637.9702522059997</v>
      </c>
      <c r="X103" s="12">
        <v>6639.9547160860002</v>
      </c>
      <c r="Y103" s="12">
        <v>6860.667914054</v>
      </c>
      <c r="Z103" s="12">
        <v>7229.2622649599998</v>
      </c>
      <c r="AA103" s="12">
        <v>7260.0613355239993</v>
      </c>
    </row>
    <row r="104" spans="1:32">
      <c r="A104" s="11" t="s">
        <v>26</v>
      </c>
      <c r="B104" s="11" t="s">
        <v>14</v>
      </c>
      <c r="C104" s="12">
        <v>1290.70173</v>
      </c>
      <c r="D104" s="12">
        <v>1400.63814</v>
      </c>
      <c r="E104" s="12">
        <v>4404.1850899880001</v>
      </c>
      <c r="F104" s="12">
        <v>5109.503016273</v>
      </c>
      <c r="G104" s="12">
        <v>7147.8805219429996</v>
      </c>
      <c r="H104" s="12">
        <v>6847.8469995859996</v>
      </c>
      <c r="I104" s="12">
        <v>7821.5442911629998</v>
      </c>
      <c r="J104" s="12">
        <v>7992.8739563620011</v>
      </c>
      <c r="K104" s="12">
        <v>7633.1488928029994</v>
      </c>
      <c r="L104" s="12">
        <v>7812.7027073190002</v>
      </c>
      <c r="M104" s="12">
        <v>8546.9590141099998</v>
      </c>
      <c r="N104" s="12">
        <v>8070.1641432299994</v>
      </c>
      <c r="O104" s="12">
        <v>11408.00161558</v>
      </c>
      <c r="P104" s="12">
        <v>11940.918485193999</v>
      </c>
      <c r="Q104" s="12">
        <v>10472.036488986001</v>
      </c>
      <c r="R104" s="12">
        <v>11348.307902278</v>
      </c>
      <c r="S104" s="12">
        <v>12533.155377367</v>
      </c>
      <c r="T104" s="12">
        <v>12868.92629639</v>
      </c>
      <c r="U104" s="12">
        <v>11367.421164035999</v>
      </c>
      <c r="V104" s="12">
        <v>12067.962991164</v>
      </c>
      <c r="W104" s="12">
        <v>10972.885690093999</v>
      </c>
      <c r="X104" s="12">
        <v>13037.123601885001</v>
      </c>
      <c r="Y104" s="12">
        <v>13138.848953370001</v>
      </c>
      <c r="Z104" s="12">
        <v>12276.683905619999</v>
      </c>
      <c r="AA104" s="12">
        <v>11331.555951829998</v>
      </c>
    </row>
    <row r="105" spans="1:32">
      <c r="A105" s="11" t="s">
        <v>26</v>
      </c>
      <c r="B105" s="11" t="s">
        <v>25</v>
      </c>
      <c r="C105" s="12">
        <v>31.711754739999996</v>
      </c>
      <c r="D105" s="12">
        <v>58.678896819999999</v>
      </c>
      <c r="E105" s="12">
        <v>103.69251307</v>
      </c>
      <c r="F105" s="12">
        <v>154.94885289999999</v>
      </c>
      <c r="G105" s="12">
        <v>203.05035889999999</v>
      </c>
      <c r="H105" s="12">
        <v>255.06808999999998</v>
      </c>
      <c r="I105" s="12">
        <v>343.37760230000004</v>
      </c>
      <c r="J105" s="12">
        <v>414.03287599999999</v>
      </c>
      <c r="K105" s="12">
        <v>507.36473799999993</v>
      </c>
      <c r="L105" s="12">
        <v>600.96273459999998</v>
      </c>
      <c r="M105" s="12">
        <v>709.56512759999998</v>
      </c>
      <c r="N105" s="12">
        <v>824.63613780000003</v>
      </c>
      <c r="O105" s="12">
        <v>982.77356170000007</v>
      </c>
      <c r="P105" s="12">
        <v>1130.4069726</v>
      </c>
      <c r="Q105" s="12">
        <v>1232.641038</v>
      </c>
      <c r="R105" s="12">
        <v>1390.8642884000001</v>
      </c>
      <c r="S105" s="12">
        <v>1538.043363</v>
      </c>
      <c r="T105" s="12">
        <v>1591.53754</v>
      </c>
      <c r="U105" s="12">
        <v>1757.0413230000001</v>
      </c>
      <c r="V105" s="12">
        <v>1853.4257090000001</v>
      </c>
      <c r="W105" s="12">
        <v>1902.2290229999999</v>
      </c>
      <c r="X105" s="12">
        <v>2132.9274820000001</v>
      </c>
      <c r="Y105" s="12">
        <v>2225.5000239999999</v>
      </c>
      <c r="Z105" s="12">
        <v>2314.7069225</v>
      </c>
      <c r="AA105" s="12">
        <v>2457.0289670000002</v>
      </c>
    </row>
    <row r="107" spans="1:32">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32">
      <c r="A108" s="11" t="s">
        <v>27</v>
      </c>
      <c r="B108" s="11" t="s">
        <v>105</v>
      </c>
      <c r="C108" s="12">
        <v>70.431009613399993</v>
      </c>
      <c r="D108" s="12">
        <v>70.568794205000003</v>
      </c>
      <c r="E108" s="12">
        <v>75.929760724000005</v>
      </c>
      <c r="F108" s="12">
        <v>75.658019514999992</v>
      </c>
      <c r="G108" s="12">
        <v>72.347231000999997</v>
      </c>
      <c r="H108" s="12">
        <v>70.598497648999995</v>
      </c>
      <c r="I108" s="12">
        <v>72.024085301999989</v>
      </c>
      <c r="J108" s="12">
        <v>69.67183119100001</v>
      </c>
      <c r="K108" s="12">
        <v>67.766467129999995</v>
      </c>
      <c r="L108" s="12">
        <v>67.26347359799999</v>
      </c>
      <c r="M108" s="12">
        <v>441.00689208</v>
      </c>
      <c r="N108" s="12">
        <v>579.50550700000008</v>
      </c>
      <c r="O108" s="12">
        <v>1697.62067</v>
      </c>
      <c r="P108" s="12">
        <v>1704.3802700000001</v>
      </c>
      <c r="Q108" s="12">
        <v>6170.6603739999991</v>
      </c>
      <c r="R108" s="12">
        <v>6280.750798</v>
      </c>
      <c r="S108" s="12">
        <v>6434.6815150000002</v>
      </c>
      <c r="T108" s="12">
        <v>6351.7166800000005</v>
      </c>
      <c r="U108" s="12">
        <v>7604.6626400000005</v>
      </c>
      <c r="V108" s="12">
        <v>7566.4608830000006</v>
      </c>
      <c r="W108" s="12">
        <v>7856.8329329999997</v>
      </c>
      <c r="X108" s="12">
        <v>8065.1714739999998</v>
      </c>
      <c r="Y108" s="12">
        <v>8040.3733499999998</v>
      </c>
      <c r="Z108" s="12">
        <v>7887.5906070000001</v>
      </c>
      <c r="AA108" s="12">
        <v>8498.2467099999994</v>
      </c>
    </row>
    <row r="109" spans="1:32">
      <c r="A109" s="11" t="s">
        <v>27</v>
      </c>
      <c r="B109" s="11" t="s">
        <v>14</v>
      </c>
      <c r="C109" s="12">
        <v>878.52430000000004</v>
      </c>
      <c r="D109" s="12">
        <v>1069.0344500000001</v>
      </c>
      <c r="E109" s="12">
        <v>1373.4889506320001</v>
      </c>
      <c r="F109" s="12">
        <v>1549.0822082729999</v>
      </c>
      <c r="G109" s="12">
        <v>1482.0207805880002</v>
      </c>
      <c r="H109" s="12">
        <v>1271.937723663</v>
      </c>
      <c r="I109" s="12">
        <v>1465.5268405729998</v>
      </c>
      <c r="J109" s="12">
        <v>1529.5725712710002</v>
      </c>
      <c r="K109" s="12">
        <v>1460.3942633170002</v>
      </c>
      <c r="L109" s="12">
        <v>1534.5965039139999</v>
      </c>
      <c r="M109" s="12">
        <v>2339.8474389799999</v>
      </c>
      <c r="N109" s="12">
        <v>2314.95934743</v>
      </c>
      <c r="O109" s="12">
        <v>2155.3109884400001</v>
      </c>
      <c r="P109" s="12">
        <v>2088.9614084299997</v>
      </c>
      <c r="Q109" s="12">
        <v>1670.68044478</v>
      </c>
      <c r="R109" s="12">
        <v>1835.5843998999999</v>
      </c>
      <c r="S109" s="12">
        <v>2046.6203563899999</v>
      </c>
      <c r="T109" s="12">
        <v>2019.5842603600001</v>
      </c>
      <c r="U109" s="12">
        <v>2254.0709806</v>
      </c>
      <c r="V109" s="12">
        <v>2610.7623695199995</v>
      </c>
      <c r="W109" s="12">
        <v>3235.7695035499996</v>
      </c>
      <c r="X109" s="12">
        <v>3408.6188241300001</v>
      </c>
      <c r="Y109" s="12">
        <v>4350.0217438999998</v>
      </c>
      <c r="Z109" s="12">
        <v>6523.7874298300003</v>
      </c>
      <c r="AA109" s="12">
        <v>7196.0248162900007</v>
      </c>
    </row>
    <row r="110" spans="1:32">
      <c r="A110" s="11" t="s">
        <v>27</v>
      </c>
      <c r="B110" s="11" t="s">
        <v>25</v>
      </c>
      <c r="C110" s="12">
        <v>14.845375000000001</v>
      </c>
      <c r="D110" s="12">
        <v>24.391193000000001</v>
      </c>
      <c r="E110" s="12">
        <v>44.883636000000003</v>
      </c>
      <c r="F110" s="12">
        <v>69.704719999999995</v>
      </c>
      <c r="G110" s="12">
        <v>98.557299999999998</v>
      </c>
      <c r="H110" s="12">
        <v>135.47622999999999</v>
      </c>
      <c r="I110" s="12">
        <v>194.80983000000001</v>
      </c>
      <c r="J110" s="12">
        <v>235.09009</v>
      </c>
      <c r="K110" s="12">
        <v>318.36838</v>
      </c>
      <c r="L110" s="12">
        <v>427.53757000000002</v>
      </c>
      <c r="M110" s="12">
        <v>530.25850000000003</v>
      </c>
      <c r="N110" s="12">
        <v>622.64324999999997</v>
      </c>
      <c r="O110" s="12">
        <v>744.11599999999999</v>
      </c>
      <c r="P110" s="12">
        <v>855.24549999999999</v>
      </c>
      <c r="Q110" s="12">
        <v>961.10033999999996</v>
      </c>
      <c r="R110" s="12">
        <v>1089.3114</v>
      </c>
      <c r="S110" s="12">
        <v>1229.5338999999999</v>
      </c>
      <c r="T110" s="12">
        <v>1347.9199000000001</v>
      </c>
      <c r="U110" s="12">
        <v>1515.5879</v>
      </c>
      <c r="V110" s="12">
        <v>1686.672</v>
      </c>
      <c r="W110" s="12">
        <v>1813.54</v>
      </c>
      <c r="X110" s="12">
        <v>1935.1031</v>
      </c>
      <c r="Y110" s="12">
        <v>2073.4564999999998</v>
      </c>
      <c r="Z110" s="12">
        <v>2101.2822000000001</v>
      </c>
      <c r="AA110" s="12">
        <v>2258.0376000000001</v>
      </c>
    </row>
    <row r="112" spans="1:32">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c r="A113" s="11" t="s">
        <v>28</v>
      </c>
      <c r="B113" s="11" t="s">
        <v>105</v>
      </c>
      <c r="C113" s="12">
        <v>227.323965821</v>
      </c>
      <c r="D113" s="12">
        <v>229.43169182650001</v>
      </c>
      <c r="E113" s="12">
        <v>254.72298305770002</v>
      </c>
      <c r="F113" s="12">
        <v>250.203102812</v>
      </c>
      <c r="G113" s="12">
        <v>250.56768704999999</v>
      </c>
      <c r="H113" s="12">
        <v>227.8714085055</v>
      </c>
      <c r="I113" s="12">
        <v>211.28024522399997</v>
      </c>
      <c r="J113" s="12">
        <v>210.42518455549998</v>
      </c>
      <c r="K113" s="12">
        <v>190.578542048</v>
      </c>
      <c r="L113" s="12">
        <v>210.44388039399999</v>
      </c>
      <c r="M113" s="12">
        <v>171.62742187200001</v>
      </c>
      <c r="N113" s="12">
        <v>160.630709088</v>
      </c>
      <c r="O113" s="12">
        <v>307.59018798</v>
      </c>
      <c r="P113" s="12">
        <v>305.50249922</v>
      </c>
      <c r="Q113" s="12">
        <v>282.01877817000002</v>
      </c>
      <c r="R113" s="12">
        <v>285.23670859999999</v>
      </c>
      <c r="S113" s="12">
        <v>292.39363550000002</v>
      </c>
      <c r="T113" s="12">
        <v>450.06834299999997</v>
      </c>
      <c r="U113" s="12">
        <v>2543.8332880000003</v>
      </c>
      <c r="V113" s="12">
        <v>2464.3552880000002</v>
      </c>
      <c r="W113" s="12">
        <v>2382.6267745</v>
      </c>
      <c r="X113" s="12">
        <v>2516.0271909999997</v>
      </c>
      <c r="Y113" s="12">
        <v>2941.5024800000001</v>
      </c>
      <c r="Z113" s="12">
        <v>2726.0194259999998</v>
      </c>
      <c r="AA113" s="12">
        <v>3959.0242789999998</v>
      </c>
    </row>
    <row r="114" spans="1:27">
      <c r="A114" s="11" t="s">
        <v>28</v>
      </c>
      <c r="B114" s="11" t="s">
        <v>14</v>
      </c>
      <c r="C114" s="12">
        <v>0</v>
      </c>
      <c r="D114" s="12">
        <v>0</v>
      </c>
      <c r="E114" s="12">
        <v>1.9887843000000002E-2</v>
      </c>
      <c r="F114" s="12">
        <v>2.3176716999999999E-2</v>
      </c>
      <c r="G114" s="12">
        <v>2.3413836E-2</v>
      </c>
      <c r="H114" s="12">
        <v>2.3211981999999999E-2</v>
      </c>
      <c r="I114" s="12">
        <v>2.3937024000000001E-2</v>
      </c>
      <c r="J114" s="12">
        <v>2.6684139500000002E-2</v>
      </c>
      <c r="K114" s="12">
        <v>2.6650235000000001E-2</v>
      </c>
      <c r="L114" s="12">
        <v>3.1449027000000004E-2</v>
      </c>
      <c r="M114" s="12">
        <v>4.7378976000000003E-2</v>
      </c>
      <c r="N114" s="12">
        <v>4.7347813000000002E-2</v>
      </c>
      <c r="O114" s="12">
        <v>7.4760179999999996E-2</v>
      </c>
      <c r="P114" s="12">
        <v>7.7136543000000002E-2</v>
      </c>
      <c r="Q114" s="12">
        <v>7.5031138999999997E-2</v>
      </c>
      <c r="R114" s="12">
        <v>7.5293124000000003E-2</v>
      </c>
      <c r="S114" s="12">
        <v>8.0307973000000005E-2</v>
      </c>
      <c r="T114" s="12">
        <v>8.1316721000000008E-2</v>
      </c>
      <c r="U114" s="12">
        <v>0.10413878600000001</v>
      </c>
      <c r="V114" s="12">
        <v>0.104907616</v>
      </c>
      <c r="W114" s="12">
        <v>0.10615213700000001</v>
      </c>
      <c r="X114" s="12">
        <v>0.18656508999999999</v>
      </c>
      <c r="Y114" s="12">
        <v>0.20482046999999998</v>
      </c>
      <c r="Z114" s="12">
        <v>0.19317707000000001</v>
      </c>
      <c r="AA114" s="12">
        <v>0.19038569599999999</v>
      </c>
    </row>
    <row r="115" spans="1:27">
      <c r="A115" s="11" t="s">
        <v>28</v>
      </c>
      <c r="B115" s="11" t="s">
        <v>25</v>
      </c>
      <c r="C115" s="12">
        <v>16.90949466</v>
      </c>
      <c r="D115" s="12">
        <v>28.674162629999998</v>
      </c>
      <c r="E115" s="12">
        <v>49.608142489999999</v>
      </c>
      <c r="F115" s="12">
        <v>81.671674060000001</v>
      </c>
      <c r="G115" s="12">
        <v>133.06856310000001</v>
      </c>
      <c r="H115" s="12">
        <v>162.17319689999999</v>
      </c>
      <c r="I115" s="12">
        <v>204.3854972</v>
      </c>
      <c r="J115" s="12">
        <v>245.9748826</v>
      </c>
      <c r="K115" s="12">
        <v>279.21733870000003</v>
      </c>
      <c r="L115" s="12">
        <v>392.07765619999998</v>
      </c>
      <c r="M115" s="12">
        <v>480.35607379999999</v>
      </c>
      <c r="N115" s="12">
        <v>554.614059</v>
      </c>
      <c r="O115" s="12">
        <v>655.55390509999995</v>
      </c>
      <c r="P115" s="12">
        <v>780.7519734</v>
      </c>
      <c r="Q115" s="12">
        <v>849.193577</v>
      </c>
      <c r="R115" s="12">
        <v>972.53064080000013</v>
      </c>
      <c r="S115" s="12">
        <v>1097.5085554</v>
      </c>
      <c r="T115" s="12">
        <v>1124.3754366000001</v>
      </c>
      <c r="U115" s="12">
        <v>1268.6166539999999</v>
      </c>
      <c r="V115" s="12">
        <v>1352.0350249999999</v>
      </c>
      <c r="W115" s="12">
        <v>1431.01881</v>
      </c>
      <c r="X115" s="12">
        <v>1592.6078061999999</v>
      </c>
      <c r="Y115" s="12">
        <v>1702.6692019999998</v>
      </c>
      <c r="Z115" s="12">
        <v>1709.095231</v>
      </c>
      <c r="AA115" s="12">
        <v>1825.217895</v>
      </c>
    </row>
    <row r="117" spans="1:27">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c r="A118" s="11" t="s">
        <v>29</v>
      </c>
      <c r="B118" s="11" t="s">
        <v>105</v>
      </c>
      <c r="C118" s="12">
        <v>236.01116591299996</v>
      </c>
      <c r="D118" s="12">
        <v>240.34973931399998</v>
      </c>
      <c r="E118" s="12">
        <v>253.41297645900002</v>
      </c>
      <c r="F118" s="12">
        <v>244.5294737895</v>
      </c>
      <c r="G118" s="12">
        <v>240.29159381300002</v>
      </c>
      <c r="H118" s="12">
        <v>224.02726225999999</v>
      </c>
      <c r="I118" s="12">
        <v>218.82023565300003</v>
      </c>
      <c r="J118" s="12">
        <v>208.64331290199999</v>
      </c>
      <c r="K118" s="12">
        <v>208.43061418399998</v>
      </c>
      <c r="L118" s="12">
        <v>208.646077854</v>
      </c>
      <c r="M118" s="12">
        <v>211.74809018299999</v>
      </c>
      <c r="N118" s="12">
        <v>175.95812959499997</v>
      </c>
      <c r="O118" s="12">
        <v>988.22375876000001</v>
      </c>
      <c r="P118" s="12">
        <v>983.69055015000004</v>
      </c>
      <c r="Q118" s="12">
        <v>1511.0886550999999</v>
      </c>
      <c r="R118" s="12">
        <v>1479.44014763</v>
      </c>
      <c r="S118" s="12">
        <v>1514.9010048999999</v>
      </c>
      <c r="T118" s="12">
        <v>1392.08113813</v>
      </c>
      <c r="U118" s="12">
        <v>2953.2638906800003</v>
      </c>
      <c r="V118" s="12">
        <v>2749.0477510999999</v>
      </c>
      <c r="W118" s="12">
        <v>2708.6971537300001</v>
      </c>
      <c r="X118" s="12">
        <v>2852.4304304000002</v>
      </c>
      <c r="Y118" s="12">
        <v>3795.8634900399998</v>
      </c>
      <c r="Z118" s="12">
        <v>3439.4115882800002</v>
      </c>
      <c r="AA118" s="12">
        <v>3168.6247868699998</v>
      </c>
    </row>
    <row r="119" spans="1:27">
      <c r="A119" s="11" t="s">
        <v>29</v>
      </c>
      <c r="B119" s="11" t="s">
        <v>14</v>
      </c>
      <c r="C119" s="12">
        <v>0</v>
      </c>
      <c r="D119" s="12">
        <v>0</v>
      </c>
      <c r="E119" s="12">
        <v>1.5695777300000002E-2</v>
      </c>
      <c r="F119" s="12">
        <v>1.7179916E-2</v>
      </c>
      <c r="G119" s="12">
        <v>1.8469361199999999E-2</v>
      </c>
      <c r="H119" s="12">
        <v>1.9239173000000002E-2</v>
      </c>
      <c r="I119" s="12">
        <v>2.0091080000000001E-2</v>
      </c>
      <c r="J119" s="12">
        <v>2.2809998000000001E-2</v>
      </c>
      <c r="K119" s="12">
        <v>2.3347837E-2</v>
      </c>
      <c r="L119" s="12">
        <v>2.7999892999999998E-2</v>
      </c>
      <c r="M119" s="12">
        <v>3.1071874999999999E-2</v>
      </c>
      <c r="N119" s="12">
        <v>3.2515820000000001E-2</v>
      </c>
      <c r="O119" s="12">
        <v>4.7715095999999999E-2</v>
      </c>
      <c r="P119" s="12">
        <v>4.9670709E-2</v>
      </c>
      <c r="Q119" s="12">
        <v>4.9417142999999997E-2</v>
      </c>
      <c r="R119" s="12">
        <v>5.0580699E-2</v>
      </c>
      <c r="S119" s="12">
        <v>5.1515283000000002E-2</v>
      </c>
      <c r="T119" s="12">
        <v>5.4121490000000001E-2</v>
      </c>
      <c r="U119" s="12">
        <v>5.8021666999999999E-2</v>
      </c>
      <c r="V119" s="12">
        <v>5.8376579999999997E-2</v>
      </c>
      <c r="W119" s="12">
        <v>6.0812883999999998E-2</v>
      </c>
      <c r="X119" s="12">
        <v>7.3000025999999996E-2</v>
      </c>
      <c r="Y119" s="12">
        <v>8.6663130000000005E-2</v>
      </c>
      <c r="Z119" s="12">
        <v>8.2922845999999995E-2</v>
      </c>
      <c r="AA119" s="12">
        <v>8.7734084000000004E-2</v>
      </c>
    </row>
    <row r="120" spans="1:27">
      <c r="A120" s="11" t="s">
        <v>29</v>
      </c>
      <c r="B120" s="11" t="s">
        <v>25</v>
      </c>
      <c r="C120" s="12">
        <v>66.248609999999999</v>
      </c>
      <c r="D120" s="12">
        <v>92.191733999999997</v>
      </c>
      <c r="E120" s="12">
        <v>120.4829</v>
      </c>
      <c r="F120" s="12">
        <v>146.12189000000001</v>
      </c>
      <c r="G120" s="12">
        <v>173.53128000000001</v>
      </c>
      <c r="H120" s="12">
        <v>192.40536</v>
      </c>
      <c r="I120" s="12">
        <v>220.69156000000001</v>
      </c>
      <c r="J120" s="12">
        <v>242.3578</v>
      </c>
      <c r="K120" s="12">
        <v>283.76706000000001</v>
      </c>
      <c r="L120" s="12">
        <v>327.51620000000003</v>
      </c>
      <c r="M120" s="12">
        <v>384.16815000000003</v>
      </c>
      <c r="N120" s="12">
        <v>410.58843999999999</v>
      </c>
      <c r="O120" s="12">
        <v>469.68115</v>
      </c>
      <c r="P120" s="12">
        <v>529.42895999999996</v>
      </c>
      <c r="Q120" s="12">
        <v>563.48869999999999</v>
      </c>
      <c r="R120" s="12">
        <v>611.58594000000005</v>
      </c>
      <c r="S120" s="12">
        <v>647.65200000000004</v>
      </c>
      <c r="T120" s="12">
        <v>652.9248</v>
      </c>
      <c r="U120" s="12">
        <v>706.48869999999999</v>
      </c>
      <c r="V120" s="12">
        <v>736.18280000000004</v>
      </c>
      <c r="W120" s="12">
        <v>748.88007000000005</v>
      </c>
      <c r="X120" s="12">
        <v>797.31730000000005</v>
      </c>
      <c r="Y120" s="12">
        <v>861.61869999999999</v>
      </c>
      <c r="Z120" s="12">
        <v>860.83199999999999</v>
      </c>
      <c r="AA120" s="12">
        <v>864.79430000000002</v>
      </c>
    </row>
    <row r="122" spans="1:27">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c r="A123" s="11" t="s">
        <v>30</v>
      </c>
      <c r="B123" s="11" t="s">
        <v>105</v>
      </c>
      <c r="C123" s="12">
        <v>1.6893650999999999E-2</v>
      </c>
      <c r="D123" s="12">
        <v>1.7181994499999999E-2</v>
      </c>
      <c r="E123" s="12">
        <v>1.8553743500000001E-2</v>
      </c>
      <c r="F123" s="12">
        <v>1.9575367E-2</v>
      </c>
      <c r="G123" s="12">
        <v>1.9768431499999999E-2</v>
      </c>
      <c r="H123" s="12">
        <v>1.9764963699999999E-2</v>
      </c>
      <c r="I123" s="12">
        <v>2.1429280000000002E-2</v>
      </c>
      <c r="J123" s="12">
        <v>2.3034785000000002E-2</v>
      </c>
      <c r="K123" s="12">
        <v>2.5134583000000002E-2</v>
      </c>
      <c r="L123" s="12">
        <v>3.6900451000000001E-2</v>
      </c>
      <c r="M123" s="12">
        <v>4.1163209000000006E-2</v>
      </c>
      <c r="N123" s="12">
        <v>4.3783868000000004E-2</v>
      </c>
      <c r="O123" s="12">
        <v>5.9385142000000002E-2</v>
      </c>
      <c r="P123" s="12">
        <v>6.1180548000000001E-2</v>
      </c>
      <c r="Q123" s="12">
        <v>7.1196446999999996E-2</v>
      </c>
      <c r="R123" s="12">
        <v>7.3722456999999991E-2</v>
      </c>
      <c r="S123" s="12">
        <v>7.7854360999999997E-2</v>
      </c>
      <c r="T123" s="12">
        <v>0.109078072</v>
      </c>
      <c r="U123" s="12">
        <v>0.108343579</v>
      </c>
      <c r="V123" s="12">
        <v>0.112236008</v>
      </c>
      <c r="W123" s="12">
        <v>0.11180941</v>
      </c>
      <c r="X123" s="12">
        <v>0.114773685</v>
      </c>
      <c r="Y123" s="12">
        <v>0.11306081500000001</v>
      </c>
      <c r="Z123" s="12">
        <v>0.11413567999999999</v>
      </c>
      <c r="AA123" s="12">
        <v>0.126193164</v>
      </c>
    </row>
    <row r="124" spans="1:27">
      <c r="A124" s="11" t="s">
        <v>30</v>
      </c>
      <c r="B124" s="11" t="s">
        <v>14</v>
      </c>
      <c r="C124" s="12">
        <v>0</v>
      </c>
      <c r="D124" s="12">
        <v>0</v>
      </c>
      <c r="E124" s="12">
        <v>3.6173674499999996E-2</v>
      </c>
      <c r="F124" s="12">
        <v>3.9143705000000001E-2</v>
      </c>
      <c r="G124" s="12">
        <v>4.1704461999999998E-2</v>
      </c>
      <c r="H124" s="12">
        <v>4.4080891999999997E-2</v>
      </c>
      <c r="I124" s="12">
        <v>5.2851361999999999E-2</v>
      </c>
      <c r="J124" s="12">
        <v>5.6959048999999998E-2</v>
      </c>
      <c r="K124" s="12">
        <v>6.4881563000000003E-2</v>
      </c>
      <c r="L124" s="12">
        <v>0.10034570600000001</v>
      </c>
      <c r="M124" s="12">
        <v>0.212502195</v>
      </c>
      <c r="N124" s="12">
        <v>157.67246087999999</v>
      </c>
      <c r="O124" s="12">
        <v>810.18887346000008</v>
      </c>
      <c r="P124" s="12">
        <v>830.07101179599999</v>
      </c>
      <c r="Q124" s="12">
        <v>1283.1229681339998</v>
      </c>
      <c r="R124" s="12">
        <v>1281.582443964</v>
      </c>
      <c r="S124" s="12">
        <v>1374.2578687599998</v>
      </c>
      <c r="T124" s="12">
        <v>1467.0562348879998</v>
      </c>
      <c r="U124" s="12">
        <v>1602.2040246900001</v>
      </c>
      <c r="V124" s="12">
        <v>1593.3406173449998</v>
      </c>
      <c r="W124" s="12">
        <v>1588.28682525</v>
      </c>
      <c r="X124" s="12">
        <v>1695.7433622400001</v>
      </c>
      <c r="Y124" s="12">
        <v>2150.1276299640003</v>
      </c>
      <c r="Z124" s="12">
        <v>2023.6219115240001</v>
      </c>
      <c r="AA124" s="12">
        <v>2210.2290209049997</v>
      </c>
    </row>
    <row r="125" spans="1:27">
      <c r="A125" s="11" t="s">
        <v>30</v>
      </c>
      <c r="B125" s="11" t="s">
        <v>25</v>
      </c>
      <c r="C125" s="12">
        <v>0.37840815999999999</v>
      </c>
      <c r="D125" s="12">
        <v>0.97999716000000003</v>
      </c>
      <c r="E125" s="12">
        <v>1.9080809999999999</v>
      </c>
      <c r="F125" s="12">
        <v>4.5567149999999996</v>
      </c>
      <c r="G125" s="12">
        <v>6.9112206</v>
      </c>
      <c r="H125" s="12">
        <v>10.082998999999999</v>
      </c>
      <c r="I125" s="12">
        <v>17.567556</v>
      </c>
      <c r="J125" s="12">
        <v>18.948983999999999</v>
      </c>
      <c r="K125" s="12">
        <v>26.045372</v>
      </c>
      <c r="L125" s="12">
        <v>36.234413000000004</v>
      </c>
      <c r="M125" s="12">
        <v>42.667324000000001</v>
      </c>
      <c r="N125" s="12">
        <v>47.649647000000002</v>
      </c>
      <c r="O125" s="12">
        <v>49.951942000000003</v>
      </c>
      <c r="P125" s="12">
        <v>56.217266000000002</v>
      </c>
      <c r="Q125" s="12">
        <v>60.629370000000002</v>
      </c>
      <c r="R125" s="12">
        <v>63.632922999999998</v>
      </c>
      <c r="S125" s="12">
        <v>79.785259999999994</v>
      </c>
      <c r="T125" s="12">
        <v>86.561645999999996</v>
      </c>
      <c r="U125" s="12">
        <v>78.000820000000004</v>
      </c>
      <c r="V125" s="12">
        <v>89.367559999999997</v>
      </c>
      <c r="W125" s="12">
        <v>93.385734999999997</v>
      </c>
      <c r="X125" s="12">
        <v>98.034360000000007</v>
      </c>
      <c r="Y125" s="12">
        <v>102.71420000000001</v>
      </c>
      <c r="Z125" s="12">
        <v>105.44964</v>
      </c>
      <c r="AA125" s="12">
        <v>114.600494</v>
      </c>
    </row>
    <row r="128" spans="1:27">
      <c r="A128" s="28" t="s">
        <v>100</v>
      </c>
    </row>
    <row r="129" spans="1:27">
      <c r="A129" s="8" t="s">
        <v>23</v>
      </c>
      <c r="B129" s="8" t="s">
        <v>24</v>
      </c>
      <c r="C129" s="8" t="s">
        <v>32</v>
      </c>
      <c r="D129" s="8" t="s">
        <v>33</v>
      </c>
      <c r="E129" s="8" t="s">
        <v>34</v>
      </c>
      <c r="F129" s="8" t="s">
        <v>35</v>
      </c>
      <c r="G129" s="8" t="s">
        <v>36</v>
      </c>
      <c r="H129" s="8" t="s">
        <v>37</v>
      </c>
      <c r="I129" s="8" t="s">
        <v>38</v>
      </c>
      <c r="J129" s="8" t="s">
        <v>39</v>
      </c>
      <c r="K129" s="8" t="s">
        <v>40</v>
      </c>
      <c r="L129" s="8" t="s">
        <v>41</v>
      </c>
      <c r="M129" s="8" t="s">
        <v>42</v>
      </c>
      <c r="N129" s="8" t="s">
        <v>43</v>
      </c>
      <c r="O129" s="8" t="s">
        <v>44</v>
      </c>
      <c r="P129" s="8" t="s">
        <v>45</v>
      </c>
      <c r="Q129" s="8" t="s">
        <v>46</v>
      </c>
      <c r="R129" s="8" t="s">
        <v>47</v>
      </c>
      <c r="S129" s="8" t="s">
        <v>48</v>
      </c>
      <c r="T129" s="8" t="s">
        <v>49</v>
      </c>
      <c r="U129" s="8" t="s">
        <v>50</v>
      </c>
      <c r="V129" s="8" t="s">
        <v>84</v>
      </c>
      <c r="W129" s="8" t="s">
        <v>85</v>
      </c>
      <c r="X129" s="8" t="s">
        <v>86</v>
      </c>
      <c r="Y129" s="8" t="s">
        <v>87</v>
      </c>
      <c r="Z129" s="8" t="s">
        <v>111</v>
      </c>
      <c r="AA129" s="8" t="s">
        <v>112</v>
      </c>
    </row>
    <row r="130" spans="1:27">
      <c r="A130" s="11" t="s">
        <v>18</v>
      </c>
      <c r="B130" s="11" t="s">
        <v>53</v>
      </c>
      <c r="C130" s="12">
        <v>27028.893920633273</v>
      </c>
      <c r="D130" s="12">
        <v>28768.811330498087</v>
      </c>
      <c r="E130" s="12">
        <v>30213.703933936878</v>
      </c>
      <c r="F130" s="12">
        <v>34850.473473749029</v>
      </c>
      <c r="G130" s="12">
        <v>37417.358782336363</v>
      </c>
      <c r="H130" s="12">
        <v>35602.322049234579</v>
      </c>
      <c r="I130" s="12">
        <v>39185.652550173014</v>
      </c>
      <c r="J130" s="12">
        <v>42663.593594597151</v>
      </c>
      <c r="K130" s="12">
        <v>45696.289526052547</v>
      </c>
      <c r="L130" s="12">
        <v>48264.562905345549</v>
      </c>
      <c r="M130" s="12">
        <v>49391.962819698245</v>
      </c>
      <c r="N130" s="12">
        <v>50269.547697959526</v>
      </c>
      <c r="O130" s="12">
        <v>56259.812087166589</v>
      </c>
      <c r="P130" s="12">
        <v>58550.082381629436</v>
      </c>
      <c r="Q130" s="12">
        <v>54383.174356452</v>
      </c>
      <c r="R130" s="12">
        <v>59090.265333391508</v>
      </c>
      <c r="S130" s="12">
        <v>63619.342228344933</v>
      </c>
      <c r="T130" s="12">
        <v>66607.044252081672</v>
      </c>
      <c r="U130" s="12">
        <v>68440.146874866594</v>
      </c>
      <c r="V130" s="12">
        <v>68382.330942310757</v>
      </c>
      <c r="W130" s="12">
        <v>68032.593601934102</v>
      </c>
      <c r="X130" s="12">
        <v>74728.712575620142</v>
      </c>
      <c r="Y130" s="12">
        <v>76929.68439872509</v>
      </c>
      <c r="Z130" s="12">
        <v>71011.035581343836</v>
      </c>
      <c r="AA130" s="12">
        <v>76824.765067072964</v>
      </c>
    </row>
    <row r="131" spans="1:27" collapsed="1">
      <c r="A131" s="11" t="s">
        <v>18</v>
      </c>
      <c r="B131" s="11" t="s">
        <v>77</v>
      </c>
      <c r="C131" s="12">
        <v>356.56820342552606</v>
      </c>
      <c r="D131" s="12">
        <v>473.32796204423892</v>
      </c>
      <c r="E131" s="12">
        <v>594.74442100962835</v>
      </c>
      <c r="F131" s="12">
        <v>757.0320045406786</v>
      </c>
      <c r="G131" s="12">
        <v>926.21172837853169</v>
      </c>
      <c r="H131" s="12">
        <v>1056.7380942128884</v>
      </c>
      <c r="I131" s="12">
        <v>1233.2406947660436</v>
      </c>
      <c r="J131" s="12">
        <v>1392.7578024641257</v>
      </c>
      <c r="K131" s="12">
        <v>1662.8578584960674</v>
      </c>
      <c r="L131" s="12">
        <v>1934.087548586248</v>
      </c>
      <c r="M131" s="12">
        <v>2210.3303047900185</v>
      </c>
      <c r="N131" s="12">
        <v>2494.7305506637076</v>
      </c>
      <c r="O131" s="12">
        <v>2761.3680813646265</v>
      </c>
      <c r="P131" s="12">
        <v>3007.0367205433763</v>
      </c>
      <c r="Q131" s="12">
        <v>3248.1503617014823</v>
      </c>
      <c r="R131" s="12">
        <v>3458.3930733983475</v>
      </c>
      <c r="S131" s="12">
        <v>3610.6796125485703</v>
      </c>
      <c r="T131" s="12">
        <v>3707.3314441709426</v>
      </c>
      <c r="U131" s="12">
        <v>3832.4057933865702</v>
      </c>
      <c r="V131" s="12">
        <v>3933.9395545983107</v>
      </c>
      <c r="W131" s="12">
        <v>3996.3523540534766</v>
      </c>
      <c r="X131" s="12">
        <v>4028.748336242661</v>
      </c>
      <c r="Y131" s="12">
        <v>4047.3212123741359</v>
      </c>
      <c r="Z131" s="12">
        <v>4044.1409030556465</v>
      </c>
      <c r="AA131" s="12">
        <v>4038.7997218091368</v>
      </c>
    </row>
    <row r="132" spans="1:27" collapsed="1">
      <c r="A132" s="11" t="s">
        <v>18</v>
      </c>
      <c r="B132" s="11" t="s">
        <v>78</v>
      </c>
      <c r="C132" s="12">
        <v>419.7907433596024</v>
      </c>
      <c r="D132" s="12">
        <v>557.1640485221734</v>
      </c>
      <c r="E132" s="12">
        <v>699.97689603692129</v>
      </c>
      <c r="F132" s="12">
        <v>891.12904448604399</v>
      </c>
      <c r="G132" s="12">
        <v>1090.0671198609446</v>
      </c>
      <c r="H132" s="12">
        <v>1244.0558026340509</v>
      </c>
      <c r="I132" s="12">
        <v>1451.4338239891513</v>
      </c>
      <c r="J132" s="12">
        <v>1638.8866181219205</v>
      </c>
      <c r="K132" s="12">
        <v>1957.4728149397361</v>
      </c>
      <c r="L132" s="12">
        <v>2276.5601894122942</v>
      </c>
      <c r="M132" s="12">
        <v>2601.4314380416558</v>
      </c>
      <c r="N132" s="12">
        <v>2936.5843763743028</v>
      </c>
      <c r="O132" s="12">
        <v>3250.3978694587831</v>
      </c>
      <c r="P132" s="12">
        <v>3539.5238471861976</v>
      </c>
      <c r="Q132" s="12">
        <v>3822.223701588739</v>
      </c>
      <c r="R132" s="12">
        <v>4071.3622801806764</v>
      </c>
      <c r="S132" s="12">
        <v>4250.814814599973</v>
      </c>
      <c r="T132" s="12">
        <v>4364.1902962469912</v>
      </c>
      <c r="U132" s="12">
        <v>4511.5203058416655</v>
      </c>
      <c r="V132" s="12">
        <v>4630.4574576268587</v>
      </c>
      <c r="W132" s="12">
        <v>4704.2075782493794</v>
      </c>
      <c r="X132" s="12">
        <v>4742.1508431467255</v>
      </c>
      <c r="Y132" s="12">
        <v>4764.3332928508362</v>
      </c>
      <c r="Z132" s="12">
        <v>4760.7852970548693</v>
      </c>
      <c r="AA132" s="12">
        <v>4755.140007572516</v>
      </c>
    </row>
    <row r="134" spans="1:27">
      <c r="A134" s="8" t="s">
        <v>23</v>
      </c>
      <c r="B134" s="8" t="s">
        <v>24</v>
      </c>
      <c r="C134" s="8" t="s">
        <v>32</v>
      </c>
      <c r="D134" s="8" t="s">
        <v>33</v>
      </c>
      <c r="E134" s="8" t="s">
        <v>34</v>
      </c>
      <c r="F134" s="8" t="s">
        <v>35</v>
      </c>
      <c r="G134" s="8" t="s">
        <v>36</v>
      </c>
      <c r="H134" s="8" t="s">
        <v>37</v>
      </c>
      <c r="I134" s="8" t="s">
        <v>38</v>
      </c>
      <c r="J134" s="8" t="s">
        <v>39</v>
      </c>
      <c r="K134" s="8" t="s">
        <v>40</v>
      </c>
      <c r="L134" s="8" t="s">
        <v>41</v>
      </c>
      <c r="M134" s="8" t="s">
        <v>42</v>
      </c>
      <c r="N134" s="8" t="s">
        <v>43</v>
      </c>
      <c r="O134" s="8" t="s">
        <v>44</v>
      </c>
      <c r="P134" s="8" t="s">
        <v>45</v>
      </c>
      <c r="Q134" s="8" t="s">
        <v>46</v>
      </c>
      <c r="R134" s="8" t="s">
        <v>47</v>
      </c>
      <c r="S134" s="8" t="s">
        <v>48</v>
      </c>
      <c r="T134" s="8" t="s">
        <v>49</v>
      </c>
      <c r="U134" s="8" t="s">
        <v>50</v>
      </c>
      <c r="V134" s="8" t="s">
        <v>84</v>
      </c>
      <c r="W134" s="8" t="s">
        <v>85</v>
      </c>
      <c r="X134" s="8" t="s">
        <v>86</v>
      </c>
      <c r="Y134" s="8" t="s">
        <v>87</v>
      </c>
      <c r="Z134" s="8" t="s">
        <v>111</v>
      </c>
      <c r="AA134" s="8" t="s">
        <v>112</v>
      </c>
    </row>
    <row r="135" spans="1:27">
      <c r="A135" s="11" t="s">
        <v>26</v>
      </c>
      <c r="B135" s="11" t="s">
        <v>53</v>
      </c>
      <c r="C135" s="27">
        <v>8424.7327941579952</v>
      </c>
      <c r="D135" s="27">
        <v>9097.8957714865301</v>
      </c>
      <c r="E135" s="27">
        <v>9525.4330912774694</v>
      </c>
      <c r="F135" s="27">
        <v>11318.95750577704</v>
      </c>
      <c r="G135" s="27">
        <v>11957.920452285292</v>
      </c>
      <c r="H135" s="27">
        <v>11327.652212447851</v>
      </c>
      <c r="I135" s="27">
        <v>12296.307848371591</v>
      </c>
      <c r="J135" s="27">
        <v>13719.18443475485</v>
      </c>
      <c r="K135" s="27">
        <v>15132.323505545643</v>
      </c>
      <c r="L135" s="27">
        <v>15515.963699090349</v>
      </c>
      <c r="M135" s="27">
        <v>16127.901413971998</v>
      </c>
      <c r="N135" s="27">
        <v>16338.288486037251</v>
      </c>
      <c r="O135" s="27">
        <v>18780.315712467447</v>
      </c>
      <c r="P135" s="27">
        <v>19211.941674064063</v>
      </c>
      <c r="Q135" s="27">
        <v>17712.93550972443</v>
      </c>
      <c r="R135" s="27">
        <v>18839.901789647221</v>
      </c>
      <c r="S135" s="27">
        <v>20646.740807476166</v>
      </c>
      <c r="T135" s="27">
        <v>22128.245108812342</v>
      </c>
      <c r="U135" s="27">
        <v>22077.287619027891</v>
      </c>
      <c r="V135" s="27">
        <v>22357.395215487719</v>
      </c>
      <c r="W135" s="27">
        <v>22137.447797118723</v>
      </c>
      <c r="X135" s="27">
        <v>24981.1139712937</v>
      </c>
      <c r="Y135" s="27">
        <v>25341.447432226239</v>
      </c>
      <c r="Z135" s="27">
        <v>23261.738421964237</v>
      </c>
      <c r="AA135" s="27">
        <v>24668.526924773643</v>
      </c>
    </row>
    <row r="136" spans="1:27">
      <c r="A136" s="11" t="s">
        <v>26</v>
      </c>
      <c r="B136" s="11" t="s">
        <v>77</v>
      </c>
      <c r="C136" s="12">
        <v>133.590006282806</v>
      </c>
      <c r="D136" s="12">
        <v>194.77677132034299</v>
      </c>
      <c r="E136" s="12">
        <v>253.539619353771</v>
      </c>
      <c r="F136" s="12">
        <v>316.240033716678</v>
      </c>
      <c r="G136" s="12">
        <v>372.66079357910098</v>
      </c>
      <c r="H136" s="12">
        <v>419.424937534332</v>
      </c>
      <c r="I136" s="12">
        <v>490.13175556945799</v>
      </c>
      <c r="J136" s="12">
        <v>552.72391373634298</v>
      </c>
      <c r="K136" s="12">
        <v>644.19099880218505</v>
      </c>
      <c r="L136" s="12">
        <v>732.24746908950794</v>
      </c>
      <c r="M136" s="12">
        <v>823.80997458076399</v>
      </c>
      <c r="N136" s="12">
        <v>926.26323661613401</v>
      </c>
      <c r="O136" s="12">
        <v>1021.19940746307</v>
      </c>
      <c r="P136" s="12">
        <v>1100.92116901397</v>
      </c>
      <c r="Q136" s="12">
        <v>1175.2255827407801</v>
      </c>
      <c r="R136" s="12">
        <v>1241.3495480880699</v>
      </c>
      <c r="S136" s="12">
        <v>1281.6070938405901</v>
      </c>
      <c r="T136" s="12">
        <v>1301.38908302307</v>
      </c>
      <c r="U136" s="12">
        <v>1323.4689962520599</v>
      </c>
      <c r="V136" s="12">
        <v>1331.69987101936</v>
      </c>
      <c r="W136" s="12">
        <v>1328.6785656681</v>
      </c>
      <c r="X136" s="12">
        <v>1333.0741761474601</v>
      </c>
      <c r="Y136" s="12">
        <v>1339.12387440013</v>
      </c>
      <c r="Z136" s="12">
        <v>1339.02330185699</v>
      </c>
      <c r="AA136" s="12">
        <v>1340.04845331192</v>
      </c>
    </row>
    <row r="137" spans="1:27">
      <c r="A137" s="11" t="s">
        <v>26</v>
      </c>
      <c r="B137" s="11" t="s">
        <v>78</v>
      </c>
      <c r="C137" s="12">
        <v>157.31138171911201</v>
      </c>
      <c r="D137" s="12">
        <v>229.328717021942</v>
      </c>
      <c r="E137" s="12">
        <v>298.316504942893</v>
      </c>
      <c r="F137" s="12">
        <v>372.31074263668</v>
      </c>
      <c r="G137" s="12">
        <v>438.62710906422097</v>
      </c>
      <c r="H137" s="12">
        <v>493.76867144411801</v>
      </c>
      <c r="I137" s="12">
        <v>576.71211436080898</v>
      </c>
      <c r="J137" s="12">
        <v>650.39576447527099</v>
      </c>
      <c r="K137" s="12">
        <v>758.50341238737099</v>
      </c>
      <c r="L137" s="12">
        <v>862.01136160808801</v>
      </c>
      <c r="M137" s="12">
        <v>969.65427325809003</v>
      </c>
      <c r="N137" s="12">
        <v>1090.12865868473</v>
      </c>
      <c r="O137" s="12">
        <v>1202.3863396005599</v>
      </c>
      <c r="P137" s="12">
        <v>1296.4571417121799</v>
      </c>
      <c r="Q137" s="12">
        <v>1382.6657203187899</v>
      </c>
      <c r="R137" s="12">
        <v>1461.73523160934</v>
      </c>
      <c r="S137" s="12">
        <v>1508.93762544631</v>
      </c>
      <c r="T137" s="12">
        <v>1532.4858178214999</v>
      </c>
      <c r="U137" s="12">
        <v>1558.46239730453</v>
      </c>
      <c r="V137" s="12">
        <v>1567.6631822195</v>
      </c>
      <c r="W137" s="12">
        <v>1564.4689671936001</v>
      </c>
      <c r="X137" s="12">
        <v>1569.4047333021099</v>
      </c>
      <c r="Y137" s="12">
        <v>1576.1804175682</v>
      </c>
      <c r="Z137" s="12">
        <v>1576.54855722808</v>
      </c>
      <c r="AA137" s="12">
        <v>1577.46966143703</v>
      </c>
    </row>
    <row r="139" spans="1:27">
      <c r="A139" s="8" t="s">
        <v>23</v>
      </c>
      <c r="B139" s="8" t="s">
        <v>24</v>
      </c>
      <c r="C139" s="8" t="s">
        <v>32</v>
      </c>
      <c r="D139" s="8" t="s">
        <v>33</v>
      </c>
      <c r="E139" s="8" t="s">
        <v>34</v>
      </c>
      <c r="F139" s="8" t="s">
        <v>35</v>
      </c>
      <c r="G139" s="8" t="s">
        <v>36</v>
      </c>
      <c r="H139" s="8" t="s">
        <v>37</v>
      </c>
      <c r="I139" s="8" t="s">
        <v>38</v>
      </c>
      <c r="J139" s="8" t="s">
        <v>39</v>
      </c>
      <c r="K139" s="8" t="s">
        <v>40</v>
      </c>
      <c r="L139" s="8" t="s">
        <v>41</v>
      </c>
      <c r="M139" s="8" t="s">
        <v>42</v>
      </c>
      <c r="N139" s="8" t="s">
        <v>43</v>
      </c>
      <c r="O139" s="8" t="s">
        <v>44</v>
      </c>
      <c r="P139" s="8" t="s">
        <v>45</v>
      </c>
      <c r="Q139" s="8" t="s">
        <v>46</v>
      </c>
      <c r="R139" s="8" t="s">
        <v>47</v>
      </c>
      <c r="S139" s="8" t="s">
        <v>48</v>
      </c>
      <c r="T139" s="8" t="s">
        <v>49</v>
      </c>
      <c r="U139" s="8" t="s">
        <v>50</v>
      </c>
      <c r="V139" s="8" t="s">
        <v>84</v>
      </c>
      <c r="W139" s="8" t="s">
        <v>85</v>
      </c>
      <c r="X139" s="8" t="s">
        <v>86</v>
      </c>
      <c r="Y139" s="8" t="s">
        <v>87</v>
      </c>
      <c r="Z139" s="8" t="s">
        <v>111</v>
      </c>
      <c r="AA139" s="8" t="s">
        <v>112</v>
      </c>
    </row>
    <row r="140" spans="1:27">
      <c r="A140" s="11" t="s">
        <v>27</v>
      </c>
      <c r="B140" s="11" t="s">
        <v>53</v>
      </c>
      <c r="C140" s="27">
        <v>8444.0818966568149</v>
      </c>
      <c r="D140" s="27">
        <v>8727.8569081385776</v>
      </c>
      <c r="E140" s="27">
        <v>9387.7798045863419</v>
      </c>
      <c r="F140" s="27">
        <v>10588.630414980787</v>
      </c>
      <c r="G140" s="27">
        <v>11233.477782438598</v>
      </c>
      <c r="H140" s="27">
        <v>9950.4587555788694</v>
      </c>
      <c r="I140" s="27">
        <v>11296.335105670438</v>
      </c>
      <c r="J140" s="27">
        <v>12201.09915494097</v>
      </c>
      <c r="K140" s="27">
        <v>13491.859720031909</v>
      </c>
      <c r="L140" s="27">
        <v>14099.428121559307</v>
      </c>
      <c r="M140" s="27">
        <v>14288.72233528526</v>
      </c>
      <c r="N140" s="27">
        <v>15172.498896711169</v>
      </c>
      <c r="O140" s="27">
        <v>16869.578298510103</v>
      </c>
      <c r="P140" s="27">
        <v>17564.462279928808</v>
      </c>
      <c r="Q140" s="27">
        <v>15361.745049366111</v>
      </c>
      <c r="R140" s="27">
        <v>17291.128113669154</v>
      </c>
      <c r="S140" s="27">
        <v>18537.97162425533</v>
      </c>
      <c r="T140" s="27">
        <v>20024.57674477687</v>
      </c>
      <c r="U140" s="27">
        <v>20316.006105758323</v>
      </c>
      <c r="V140" s="27">
        <v>20041.688660946867</v>
      </c>
      <c r="W140" s="27">
        <v>20739.273785254562</v>
      </c>
      <c r="X140" s="27">
        <v>22497.713944519433</v>
      </c>
      <c r="Y140" s="27">
        <v>23121.070738510862</v>
      </c>
      <c r="Z140" s="27">
        <v>20003.571425028622</v>
      </c>
      <c r="AA140" s="27">
        <v>22363.348015290678</v>
      </c>
    </row>
    <row r="141" spans="1:27">
      <c r="A141" s="11" t="s">
        <v>27</v>
      </c>
      <c r="B141" s="11" t="s">
        <v>77</v>
      </c>
      <c r="C141" s="12">
        <v>68.254010399103095</v>
      </c>
      <c r="D141" s="12">
        <v>84.628903377294506</v>
      </c>
      <c r="E141" s="12">
        <v>112.646299436569</v>
      </c>
      <c r="F141" s="12">
        <v>146.25915044927501</v>
      </c>
      <c r="G141" s="12">
        <v>185.78160223388599</v>
      </c>
      <c r="H141" s="12">
        <v>221.62526260375901</v>
      </c>
      <c r="I141" s="12">
        <v>270.214984939575</v>
      </c>
      <c r="J141" s="12">
        <v>314.69373836183502</v>
      </c>
      <c r="K141" s="12">
        <v>406.96180784296899</v>
      </c>
      <c r="L141" s="12">
        <v>502.253366937637</v>
      </c>
      <c r="M141" s="12">
        <v>595.60031135082204</v>
      </c>
      <c r="N141" s="12">
        <v>683.165941096305</v>
      </c>
      <c r="O141" s="12">
        <v>764.14122633361796</v>
      </c>
      <c r="P141" s="12">
        <v>834.46115539550703</v>
      </c>
      <c r="Q141" s="12">
        <v>901.80279114532402</v>
      </c>
      <c r="R141" s="12">
        <v>964.15204774475103</v>
      </c>
      <c r="S141" s="12">
        <v>1016.52181098937</v>
      </c>
      <c r="T141" s="12">
        <v>1061.23842771148</v>
      </c>
      <c r="U141" s="12">
        <v>1120.22825122308</v>
      </c>
      <c r="V141" s="12">
        <v>1177.3744200041201</v>
      </c>
      <c r="W141" s="12">
        <v>1217.6261933212199</v>
      </c>
      <c r="X141" s="12">
        <v>1234.28764081382</v>
      </c>
      <c r="Y141" s="12">
        <v>1240.4296975250199</v>
      </c>
      <c r="Z141" s="12">
        <v>1235.09608698272</v>
      </c>
      <c r="AA141" s="12">
        <v>1221.54877553558</v>
      </c>
    </row>
    <row r="142" spans="1:27">
      <c r="A142" s="11" t="s">
        <v>27</v>
      </c>
      <c r="B142" s="11" t="s">
        <v>78</v>
      </c>
      <c r="C142" s="12">
        <v>80.368860404610601</v>
      </c>
      <c r="D142" s="12">
        <v>99.586603797912602</v>
      </c>
      <c r="E142" s="12">
        <v>132.574388858795</v>
      </c>
      <c r="F142" s="12">
        <v>172.14677577972401</v>
      </c>
      <c r="G142" s="12">
        <v>218.67951231765699</v>
      </c>
      <c r="H142" s="12">
        <v>260.88922199249203</v>
      </c>
      <c r="I142" s="12">
        <v>317.98253664016698</v>
      </c>
      <c r="J142" s="12">
        <v>370.26930848693797</v>
      </c>
      <c r="K142" s="12">
        <v>479.00524768066401</v>
      </c>
      <c r="L142" s="12">
        <v>591.05076098823497</v>
      </c>
      <c r="M142" s="12">
        <v>700.96788067054695</v>
      </c>
      <c r="N142" s="12">
        <v>804.42989318847594</v>
      </c>
      <c r="O142" s="12">
        <v>899.48986220455095</v>
      </c>
      <c r="P142" s="12">
        <v>981.91932722473098</v>
      </c>
      <c r="Q142" s="12">
        <v>1061.2211035079899</v>
      </c>
      <c r="R142" s="12">
        <v>1135.0176749572699</v>
      </c>
      <c r="S142" s="12">
        <v>1196.38169334793</v>
      </c>
      <c r="T142" s="12">
        <v>1248.67687681198</v>
      </c>
      <c r="U142" s="12">
        <v>1318.28824437713</v>
      </c>
      <c r="V142" s="12">
        <v>1385.49772789382</v>
      </c>
      <c r="W142" s="12">
        <v>1432.6887114486599</v>
      </c>
      <c r="X142" s="12">
        <v>1452.5841062545701</v>
      </c>
      <c r="Y142" s="12">
        <v>1460.2965872802699</v>
      </c>
      <c r="Z142" s="12">
        <v>1453.47101667785</v>
      </c>
      <c r="AA142" s="12">
        <v>1438.2674529476101</v>
      </c>
    </row>
    <row r="144" spans="1:27">
      <c r="A144" s="8" t="s">
        <v>23</v>
      </c>
      <c r="B144" s="8" t="s">
        <v>24</v>
      </c>
      <c r="C144" s="8" t="s">
        <v>32</v>
      </c>
      <c r="D144" s="8" t="s">
        <v>33</v>
      </c>
      <c r="E144" s="8" t="s">
        <v>34</v>
      </c>
      <c r="F144" s="8" t="s">
        <v>35</v>
      </c>
      <c r="G144" s="8" t="s">
        <v>36</v>
      </c>
      <c r="H144" s="8" t="s">
        <v>37</v>
      </c>
      <c r="I144" s="8" t="s">
        <v>38</v>
      </c>
      <c r="J144" s="8" t="s">
        <v>39</v>
      </c>
      <c r="K144" s="8" t="s">
        <v>40</v>
      </c>
      <c r="L144" s="8" t="s">
        <v>41</v>
      </c>
      <c r="M144" s="8" t="s">
        <v>42</v>
      </c>
      <c r="N144" s="8" t="s">
        <v>43</v>
      </c>
      <c r="O144" s="8" t="s">
        <v>44</v>
      </c>
      <c r="P144" s="8" t="s">
        <v>45</v>
      </c>
      <c r="Q144" s="8" t="s">
        <v>46</v>
      </c>
      <c r="R144" s="8" t="s">
        <v>47</v>
      </c>
      <c r="S144" s="8" t="s">
        <v>48</v>
      </c>
      <c r="T144" s="8" t="s">
        <v>49</v>
      </c>
      <c r="U144" s="8" t="s">
        <v>50</v>
      </c>
      <c r="V144" s="8" t="s">
        <v>84</v>
      </c>
      <c r="W144" s="8" t="s">
        <v>85</v>
      </c>
      <c r="X144" s="8" t="s">
        <v>86</v>
      </c>
      <c r="Y144" s="8" t="s">
        <v>87</v>
      </c>
      <c r="Z144" s="8" t="s">
        <v>111</v>
      </c>
      <c r="AA144" s="8" t="s">
        <v>112</v>
      </c>
    </row>
    <row r="145" spans="1:27">
      <c r="A145" s="11" t="s">
        <v>28</v>
      </c>
      <c r="B145" s="11" t="s">
        <v>53</v>
      </c>
      <c r="C145" s="27">
        <v>6161.2738043745649</v>
      </c>
      <c r="D145" s="27">
        <v>6781.8725650697997</v>
      </c>
      <c r="E145" s="27">
        <v>7101.9683182208692</v>
      </c>
      <c r="F145" s="27">
        <v>8316.50908954841</v>
      </c>
      <c r="G145" s="27">
        <v>9209.2269086054112</v>
      </c>
      <c r="H145" s="27">
        <v>9295.0762035704702</v>
      </c>
      <c r="I145" s="27">
        <v>10141.508296567341</v>
      </c>
      <c r="J145" s="27">
        <v>10996.460144790381</v>
      </c>
      <c r="K145" s="27">
        <v>11078.5075638421</v>
      </c>
      <c r="L145" s="27">
        <v>12218.595438155389</v>
      </c>
      <c r="M145" s="27">
        <v>12455.736234319182</v>
      </c>
      <c r="N145" s="27">
        <v>12302.241552110661</v>
      </c>
      <c r="O145" s="27">
        <v>13633.713664871249</v>
      </c>
      <c r="P145" s="27">
        <v>14358.551504487388</v>
      </c>
      <c r="Q145" s="27">
        <v>14014.478688866919</v>
      </c>
      <c r="R145" s="27">
        <v>15127.216875283539</v>
      </c>
      <c r="S145" s="27">
        <v>16256.691746006652</v>
      </c>
      <c r="T145" s="27">
        <v>16087.832733543188</v>
      </c>
      <c r="U145" s="27">
        <v>17275.61361132508</v>
      </c>
      <c r="V145" s="27">
        <v>17278.203830365121</v>
      </c>
      <c r="W145" s="27">
        <v>16708.298898655179</v>
      </c>
      <c r="X145" s="27">
        <v>18242.715719691972</v>
      </c>
      <c r="Y145" s="27">
        <v>18983.413673640731</v>
      </c>
      <c r="Z145" s="27">
        <v>18468.046285762342</v>
      </c>
      <c r="AA145" s="27">
        <v>19881.311250484148</v>
      </c>
    </row>
    <row r="146" spans="1:27">
      <c r="A146" s="11" t="s">
        <v>28</v>
      </c>
      <c r="B146" s="11" t="s">
        <v>77</v>
      </c>
      <c r="C146" s="12">
        <v>74.305632472991903</v>
      </c>
      <c r="D146" s="12">
        <v>92.439966985702497</v>
      </c>
      <c r="E146" s="12">
        <v>111.734404777526</v>
      </c>
      <c r="F146" s="12">
        <v>156.81186044692899</v>
      </c>
      <c r="G146" s="12">
        <v>212.090029635429</v>
      </c>
      <c r="H146" s="12">
        <v>243.66015427875499</v>
      </c>
      <c r="I146" s="12">
        <v>282.62188098526002</v>
      </c>
      <c r="J146" s="12">
        <v>319.43401058006202</v>
      </c>
      <c r="K146" s="12">
        <v>377.88952918624801</v>
      </c>
      <c r="L146" s="12">
        <v>439.49141216897902</v>
      </c>
      <c r="M146" s="12">
        <v>505.21851287841798</v>
      </c>
      <c r="N146" s="12">
        <v>572.86751926422096</v>
      </c>
      <c r="O146" s="12">
        <v>639.14843654441802</v>
      </c>
      <c r="P146" s="12">
        <v>714.19824686050401</v>
      </c>
      <c r="Q146" s="12">
        <v>795.05750266432699</v>
      </c>
      <c r="R146" s="12">
        <v>858.14533572959897</v>
      </c>
      <c r="S146" s="12">
        <v>908.51266838169101</v>
      </c>
      <c r="T146" s="12">
        <v>935.10991184425302</v>
      </c>
      <c r="U146" s="12">
        <v>971.89348292064597</v>
      </c>
      <c r="V146" s="12">
        <v>1005.20085058593</v>
      </c>
      <c r="W146" s="12">
        <v>1028.9371363906801</v>
      </c>
      <c r="X146" s="12">
        <v>1040.4307141780801</v>
      </c>
      <c r="Y146" s="12">
        <v>1046.85007984352</v>
      </c>
      <c r="Z146" s="12">
        <v>1051.4154041786101</v>
      </c>
      <c r="AA146" s="12">
        <v>1058.08276963257</v>
      </c>
    </row>
    <row r="147" spans="1:27">
      <c r="A147" s="11" t="s">
        <v>28</v>
      </c>
      <c r="B147" s="11" t="s">
        <v>78</v>
      </c>
      <c r="C147" s="12">
        <v>87.450062112808197</v>
      </c>
      <c r="D147" s="12">
        <v>108.846497192621</v>
      </c>
      <c r="E147" s="12">
        <v>131.537554116249</v>
      </c>
      <c r="F147" s="12">
        <v>184.58469136714899</v>
      </c>
      <c r="G147" s="12">
        <v>249.56544004774</v>
      </c>
      <c r="H147" s="12">
        <v>286.83844958496002</v>
      </c>
      <c r="I147" s="12">
        <v>332.78797382068598</v>
      </c>
      <c r="J147" s="12">
        <v>375.85515121555301</v>
      </c>
      <c r="K147" s="12">
        <v>444.82127627325002</v>
      </c>
      <c r="L147" s="12">
        <v>517.37059148549997</v>
      </c>
      <c r="M147" s="12">
        <v>594.58676767757504</v>
      </c>
      <c r="N147" s="12">
        <v>674.26451708769798</v>
      </c>
      <c r="O147" s="12">
        <v>752.13776077270495</v>
      </c>
      <c r="P147" s="12">
        <v>840.41461867844998</v>
      </c>
      <c r="Q147" s="12">
        <v>935.85691806960097</v>
      </c>
      <c r="R147" s="12">
        <v>1009.92360156917</v>
      </c>
      <c r="S147" s="12">
        <v>1069.8580966949401</v>
      </c>
      <c r="T147" s="12">
        <v>1100.7997806680701</v>
      </c>
      <c r="U147" s="12">
        <v>1144.01571361541</v>
      </c>
      <c r="V147" s="12">
        <v>1183.0999230065299</v>
      </c>
      <c r="W147" s="12">
        <v>1211.40558329296</v>
      </c>
      <c r="X147" s="12">
        <v>1224.74792813301</v>
      </c>
      <c r="Y147" s="12">
        <v>1232.4169519091799</v>
      </c>
      <c r="Z147" s="12">
        <v>1237.8580888891199</v>
      </c>
      <c r="AA147" s="12">
        <v>1245.9797780714</v>
      </c>
    </row>
    <row r="149" spans="1:27">
      <c r="A149" s="8" t="s">
        <v>23</v>
      </c>
      <c r="B149" s="8" t="s">
        <v>24</v>
      </c>
      <c r="C149" s="8" t="s">
        <v>32</v>
      </c>
      <c r="D149" s="8" t="s">
        <v>33</v>
      </c>
      <c r="E149" s="8" t="s">
        <v>34</v>
      </c>
      <c r="F149" s="8" t="s">
        <v>35</v>
      </c>
      <c r="G149" s="8" t="s">
        <v>36</v>
      </c>
      <c r="H149" s="8" t="s">
        <v>37</v>
      </c>
      <c r="I149" s="8" t="s">
        <v>38</v>
      </c>
      <c r="J149" s="8" t="s">
        <v>39</v>
      </c>
      <c r="K149" s="8" t="s">
        <v>40</v>
      </c>
      <c r="L149" s="8" t="s">
        <v>41</v>
      </c>
      <c r="M149" s="8" t="s">
        <v>42</v>
      </c>
      <c r="N149" s="8" t="s">
        <v>43</v>
      </c>
      <c r="O149" s="8" t="s">
        <v>44</v>
      </c>
      <c r="P149" s="8" t="s">
        <v>45</v>
      </c>
      <c r="Q149" s="8" t="s">
        <v>46</v>
      </c>
      <c r="R149" s="8" t="s">
        <v>47</v>
      </c>
      <c r="S149" s="8" t="s">
        <v>48</v>
      </c>
      <c r="T149" s="8" t="s">
        <v>49</v>
      </c>
      <c r="U149" s="8" t="s">
        <v>50</v>
      </c>
      <c r="V149" s="8" t="s">
        <v>84</v>
      </c>
      <c r="W149" s="8" t="s">
        <v>85</v>
      </c>
      <c r="X149" s="8" t="s">
        <v>86</v>
      </c>
      <c r="Y149" s="8" t="s">
        <v>87</v>
      </c>
      <c r="Z149" s="8" t="s">
        <v>111</v>
      </c>
      <c r="AA149" s="8" t="s">
        <v>112</v>
      </c>
    </row>
    <row r="150" spans="1:27">
      <c r="A150" s="11" t="s">
        <v>29</v>
      </c>
      <c r="B150" s="11" t="s">
        <v>53</v>
      </c>
      <c r="C150" s="27">
        <v>3686.0805198959019</v>
      </c>
      <c r="D150" s="27">
        <v>3814.268676572302</v>
      </c>
      <c r="E150" s="27">
        <v>3837.7269488351367</v>
      </c>
      <c r="F150" s="27">
        <v>4211.5584030905502</v>
      </c>
      <c r="G150" s="27">
        <v>4573.0930581028988</v>
      </c>
      <c r="H150" s="27">
        <v>4564.768773566243</v>
      </c>
      <c r="I150" s="27">
        <v>4955.562616228488</v>
      </c>
      <c r="J150" s="27">
        <v>5212.4682507852403</v>
      </c>
      <c r="K150" s="27">
        <v>5433.7490639732896</v>
      </c>
      <c r="L150" s="27">
        <v>5819.2760915047202</v>
      </c>
      <c r="M150" s="27">
        <v>5875.1165087371401</v>
      </c>
      <c r="N150" s="27">
        <v>5810.3298989661498</v>
      </c>
      <c r="O150" s="27">
        <v>6258.3673746752693</v>
      </c>
      <c r="P150" s="27">
        <v>6671.7630761861701</v>
      </c>
      <c r="Q150" s="27">
        <v>6543.0423274556406</v>
      </c>
      <c r="R150" s="27">
        <v>7049.8155813040794</v>
      </c>
      <c r="S150" s="27">
        <v>7350.7799907683002</v>
      </c>
      <c r="T150" s="27">
        <v>7523.4266742176214</v>
      </c>
      <c r="U150" s="27">
        <v>7881.5335710670306</v>
      </c>
      <c r="V150" s="27">
        <v>7790.2874619376398</v>
      </c>
      <c r="W150" s="27">
        <v>7552.1071677039799</v>
      </c>
      <c r="X150" s="27">
        <v>8025.0432803685308</v>
      </c>
      <c r="Y150" s="27">
        <v>8474.1538645438613</v>
      </c>
      <c r="Z150" s="27">
        <v>8258.7040187913499</v>
      </c>
      <c r="AA150" s="27">
        <v>8853.3292553004103</v>
      </c>
    </row>
    <row r="151" spans="1:27">
      <c r="A151" s="11" t="s">
        <v>29</v>
      </c>
      <c r="B151" s="11" t="s">
        <v>77</v>
      </c>
      <c r="C151" s="12">
        <v>71.019219459354801</v>
      </c>
      <c r="D151" s="12">
        <v>89.667270141601506</v>
      </c>
      <c r="E151" s="12">
        <v>101.78792203235599</v>
      </c>
      <c r="F151" s="12">
        <v>119.091359680652</v>
      </c>
      <c r="G151" s="12">
        <v>133.315642066001</v>
      </c>
      <c r="H151" s="12">
        <v>146.56534014224999</v>
      </c>
      <c r="I151" s="12">
        <v>160.43149900245601</v>
      </c>
      <c r="J151" s="12">
        <v>172.12325619375699</v>
      </c>
      <c r="K151" s="12">
        <v>193.48643596362999</v>
      </c>
      <c r="L151" s="12">
        <v>213.631250789642</v>
      </c>
      <c r="M151" s="12">
        <v>233.25607038497901</v>
      </c>
      <c r="N151" s="12">
        <v>254.103452590942</v>
      </c>
      <c r="O151" s="12">
        <v>272.92824930667803</v>
      </c>
      <c r="P151" s="12">
        <v>288.59683626651702</v>
      </c>
      <c r="Q151" s="12">
        <v>302.47087856101899</v>
      </c>
      <c r="R151" s="12">
        <v>316.68176450657802</v>
      </c>
      <c r="S151" s="12">
        <v>322.43681651306099</v>
      </c>
      <c r="T151" s="12">
        <v>324.99614507675102</v>
      </c>
      <c r="U151" s="12">
        <v>328.85025856018001</v>
      </c>
      <c r="V151" s="12">
        <v>329.33692856860102</v>
      </c>
      <c r="W151" s="12">
        <v>329.16001204490601</v>
      </c>
      <c r="X151" s="12">
        <v>328.78579215526503</v>
      </c>
      <c r="Y151" s="12">
        <v>328.28389983910301</v>
      </c>
      <c r="Z151" s="12">
        <v>326.09335756111102</v>
      </c>
      <c r="AA151" s="12">
        <v>326.37879661559998</v>
      </c>
    </row>
    <row r="152" spans="1:27">
      <c r="A152" s="11" t="s">
        <v>29</v>
      </c>
      <c r="B152" s="11" t="s">
        <v>78</v>
      </c>
      <c r="C152" s="12">
        <v>83.5976343336105</v>
      </c>
      <c r="D152" s="12">
        <v>105.499380296051</v>
      </c>
      <c r="E152" s="12">
        <v>119.84504770112</v>
      </c>
      <c r="F152" s="12">
        <v>140.16630944967201</v>
      </c>
      <c r="G152" s="12">
        <v>156.88451768279</v>
      </c>
      <c r="H152" s="12">
        <v>172.59523494481999</v>
      </c>
      <c r="I152" s="12">
        <v>188.83137498331001</v>
      </c>
      <c r="J152" s="12">
        <v>202.60477036714499</v>
      </c>
      <c r="K152" s="12">
        <v>227.65575203704799</v>
      </c>
      <c r="L152" s="12">
        <v>251.42518068981099</v>
      </c>
      <c r="M152" s="12">
        <v>274.46801574081098</v>
      </c>
      <c r="N152" s="12">
        <v>299.11787621688802</v>
      </c>
      <c r="O152" s="12">
        <v>321.12496580157398</v>
      </c>
      <c r="P152" s="12">
        <v>339.65932594299301</v>
      </c>
      <c r="Q152" s="12">
        <v>355.87320876598301</v>
      </c>
      <c r="R152" s="12">
        <v>372.769194778442</v>
      </c>
      <c r="S152" s="12">
        <v>379.56019547986898</v>
      </c>
      <c r="T152" s="12">
        <v>382.62801939582801</v>
      </c>
      <c r="U152" s="12">
        <v>387.265045764923</v>
      </c>
      <c r="V152" s="12">
        <v>387.85243456244399</v>
      </c>
      <c r="W152" s="12">
        <v>387.48048566389002</v>
      </c>
      <c r="X152" s="12">
        <v>386.91091686797103</v>
      </c>
      <c r="Y152" s="12">
        <v>386.36048539161601</v>
      </c>
      <c r="Z152" s="12">
        <v>383.99473582315397</v>
      </c>
      <c r="AA152" s="12">
        <v>384.29293975830001</v>
      </c>
    </row>
    <row r="154" spans="1:27">
      <c r="A154" s="8" t="s">
        <v>23</v>
      </c>
      <c r="B154" s="8" t="s">
        <v>24</v>
      </c>
      <c r="C154" s="8" t="s">
        <v>32</v>
      </c>
      <c r="D154" s="8" t="s">
        <v>33</v>
      </c>
      <c r="E154" s="8" t="s">
        <v>34</v>
      </c>
      <c r="F154" s="8" t="s">
        <v>35</v>
      </c>
      <c r="G154" s="8" t="s">
        <v>36</v>
      </c>
      <c r="H154" s="8" t="s">
        <v>37</v>
      </c>
      <c r="I154" s="8" t="s">
        <v>38</v>
      </c>
      <c r="J154" s="8" t="s">
        <v>39</v>
      </c>
      <c r="K154" s="8" t="s">
        <v>40</v>
      </c>
      <c r="L154" s="8" t="s">
        <v>41</v>
      </c>
      <c r="M154" s="8" t="s">
        <v>42</v>
      </c>
      <c r="N154" s="8" t="s">
        <v>43</v>
      </c>
      <c r="O154" s="8" t="s">
        <v>44</v>
      </c>
      <c r="P154" s="8" t="s">
        <v>45</v>
      </c>
      <c r="Q154" s="8" t="s">
        <v>46</v>
      </c>
      <c r="R154" s="8" t="s">
        <v>47</v>
      </c>
      <c r="S154" s="8" t="s">
        <v>48</v>
      </c>
      <c r="T154" s="8" t="s">
        <v>49</v>
      </c>
      <c r="U154" s="8" t="s">
        <v>50</v>
      </c>
      <c r="V154" s="8" t="s">
        <v>84</v>
      </c>
      <c r="W154" s="8" t="s">
        <v>85</v>
      </c>
      <c r="X154" s="8" t="s">
        <v>86</v>
      </c>
      <c r="Y154" s="8" t="s">
        <v>87</v>
      </c>
      <c r="Z154" s="8" t="s">
        <v>111</v>
      </c>
      <c r="AA154" s="8" t="s">
        <v>112</v>
      </c>
    </row>
    <row r="155" spans="1:27">
      <c r="A155" s="11" t="s">
        <v>30</v>
      </c>
      <c r="B155" s="11" t="s">
        <v>53</v>
      </c>
      <c r="C155" s="27">
        <v>312.72490554799339</v>
      </c>
      <c r="D155" s="27">
        <v>346.91740923087804</v>
      </c>
      <c r="E155" s="27">
        <v>360.79577101705769</v>
      </c>
      <c r="F155" s="27">
        <v>414.81806035224321</v>
      </c>
      <c r="G155" s="27">
        <v>443.64058090416171</v>
      </c>
      <c r="H155" s="27">
        <v>464.36610407114881</v>
      </c>
      <c r="I155" s="27">
        <v>495.93868333515013</v>
      </c>
      <c r="J155" s="27">
        <v>534.38160932570929</v>
      </c>
      <c r="K155" s="27">
        <v>559.84967265961234</v>
      </c>
      <c r="L155" s="27">
        <v>611.29955503577798</v>
      </c>
      <c r="M155" s="27">
        <v>644.4863273846662</v>
      </c>
      <c r="N155" s="27">
        <v>646.18886413429493</v>
      </c>
      <c r="O155" s="27">
        <v>717.83703664251993</v>
      </c>
      <c r="P155" s="27">
        <v>743.36384696300513</v>
      </c>
      <c r="Q155" s="27">
        <v>750.97278103889903</v>
      </c>
      <c r="R155" s="27">
        <v>782.20297348751205</v>
      </c>
      <c r="S155" s="27">
        <v>827.15805983847895</v>
      </c>
      <c r="T155" s="27">
        <v>842.96299073165994</v>
      </c>
      <c r="U155" s="27">
        <v>889.70596768826397</v>
      </c>
      <c r="V155" s="27">
        <v>914.75577357341706</v>
      </c>
      <c r="W155" s="27">
        <v>895.46595320164499</v>
      </c>
      <c r="X155" s="27">
        <v>982.12565974651204</v>
      </c>
      <c r="Y155" s="27">
        <v>1009.5986898034068</v>
      </c>
      <c r="Z155" s="27">
        <v>1018.97542979729</v>
      </c>
      <c r="AA155" s="27">
        <v>1058.2496212240781</v>
      </c>
    </row>
    <row r="156" spans="1:27">
      <c r="A156" s="11" t="s">
        <v>30</v>
      </c>
      <c r="B156" s="11" t="s">
        <v>77</v>
      </c>
      <c r="C156" s="12">
        <v>9.3993348112702293</v>
      </c>
      <c r="D156" s="12">
        <v>11.815050219297399</v>
      </c>
      <c r="E156" s="12">
        <v>15.0361754094064</v>
      </c>
      <c r="F156" s="12">
        <v>18.629600247144602</v>
      </c>
      <c r="G156" s="12">
        <v>22.363660864114699</v>
      </c>
      <c r="H156" s="12">
        <v>25.4623996537923</v>
      </c>
      <c r="I156" s="12">
        <v>29.840574269294699</v>
      </c>
      <c r="J156" s="12">
        <v>33.782883592128698</v>
      </c>
      <c r="K156" s="12">
        <v>40.3290867010355</v>
      </c>
      <c r="L156" s="12">
        <v>46.4640496004819</v>
      </c>
      <c r="M156" s="12">
        <v>52.445435595035498</v>
      </c>
      <c r="N156" s="12">
        <v>58.330401096105497</v>
      </c>
      <c r="O156" s="12">
        <v>63.950761716842599</v>
      </c>
      <c r="P156" s="12">
        <v>68.859313006877898</v>
      </c>
      <c r="Q156" s="12">
        <v>73.593606590032493</v>
      </c>
      <c r="R156" s="12">
        <v>78.064377329349497</v>
      </c>
      <c r="S156" s="12">
        <v>81.601222823858194</v>
      </c>
      <c r="T156" s="12">
        <v>84.597876515388407</v>
      </c>
      <c r="U156" s="12">
        <v>87.964804430603905</v>
      </c>
      <c r="V156" s="12">
        <v>90.327484420299498</v>
      </c>
      <c r="W156" s="12">
        <v>91.950446628570504</v>
      </c>
      <c r="X156" s="12">
        <v>92.170012948036103</v>
      </c>
      <c r="Y156" s="12">
        <v>92.633660766363107</v>
      </c>
      <c r="Z156" s="12">
        <v>92.512752476215297</v>
      </c>
      <c r="AA156" s="12">
        <v>92.740926713466607</v>
      </c>
    </row>
    <row r="157" spans="1:27">
      <c r="A157" s="11" t="s">
        <v>30</v>
      </c>
      <c r="B157" s="11" t="s">
        <v>78</v>
      </c>
      <c r="C157" s="12">
        <v>11.062804789461101</v>
      </c>
      <c r="D157" s="12">
        <v>13.902850213646801</v>
      </c>
      <c r="E157" s="12">
        <v>17.703400417864302</v>
      </c>
      <c r="F157" s="12">
        <v>21.920525252819001</v>
      </c>
      <c r="G157" s="12">
        <v>26.3105407485365</v>
      </c>
      <c r="H157" s="12">
        <v>29.964224667660801</v>
      </c>
      <c r="I157" s="12">
        <v>35.119824184179301</v>
      </c>
      <c r="J157" s="12">
        <v>39.761623577013602</v>
      </c>
      <c r="K157" s="12">
        <v>47.487126561403201</v>
      </c>
      <c r="L157" s="12">
        <v>54.702294640660199</v>
      </c>
      <c r="M157" s="12">
        <v>61.754500694632497</v>
      </c>
      <c r="N157" s="12">
        <v>68.643431196510704</v>
      </c>
      <c r="O157" s="12">
        <v>75.258941079392997</v>
      </c>
      <c r="P157" s="12">
        <v>81.073433627843798</v>
      </c>
      <c r="Q157" s="12">
        <v>86.606750926375298</v>
      </c>
      <c r="R157" s="12">
        <v>91.916577266454695</v>
      </c>
      <c r="S157" s="12">
        <v>96.077203630924203</v>
      </c>
      <c r="T157" s="12">
        <v>99.599801549613403</v>
      </c>
      <c r="U157" s="12">
        <v>103.488904779672</v>
      </c>
      <c r="V157" s="12">
        <v>106.344189944565</v>
      </c>
      <c r="W157" s="12">
        <v>108.16383065026901</v>
      </c>
      <c r="X157" s="12">
        <v>108.50315858906499</v>
      </c>
      <c r="Y157" s="12">
        <v>109.07885070157</v>
      </c>
      <c r="Z157" s="12">
        <v>108.912898436665</v>
      </c>
      <c r="AA157" s="12">
        <v>109.130175358176</v>
      </c>
    </row>
  </sheetData>
  <sheetProtection algorithmName="SHA-512" hashValue="Kd0y0M6EGDhchNgbzIefBwK6q9by078bNnkN0CWq5HbREgJVTwrjndDHVEwYPW/EJZymoUjsXjQ0jrJLjr37Iw==" saltValue="69MFF9v4A40Cwx7Yl7KUmw==" spinCount="100000" sheet="1" objects="1" scenarios="1"/>
  <mergeCells count="6">
    <mergeCell ref="A93:B93"/>
    <mergeCell ref="A18:B18"/>
    <mergeCell ref="A33:B33"/>
    <mergeCell ref="A48:B48"/>
    <mergeCell ref="A63:B63"/>
    <mergeCell ref="A78:B78"/>
  </mergeCells>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tabColor rgb="FFFFC000"/>
  </sheetPr>
  <dimension ref="A1:AF157"/>
  <sheetViews>
    <sheetView zoomScale="85" zoomScaleNormal="85" workbookViewId="0"/>
  </sheetViews>
  <sheetFormatPr defaultColWidth="9.1796875" defaultRowHeight="14.5"/>
  <cols>
    <col min="1" max="1" width="16" style="6" customWidth="1"/>
    <col min="2" max="2" width="30.54296875" style="6" customWidth="1"/>
    <col min="3" max="27" width="9.6328125" style="6" customWidth="1"/>
    <col min="28" max="29" width="9.453125" style="6" customWidth="1"/>
    <col min="30" max="30" width="11.54296875" style="6" bestFit="1" customWidth="1"/>
    <col min="31" max="16384" width="9.1796875" style="6"/>
  </cols>
  <sheetData>
    <row r="1" spans="1:32" s="10" customFormat="1" ht="23.25" customHeight="1">
      <c r="A1" s="9" t="s">
        <v>134</v>
      </c>
      <c r="B1" s="8"/>
      <c r="C1" s="8"/>
      <c r="D1" s="8"/>
      <c r="E1" s="8"/>
      <c r="F1" s="8"/>
      <c r="G1" s="8"/>
      <c r="H1" s="8"/>
      <c r="I1" s="8"/>
      <c r="J1" s="8"/>
      <c r="K1" s="8"/>
      <c r="L1" s="8"/>
      <c r="M1" s="8"/>
      <c r="N1" s="8"/>
      <c r="O1" s="8"/>
      <c r="P1" s="8"/>
      <c r="Q1" s="8"/>
      <c r="R1" s="8"/>
      <c r="S1" s="8"/>
      <c r="T1" s="8"/>
      <c r="U1" s="8"/>
      <c r="V1" s="8"/>
      <c r="W1" s="8"/>
      <c r="X1" s="8"/>
      <c r="Y1" s="8"/>
      <c r="Z1" s="8"/>
      <c r="AA1" s="8"/>
    </row>
    <row r="2" spans="1:32" s="10" customFormat="1">
      <c r="A2" s="7" t="s">
        <v>106</v>
      </c>
    </row>
    <row r="3" spans="1:32" s="10" customFormat="1"/>
    <row r="4" spans="1:32">
      <c r="A4" s="7" t="s">
        <v>52</v>
      </c>
      <c r="B4" s="7"/>
      <c r="C4" s="10"/>
      <c r="D4" s="10"/>
      <c r="E4" s="10"/>
      <c r="F4" s="10"/>
      <c r="G4" s="10"/>
      <c r="H4" s="10"/>
      <c r="I4" s="10"/>
      <c r="J4" s="10"/>
      <c r="K4" s="10"/>
      <c r="L4" s="10"/>
      <c r="M4" s="10"/>
      <c r="N4" s="10"/>
      <c r="O4" s="10"/>
      <c r="P4" s="10"/>
      <c r="Q4" s="10"/>
      <c r="R4" s="10"/>
      <c r="S4" s="10"/>
      <c r="T4" s="10"/>
      <c r="U4" s="10"/>
      <c r="V4" s="10"/>
      <c r="W4" s="10"/>
      <c r="X4" s="10"/>
      <c r="Y4" s="10"/>
      <c r="Z4" s="10"/>
      <c r="AA4" s="10"/>
    </row>
    <row r="5" spans="1:32">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32">
      <c r="A6" s="11" t="s">
        <v>18</v>
      </c>
      <c r="B6" s="11" t="s">
        <v>2</v>
      </c>
      <c r="C6" s="12">
        <v>16456</v>
      </c>
      <c r="D6" s="12">
        <v>16456</v>
      </c>
      <c r="E6" s="12">
        <v>13713.746406106002</v>
      </c>
      <c r="F6" s="12">
        <v>11949.208413695002</v>
      </c>
      <c r="G6" s="12">
        <v>11131.838870048003</v>
      </c>
      <c r="H6" s="12">
        <v>11131.799074253002</v>
      </c>
      <c r="I6" s="12">
        <v>9941.447909929002</v>
      </c>
      <c r="J6" s="12">
        <v>9941.4449251030001</v>
      </c>
      <c r="K6" s="12">
        <v>9941.4419221250009</v>
      </c>
      <c r="L6" s="12">
        <v>9941.4418609910008</v>
      </c>
      <c r="M6" s="12">
        <v>7416.3854402210009</v>
      </c>
      <c r="N6" s="12">
        <v>7416.3854375190003</v>
      </c>
      <c r="O6" s="12">
        <v>7135.9965900000007</v>
      </c>
      <c r="P6" s="12">
        <v>6435.9978300000012</v>
      </c>
      <c r="Q6" s="12">
        <v>5285.9998500000002</v>
      </c>
      <c r="R6" s="12">
        <v>5285.9996099999998</v>
      </c>
      <c r="S6" s="12">
        <v>5285.9995799999997</v>
      </c>
      <c r="T6" s="12">
        <v>3895.9995800000002</v>
      </c>
      <c r="U6" s="12">
        <v>3895.9995800000002</v>
      </c>
      <c r="V6" s="12">
        <v>3151.99964</v>
      </c>
      <c r="W6" s="12">
        <v>2786.99982</v>
      </c>
      <c r="X6" s="12">
        <v>2421.9986899999999</v>
      </c>
      <c r="Y6" s="12">
        <v>2056.99964</v>
      </c>
      <c r="Z6" s="12">
        <v>1691.9999400000002</v>
      </c>
      <c r="AA6" s="12">
        <v>1691.99991</v>
      </c>
    </row>
    <row r="7" spans="1:32">
      <c r="A7" s="11" t="s">
        <v>18</v>
      </c>
      <c r="B7" s="11" t="s">
        <v>11</v>
      </c>
      <c r="C7" s="12">
        <v>4835</v>
      </c>
      <c r="D7" s="12">
        <v>4835</v>
      </c>
      <c r="E7" s="12">
        <v>3694.9247193450005</v>
      </c>
      <c r="F7" s="12">
        <v>3694.9200601890002</v>
      </c>
      <c r="G7" s="12">
        <v>3413.9707681280001</v>
      </c>
      <c r="H7" s="12">
        <v>3341.3728700000001</v>
      </c>
      <c r="I7" s="12">
        <v>3239.15616</v>
      </c>
      <c r="J7" s="12">
        <v>3239.1549199999999</v>
      </c>
      <c r="K7" s="12">
        <v>3239.1548299999999</v>
      </c>
      <c r="L7" s="12">
        <v>3239.1548299999999</v>
      </c>
      <c r="M7" s="12">
        <v>3239.1548299999999</v>
      </c>
      <c r="N7" s="12">
        <v>3239.1548299999999</v>
      </c>
      <c r="O7" s="12">
        <v>3239.1548299999999</v>
      </c>
      <c r="P7" s="12">
        <v>3239.1548299999999</v>
      </c>
      <c r="Q7" s="12">
        <v>3239.1548299999999</v>
      </c>
      <c r="R7" s="12">
        <v>3009.6199299999998</v>
      </c>
      <c r="S7" s="12">
        <v>3009.6198799999997</v>
      </c>
      <c r="T7" s="12">
        <v>3009.6197399999996</v>
      </c>
      <c r="U7" s="12">
        <v>3009.6196799999998</v>
      </c>
      <c r="V7" s="12">
        <v>2875.6021699999997</v>
      </c>
      <c r="W7" s="12">
        <v>2875.6021099999998</v>
      </c>
      <c r="X7" s="12">
        <v>2809.4512400000003</v>
      </c>
      <c r="Y7" s="12">
        <v>1159.9850999999999</v>
      </c>
      <c r="Z7" s="12">
        <v>1159.9850999999999</v>
      </c>
      <c r="AA7" s="12">
        <v>0</v>
      </c>
    </row>
    <row r="8" spans="1:32">
      <c r="A8" s="11" t="s">
        <v>18</v>
      </c>
      <c r="B8" s="11" t="s">
        <v>8</v>
      </c>
      <c r="C8" s="12">
        <v>2954.8999938964839</v>
      </c>
      <c r="D8" s="12">
        <v>2774.902241973844</v>
      </c>
      <c r="E8" s="12">
        <v>2774.9025393773741</v>
      </c>
      <c r="F8" s="12">
        <v>2774.9026207210641</v>
      </c>
      <c r="G8" s="12">
        <v>2774.9027221224637</v>
      </c>
      <c r="H8" s="12">
        <v>2774.9030883888236</v>
      </c>
      <c r="I8" s="12">
        <v>2774.9032604360236</v>
      </c>
      <c r="J8" s="12">
        <v>2774.903665219364</v>
      </c>
      <c r="K8" s="12">
        <v>2774.9037114222738</v>
      </c>
      <c r="L8" s="12">
        <v>2774.9043643661339</v>
      </c>
      <c r="M8" s="12">
        <v>2774.9062200596541</v>
      </c>
      <c r="N8" s="12">
        <v>2774.9070689464238</v>
      </c>
      <c r="O8" s="12">
        <v>2774.9076557376839</v>
      </c>
      <c r="P8" s="12">
        <v>2389.907722234484</v>
      </c>
      <c r="Q8" s="12">
        <v>1860.9093028010439</v>
      </c>
      <c r="R8" s="12">
        <v>1860.9093129276839</v>
      </c>
      <c r="S8" s="12">
        <v>1716.5094072332502</v>
      </c>
      <c r="T8" s="12">
        <v>1716.5096348403001</v>
      </c>
      <c r="U8" s="12">
        <v>1716.5103775192999</v>
      </c>
      <c r="V8" s="12">
        <v>1716.5104840961999</v>
      </c>
      <c r="W8" s="12">
        <v>1276.512071185</v>
      </c>
      <c r="X8" s="12">
        <v>1276.5121794908002</v>
      </c>
      <c r="Y8" s="12">
        <v>632.01545837089998</v>
      </c>
      <c r="Z8" s="12">
        <v>388.0202103739</v>
      </c>
      <c r="AA8" s="12">
        <v>388.03256355889999</v>
      </c>
    </row>
    <row r="9" spans="1:32">
      <c r="A9" s="11" t="s">
        <v>18</v>
      </c>
      <c r="B9" s="11" t="s">
        <v>12</v>
      </c>
      <c r="C9" s="12">
        <v>1300</v>
      </c>
      <c r="D9" s="12">
        <v>1300</v>
      </c>
      <c r="E9" s="12">
        <v>1300</v>
      </c>
      <c r="F9" s="12">
        <v>1300</v>
      </c>
      <c r="G9" s="12">
        <v>1300</v>
      </c>
      <c r="H9" s="12">
        <v>1300</v>
      </c>
      <c r="I9" s="12">
        <v>1300</v>
      </c>
      <c r="J9" s="12">
        <v>1300</v>
      </c>
      <c r="K9" s="12">
        <v>1300</v>
      </c>
      <c r="L9" s="12">
        <v>1300</v>
      </c>
      <c r="M9" s="12">
        <v>1300</v>
      </c>
      <c r="N9" s="12">
        <v>1300</v>
      </c>
      <c r="O9" s="12">
        <v>500</v>
      </c>
      <c r="P9" s="12">
        <v>500</v>
      </c>
      <c r="Q9" s="12">
        <v>500</v>
      </c>
      <c r="R9" s="12">
        <v>500</v>
      </c>
      <c r="S9" s="12">
        <v>0</v>
      </c>
      <c r="T9" s="12">
        <v>0</v>
      </c>
      <c r="U9" s="12">
        <v>0</v>
      </c>
      <c r="V9" s="12">
        <v>0</v>
      </c>
      <c r="W9" s="12">
        <v>0</v>
      </c>
      <c r="X9" s="12">
        <v>0</v>
      </c>
      <c r="Y9" s="12">
        <v>0</v>
      </c>
      <c r="Z9" s="12">
        <v>0</v>
      </c>
      <c r="AA9" s="12">
        <v>0</v>
      </c>
    </row>
    <row r="10" spans="1:32">
      <c r="A10" s="11" t="s">
        <v>18</v>
      </c>
      <c r="B10" s="11" t="s">
        <v>5</v>
      </c>
      <c r="C10" s="12">
        <v>7382.1674683717629</v>
      </c>
      <c r="D10" s="12">
        <v>8396.326016049843</v>
      </c>
      <c r="E10" s="12">
        <v>8632.2673219693443</v>
      </c>
      <c r="F10" s="12">
        <v>8632.2677204668034</v>
      </c>
      <c r="G10" s="12">
        <v>8632.2680320366144</v>
      </c>
      <c r="H10" s="12">
        <v>8632.2708198536438</v>
      </c>
      <c r="I10" s="12">
        <v>8632.2756814696459</v>
      </c>
      <c r="J10" s="12">
        <v>8742.2999502252442</v>
      </c>
      <c r="K10" s="12">
        <v>8742.3003106720826</v>
      </c>
      <c r="L10" s="12">
        <v>8465.4411424141817</v>
      </c>
      <c r="M10" s="12">
        <v>8516.7276154306819</v>
      </c>
      <c r="N10" s="12">
        <v>9114.2540717246811</v>
      </c>
      <c r="O10" s="12">
        <v>9034.2642277062823</v>
      </c>
      <c r="P10" s="12">
        <v>9034.2643891009793</v>
      </c>
      <c r="Q10" s="12">
        <v>9034.2807755962822</v>
      </c>
      <c r="R10" s="12">
        <v>9034.2808800354815</v>
      </c>
      <c r="S10" s="12">
        <v>8594.2810695277822</v>
      </c>
      <c r="T10" s="12">
        <v>8474.2819126525828</v>
      </c>
      <c r="U10" s="12">
        <v>8474.3043532629799</v>
      </c>
      <c r="V10" s="12">
        <v>8380.3046858620801</v>
      </c>
      <c r="W10" s="12">
        <v>8424.8134715020806</v>
      </c>
      <c r="X10" s="12">
        <v>10034.55753792426</v>
      </c>
      <c r="Y10" s="12">
        <v>10316.820006384361</v>
      </c>
      <c r="Z10" s="12">
        <v>11344.147748587762</v>
      </c>
      <c r="AA10" s="12">
        <v>11157.709505779461</v>
      </c>
    </row>
    <row r="11" spans="1:32">
      <c r="A11" s="11" t="s">
        <v>18</v>
      </c>
      <c r="B11" s="11" t="s">
        <v>3</v>
      </c>
      <c r="C11" s="12">
        <v>7507.4199905395499</v>
      </c>
      <c r="D11" s="12">
        <v>7507.4199905395499</v>
      </c>
      <c r="E11" s="12">
        <v>7507.4199905395499</v>
      </c>
      <c r="F11" s="12">
        <v>7507.4199905395499</v>
      </c>
      <c r="G11" s="12">
        <v>7507.4199905395499</v>
      </c>
      <c r="H11" s="12">
        <v>7507.4199905395499</v>
      </c>
      <c r="I11" s="12">
        <v>7507.4199905395499</v>
      </c>
      <c r="J11" s="12">
        <v>7507.4199905395499</v>
      </c>
      <c r="K11" s="12">
        <v>7507.4199905395499</v>
      </c>
      <c r="L11" s="12">
        <v>7507.4199905395499</v>
      </c>
      <c r="M11" s="12">
        <v>7507.4199905395499</v>
      </c>
      <c r="N11" s="12">
        <v>7507.4199905395499</v>
      </c>
      <c r="O11" s="12">
        <v>7507.4199905395499</v>
      </c>
      <c r="P11" s="12">
        <v>7507.4199905395499</v>
      </c>
      <c r="Q11" s="12">
        <v>7421.019989013671</v>
      </c>
      <c r="R11" s="12">
        <v>7421.019989013671</v>
      </c>
      <c r="S11" s="12">
        <v>7421.019989013671</v>
      </c>
      <c r="T11" s="12">
        <v>7421.019989013671</v>
      </c>
      <c r="U11" s="12">
        <v>7421.019989013671</v>
      </c>
      <c r="V11" s="12">
        <v>7355.019989013671</v>
      </c>
      <c r="W11" s="12">
        <v>7355.019989013671</v>
      </c>
      <c r="X11" s="12">
        <v>7355.019989013671</v>
      </c>
      <c r="Y11" s="12">
        <v>7355.019989013671</v>
      </c>
      <c r="Z11" s="12">
        <v>7355.019989013671</v>
      </c>
      <c r="AA11" s="12">
        <v>7355.019989013671</v>
      </c>
    </row>
    <row r="12" spans="1:32">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32">
      <c r="A13" s="11" t="s">
        <v>18</v>
      </c>
      <c r="B13" s="11" t="s">
        <v>10</v>
      </c>
      <c r="C13" s="12">
        <v>10568.15728600854</v>
      </c>
      <c r="D13" s="12">
        <v>12006.64501067805</v>
      </c>
      <c r="E13" s="12">
        <v>13676.071074270501</v>
      </c>
      <c r="F13" s="12">
        <v>15681.977600612001</v>
      </c>
      <c r="G13" s="12">
        <v>17741.659549649299</v>
      </c>
      <c r="H13" s="12">
        <v>20076.244407989339</v>
      </c>
      <c r="I13" s="12">
        <v>21878.532649013774</v>
      </c>
      <c r="J13" s="12">
        <v>21902.590289488136</v>
      </c>
      <c r="K13" s="12">
        <v>22039.811510712272</v>
      </c>
      <c r="L13" s="12">
        <v>22860.054523022685</v>
      </c>
      <c r="M13" s="12">
        <v>26711.488494028941</v>
      </c>
      <c r="N13" s="12">
        <v>28211.813435496118</v>
      </c>
      <c r="O13" s="12">
        <v>30079.153616104733</v>
      </c>
      <c r="P13" s="12">
        <v>33627.281944694041</v>
      </c>
      <c r="Q13" s="12">
        <v>38006.946132913596</v>
      </c>
      <c r="R13" s="12">
        <v>41056.896718258162</v>
      </c>
      <c r="S13" s="12">
        <v>40851.836229574874</v>
      </c>
      <c r="T13" s="12">
        <v>41387.974657374943</v>
      </c>
      <c r="U13" s="12">
        <v>43114.247060965361</v>
      </c>
      <c r="V13" s="12">
        <v>46045.658158756378</v>
      </c>
      <c r="W13" s="12">
        <v>46102.784193414256</v>
      </c>
      <c r="X13" s="12">
        <v>46332.601377322513</v>
      </c>
      <c r="Y13" s="12">
        <v>49076.128615709153</v>
      </c>
      <c r="Z13" s="12">
        <v>55104.088884434888</v>
      </c>
      <c r="AA13" s="12">
        <v>59401.016200980594</v>
      </c>
    </row>
    <row r="14" spans="1:32">
      <c r="A14" s="11" t="s">
        <v>18</v>
      </c>
      <c r="B14" s="11" t="s">
        <v>9</v>
      </c>
      <c r="C14" s="12">
        <v>9555.0052417547813</v>
      </c>
      <c r="D14" s="12">
        <v>9955.0110984313396</v>
      </c>
      <c r="E14" s="12">
        <v>9955.0177169433027</v>
      </c>
      <c r="F14" s="12">
        <v>9955.028453152052</v>
      </c>
      <c r="G14" s="12">
        <v>9955.0340641118128</v>
      </c>
      <c r="H14" s="12">
        <v>10246.428876888562</v>
      </c>
      <c r="I14" s="12">
        <v>11048.854271938892</v>
      </c>
      <c r="J14" s="12">
        <v>11048.85946194289</v>
      </c>
      <c r="K14" s="12">
        <v>11042.741399593131</v>
      </c>
      <c r="L14" s="12">
        <v>11042.75095890693</v>
      </c>
      <c r="M14" s="12">
        <v>14195.974695101231</v>
      </c>
      <c r="N14" s="12">
        <v>14307.345614644633</v>
      </c>
      <c r="O14" s="12">
        <v>14803.839204082731</v>
      </c>
      <c r="P14" s="12">
        <v>15732.907330198632</v>
      </c>
      <c r="Q14" s="12">
        <v>19753.16671923863</v>
      </c>
      <c r="R14" s="12">
        <v>19602.882270349375</v>
      </c>
      <c r="S14" s="12">
        <v>20158.575610105774</v>
      </c>
      <c r="T14" s="12">
        <v>22391.782098159074</v>
      </c>
      <c r="U14" s="12">
        <v>25300.278474743092</v>
      </c>
      <c r="V14" s="12">
        <v>28536.97624077581</v>
      </c>
      <c r="W14" s="12">
        <v>33078.51647024761</v>
      </c>
      <c r="X14" s="12">
        <v>32825.797496238163</v>
      </c>
      <c r="Y14" s="12">
        <v>36820.027250234198</v>
      </c>
      <c r="Z14" s="12">
        <v>46690.193093246868</v>
      </c>
      <c r="AA14" s="12">
        <v>50032.571557243682</v>
      </c>
      <c r="AC14" s="10"/>
      <c r="AD14" s="10"/>
      <c r="AE14" s="10"/>
      <c r="AF14" s="10"/>
    </row>
    <row r="15" spans="1:32">
      <c r="A15" s="11" t="s">
        <v>18</v>
      </c>
      <c r="B15" s="11" t="s">
        <v>102</v>
      </c>
      <c r="C15" s="12">
        <v>1004.6371320509325</v>
      </c>
      <c r="D15" s="12">
        <v>1004.6412504018325</v>
      </c>
      <c r="E15" s="12">
        <v>1004.6526901252324</v>
      </c>
      <c r="F15" s="12">
        <v>1004.6536917533326</v>
      </c>
      <c r="G15" s="12">
        <v>1004.6550703012325</v>
      </c>
      <c r="H15" s="12">
        <v>1120.9840977207325</v>
      </c>
      <c r="I15" s="12">
        <v>1145.3648973146326</v>
      </c>
      <c r="J15" s="12">
        <v>1115.3781770505325</v>
      </c>
      <c r="K15" s="12">
        <v>1115.3803073957324</v>
      </c>
      <c r="L15" s="12">
        <v>1648.2395623247326</v>
      </c>
      <c r="M15" s="12">
        <v>3371.645212702927</v>
      </c>
      <c r="N15" s="12">
        <v>3451.2488711409264</v>
      </c>
      <c r="O15" s="12">
        <v>4278.1847803363253</v>
      </c>
      <c r="P15" s="12">
        <v>4228.1890977789271</v>
      </c>
      <c r="Q15" s="12">
        <v>6417.7131492679255</v>
      </c>
      <c r="R15" s="12">
        <v>6417.7160680394263</v>
      </c>
      <c r="S15" s="12">
        <v>6417.7210989299256</v>
      </c>
      <c r="T15" s="12">
        <v>6513.049440736927</v>
      </c>
      <c r="U15" s="12">
        <v>9538.9398666479265</v>
      </c>
      <c r="V15" s="12">
        <v>9538.9439012879266</v>
      </c>
      <c r="W15" s="12">
        <v>9508.2038267740008</v>
      </c>
      <c r="X15" s="12">
        <v>9770.6036426179999</v>
      </c>
      <c r="Y15" s="12">
        <v>10498.180038211998</v>
      </c>
      <c r="Z15" s="12">
        <v>11094.053529897999</v>
      </c>
      <c r="AA15" s="12">
        <v>11828.458129396002</v>
      </c>
      <c r="AC15" s="10"/>
      <c r="AD15" s="10"/>
      <c r="AE15" s="10"/>
      <c r="AF15" s="10"/>
    </row>
    <row r="16" spans="1:32">
      <c r="A16" s="11" t="s">
        <v>18</v>
      </c>
      <c r="B16" s="11" t="s">
        <v>15</v>
      </c>
      <c r="C16" s="12">
        <v>810</v>
      </c>
      <c r="D16" s="12">
        <v>810</v>
      </c>
      <c r="E16" s="12">
        <v>1991.1344302800001</v>
      </c>
      <c r="F16" s="12">
        <v>1991.1372122335003</v>
      </c>
      <c r="G16" s="12">
        <v>4625.0138387789993</v>
      </c>
      <c r="H16" s="12">
        <v>4908.6992044515991</v>
      </c>
      <c r="I16" s="12">
        <v>4959.3231986859982</v>
      </c>
      <c r="J16" s="12">
        <v>4959.3301239387001</v>
      </c>
      <c r="K16" s="12">
        <v>4959.3325533927991</v>
      </c>
      <c r="L16" s="12">
        <v>4959.3917140902995</v>
      </c>
      <c r="M16" s="12">
        <v>5232.9574083590005</v>
      </c>
      <c r="N16" s="12">
        <v>5308.5941181478001</v>
      </c>
      <c r="O16" s="12">
        <v>5608.1805833736998</v>
      </c>
      <c r="P16" s="12">
        <v>5608.1817500144998</v>
      </c>
      <c r="Q16" s="12">
        <v>5875.6162849698012</v>
      </c>
      <c r="R16" s="12">
        <v>5875.6169592159995</v>
      </c>
      <c r="S16" s="12">
        <v>5875.617825427601</v>
      </c>
      <c r="T16" s="12">
        <v>5878.9201607082996</v>
      </c>
      <c r="U16" s="12">
        <v>6217.5661970813999</v>
      </c>
      <c r="V16" s="12">
        <v>6217.5678847813997</v>
      </c>
      <c r="W16" s="12">
        <v>6487.7918491052997</v>
      </c>
      <c r="X16" s="12">
        <v>6880.855326105001</v>
      </c>
      <c r="Y16" s="12">
        <v>7522.307344412</v>
      </c>
      <c r="Z16" s="12">
        <v>8540.8388787620006</v>
      </c>
      <c r="AA16" s="12">
        <v>8540.840768829501</v>
      </c>
      <c r="AC16" s="10"/>
      <c r="AD16" s="10"/>
      <c r="AE16" s="10"/>
      <c r="AF16" s="10"/>
    </row>
    <row r="17" spans="1:32">
      <c r="A17" s="11" t="s">
        <v>18</v>
      </c>
      <c r="B17" s="11" t="s">
        <v>17</v>
      </c>
      <c r="C17" s="12">
        <v>147.505</v>
      </c>
      <c r="D17" s="12">
        <v>233.726</v>
      </c>
      <c r="E17" s="12">
        <v>341.185</v>
      </c>
      <c r="F17" s="12">
        <v>499.25400000000002</v>
      </c>
      <c r="G17" s="12">
        <v>694.24800000000005</v>
      </c>
      <c r="H17" s="12">
        <v>914.65499999999997</v>
      </c>
      <c r="I17" s="12">
        <v>1207.518</v>
      </c>
      <c r="J17" s="12">
        <v>1463.328</v>
      </c>
      <c r="K17" s="12">
        <v>1850.787</v>
      </c>
      <c r="L17" s="12">
        <v>2292.6030000000001</v>
      </c>
      <c r="M17" s="12">
        <v>2793.5289999999995</v>
      </c>
      <c r="N17" s="12">
        <v>3356.326</v>
      </c>
      <c r="O17" s="12">
        <v>3965.7850000000003</v>
      </c>
      <c r="P17" s="12">
        <v>4611.2470000000003</v>
      </c>
      <c r="Q17" s="12">
        <v>5307.5700000000006</v>
      </c>
      <c r="R17" s="12">
        <v>6042.2599999999993</v>
      </c>
      <c r="S17" s="12">
        <v>6743.4239999999991</v>
      </c>
      <c r="T17" s="12">
        <v>7427.6600000000008</v>
      </c>
      <c r="U17" s="12">
        <v>8128.8190000000013</v>
      </c>
      <c r="V17" s="12">
        <v>8833.5020000000004</v>
      </c>
      <c r="W17" s="12">
        <v>9521.7929999999997</v>
      </c>
      <c r="X17" s="12">
        <v>10184.092000000001</v>
      </c>
      <c r="Y17" s="12">
        <v>10839.15</v>
      </c>
      <c r="Z17" s="12">
        <v>11484.626999999999</v>
      </c>
      <c r="AA17" s="12">
        <v>12143.078000000001</v>
      </c>
      <c r="AC17" s="10"/>
      <c r="AD17" s="10"/>
      <c r="AE17" s="10"/>
      <c r="AF17" s="10"/>
    </row>
    <row r="18" spans="1:32">
      <c r="A18" s="36" t="s">
        <v>98</v>
      </c>
      <c r="B18" s="36"/>
      <c r="C18" s="29">
        <v>60558.649980571121</v>
      </c>
      <c r="D18" s="29">
        <v>63231.30435767262</v>
      </c>
      <c r="E18" s="29">
        <v>61254.349768551067</v>
      </c>
      <c r="F18" s="29">
        <v>61495.72485937547</v>
      </c>
      <c r="G18" s="29">
        <v>62457.09399663574</v>
      </c>
      <c r="H18" s="29">
        <v>65010.43912791292</v>
      </c>
      <c r="I18" s="29">
        <v>66322.589923326886</v>
      </c>
      <c r="J18" s="29">
        <v>66456.673202518185</v>
      </c>
      <c r="K18" s="29">
        <v>66587.773675064309</v>
      </c>
      <c r="L18" s="29">
        <v>67131.16767024048</v>
      </c>
      <c r="M18" s="29">
        <v>71662.057285381059</v>
      </c>
      <c r="N18" s="29">
        <v>73871.280448870413</v>
      </c>
      <c r="O18" s="29">
        <v>75074.736114170984</v>
      </c>
      <c r="P18" s="29">
        <v>78466.934036767692</v>
      </c>
      <c r="Q18" s="29">
        <v>85101.477599563223</v>
      </c>
      <c r="R18" s="29">
        <v>87771.608710584376</v>
      </c>
      <c r="S18" s="29">
        <v>87037.841765455363</v>
      </c>
      <c r="T18" s="29">
        <v>88297.18761204058</v>
      </c>
      <c r="U18" s="29">
        <v>92931.979515504412</v>
      </c>
      <c r="V18" s="29">
        <v>98062.071368504141</v>
      </c>
      <c r="W18" s="29">
        <v>101900.24812536262</v>
      </c>
      <c r="X18" s="29">
        <v>103055.93850998941</v>
      </c>
      <c r="Y18" s="29">
        <v>107416.99605971228</v>
      </c>
      <c r="Z18" s="29">
        <v>123733.45496565709</v>
      </c>
      <c r="AA18" s="29">
        <v>130026.3497265763</v>
      </c>
      <c r="AC18" s="10"/>
      <c r="AD18" s="10"/>
      <c r="AE18" s="10"/>
      <c r="AF18" s="10"/>
    </row>
    <row r="19" spans="1:32">
      <c r="AC19" s="10"/>
      <c r="AD19" s="10"/>
      <c r="AE19" s="10"/>
      <c r="AF19" s="10"/>
    </row>
    <row r="20" spans="1:32">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c r="AC20" s="10"/>
      <c r="AD20" s="10"/>
      <c r="AE20" s="10"/>
      <c r="AF20" s="10"/>
    </row>
    <row r="21" spans="1:32">
      <c r="A21" s="11" t="s">
        <v>26</v>
      </c>
      <c r="B21" s="11" t="s">
        <v>2</v>
      </c>
      <c r="C21" s="12">
        <v>8330</v>
      </c>
      <c r="D21" s="12">
        <v>8330</v>
      </c>
      <c r="E21" s="12">
        <v>6732.9710984600006</v>
      </c>
      <c r="F21" s="12">
        <v>5161.4708300000002</v>
      </c>
      <c r="G21" s="12">
        <v>4690.6363499999998</v>
      </c>
      <c r="H21" s="12">
        <v>4690.6363499999998</v>
      </c>
      <c r="I21" s="12">
        <v>3915.0601799999999</v>
      </c>
      <c r="J21" s="12">
        <v>3915.0594799999999</v>
      </c>
      <c r="K21" s="12">
        <v>3915.0564800000002</v>
      </c>
      <c r="L21" s="12">
        <v>3915.0564200000003</v>
      </c>
      <c r="M21" s="12">
        <v>1390</v>
      </c>
      <c r="N21" s="12">
        <v>1390</v>
      </c>
      <c r="O21" s="12">
        <v>1390</v>
      </c>
      <c r="P21" s="12">
        <v>1390</v>
      </c>
      <c r="Q21" s="12">
        <v>1390</v>
      </c>
      <c r="R21" s="12">
        <v>1390</v>
      </c>
      <c r="S21" s="12">
        <v>1390</v>
      </c>
      <c r="T21" s="12">
        <v>0</v>
      </c>
      <c r="U21" s="12">
        <v>0</v>
      </c>
      <c r="V21" s="12">
        <v>0</v>
      </c>
      <c r="W21" s="12">
        <v>0</v>
      </c>
      <c r="X21" s="12">
        <v>0</v>
      </c>
      <c r="Y21" s="12">
        <v>0</v>
      </c>
      <c r="Z21" s="12">
        <v>0</v>
      </c>
      <c r="AA21" s="12">
        <v>0</v>
      </c>
      <c r="AC21" s="10"/>
      <c r="AD21" s="10"/>
      <c r="AE21" s="10"/>
      <c r="AF21" s="10"/>
    </row>
    <row r="22" spans="1:32" s="10" customFormat="1">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2" s="10" customFormat="1">
      <c r="A23" s="11" t="s">
        <v>26</v>
      </c>
      <c r="B23" s="11" t="s">
        <v>8</v>
      </c>
      <c r="C23" s="12">
        <v>440</v>
      </c>
      <c r="D23" s="12">
        <v>440.00052961375002</v>
      </c>
      <c r="E23" s="12">
        <v>440.00066740955998</v>
      </c>
      <c r="F23" s="12">
        <v>440.00066927210003</v>
      </c>
      <c r="G23" s="12">
        <v>440.00067958124998</v>
      </c>
      <c r="H23" s="12">
        <v>440.00069718923999</v>
      </c>
      <c r="I23" s="12">
        <v>440.00079828079998</v>
      </c>
      <c r="J23" s="12">
        <v>440.00097004643999</v>
      </c>
      <c r="K23" s="12">
        <v>440.00097509315998</v>
      </c>
      <c r="L23" s="12">
        <v>440.00112307410001</v>
      </c>
      <c r="M23" s="12">
        <v>440.00222395550003</v>
      </c>
      <c r="N23" s="12">
        <v>440.00225486440002</v>
      </c>
      <c r="O23" s="12">
        <v>440.00226450269997</v>
      </c>
      <c r="P23" s="12">
        <v>440.00227130410002</v>
      </c>
      <c r="Q23" s="12">
        <v>440.00230634069999</v>
      </c>
      <c r="R23" s="12">
        <v>440.002306874</v>
      </c>
      <c r="S23" s="12">
        <v>440.00230736629999</v>
      </c>
      <c r="T23" s="12">
        <v>440.0023388541</v>
      </c>
      <c r="U23" s="12">
        <v>440.00270330670003</v>
      </c>
      <c r="V23" s="12">
        <v>440.00272699930002</v>
      </c>
      <c r="W23" s="12">
        <v>3.3291570000000001E-3</v>
      </c>
      <c r="X23" s="12">
        <v>3.345177E-3</v>
      </c>
      <c r="Y23" s="12">
        <v>3.7559656999999998E-3</v>
      </c>
      <c r="Z23" s="12">
        <v>6.4044213000000001E-3</v>
      </c>
      <c r="AA23" s="12">
        <v>6.4366935E-3</v>
      </c>
    </row>
    <row r="24" spans="1:32" s="10" customFormat="1">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2" s="10" customFormat="1">
      <c r="A25" s="11" t="s">
        <v>26</v>
      </c>
      <c r="B25" s="11" t="s">
        <v>5</v>
      </c>
      <c r="C25" s="12">
        <v>1889.001321144171</v>
      </c>
      <c r="D25" s="12">
        <v>2903.1592108038208</v>
      </c>
      <c r="E25" s="12">
        <v>3139.100193892421</v>
      </c>
      <c r="F25" s="12">
        <v>3139.1001984244208</v>
      </c>
      <c r="G25" s="12">
        <v>3139.1002023879209</v>
      </c>
      <c r="H25" s="12">
        <v>3139.1002293411207</v>
      </c>
      <c r="I25" s="12">
        <v>3139.1047935647211</v>
      </c>
      <c r="J25" s="12">
        <v>3631.628683918721</v>
      </c>
      <c r="K25" s="12">
        <v>3631.6286894613208</v>
      </c>
      <c r="L25" s="12">
        <v>3631.6288024884211</v>
      </c>
      <c r="M25" s="12">
        <v>4276.4094874177208</v>
      </c>
      <c r="N25" s="12">
        <v>4276.40950357152</v>
      </c>
      <c r="O25" s="12">
        <v>4276.4095080249208</v>
      </c>
      <c r="P25" s="12">
        <v>4276.4095145191204</v>
      </c>
      <c r="Q25" s="12">
        <v>4276.4096241593215</v>
      </c>
      <c r="R25" s="12">
        <v>4276.4096314049211</v>
      </c>
      <c r="S25" s="12">
        <v>4276.4096443039216</v>
      </c>
      <c r="T25" s="12">
        <v>4276.4096851772219</v>
      </c>
      <c r="U25" s="12">
        <v>4276.4097227369211</v>
      </c>
      <c r="V25" s="12">
        <v>4276.4098404549204</v>
      </c>
      <c r="W25" s="12">
        <v>4276.4100556674211</v>
      </c>
      <c r="X25" s="12">
        <v>3427.4155916509999</v>
      </c>
      <c r="Y25" s="12">
        <v>3427.4158691440002</v>
      </c>
      <c r="Z25" s="12">
        <v>3427.4164043340002</v>
      </c>
      <c r="AA25" s="12">
        <v>3427.4164483674999</v>
      </c>
    </row>
    <row r="26" spans="1:32" s="10" customFormat="1">
      <c r="A26" s="11" t="s">
        <v>26</v>
      </c>
      <c r="B26" s="11" t="s">
        <v>3</v>
      </c>
      <c r="C26" s="12">
        <v>2525</v>
      </c>
      <c r="D26" s="12">
        <v>2525</v>
      </c>
      <c r="E26" s="12">
        <v>2525</v>
      </c>
      <c r="F26" s="12">
        <v>2525</v>
      </c>
      <c r="G26" s="12">
        <v>2525</v>
      </c>
      <c r="H26" s="12">
        <v>2525</v>
      </c>
      <c r="I26" s="12">
        <v>2525</v>
      </c>
      <c r="J26" s="12">
        <v>2525</v>
      </c>
      <c r="K26" s="12">
        <v>2525</v>
      </c>
      <c r="L26" s="12">
        <v>2525</v>
      </c>
      <c r="M26" s="12">
        <v>2525</v>
      </c>
      <c r="N26" s="12">
        <v>2525</v>
      </c>
      <c r="O26" s="12">
        <v>2525</v>
      </c>
      <c r="P26" s="12">
        <v>2525</v>
      </c>
      <c r="Q26" s="12">
        <v>2525</v>
      </c>
      <c r="R26" s="12">
        <v>2525</v>
      </c>
      <c r="S26" s="12">
        <v>2525</v>
      </c>
      <c r="T26" s="12">
        <v>2525</v>
      </c>
      <c r="U26" s="12">
        <v>2525</v>
      </c>
      <c r="V26" s="12">
        <v>2525</v>
      </c>
      <c r="W26" s="12">
        <v>2525</v>
      </c>
      <c r="X26" s="12">
        <v>2525</v>
      </c>
      <c r="Y26" s="12">
        <v>2525</v>
      </c>
      <c r="Z26" s="12">
        <v>2525</v>
      </c>
      <c r="AA26" s="12">
        <v>2525</v>
      </c>
    </row>
    <row r="27" spans="1:32" s="10" customFormat="1">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32" s="10" customFormat="1">
      <c r="A28" s="11" t="s">
        <v>26</v>
      </c>
      <c r="B28" s="11" t="s">
        <v>10</v>
      </c>
      <c r="C28" s="12">
        <v>2220.7307188154473</v>
      </c>
      <c r="D28" s="12">
        <v>3359.6520312214971</v>
      </c>
      <c r="E28" s="12">
        <v>4380.3768406515883</v>
      </c>
      <c r="F28" s="12">
        <v>5711.4745887300778</v>
      </c>
      <c r="G28" s="12">
        <v>6993.1478462404475</v>
      </c>
      <c r="H28" s="12">
        <v>8418.7292287676592</v>
      </c>
      <c r="I28" s="12">
        <v>9422.3683713509472</v>
      </c>
      <c r="J28" s="12">
        <v>9422.3690876187393</v>
      </c>
      <c r="K28" s="12">
        <v>9422.3691766558986</v>
      </c>
      <c r="L28" s="12">
        <v>9422.369990267247</v>
      </c>
      <c r="M28" s="12">
        <v>10418.61943097065</v>
      </c>
      <c r="N28" s="12">
        <v>11152.179823147597</v>
      </c>
      <c r="O28" s="12">
        <v>11152.205468716787</v>
      </c>
      <c r="P28" s="12">
        <v>11802.718129769946</v>
      </c>
      <c r="Q28" s="12">
        <v>12368.963916600245</v>
      </c>
      <c r="R28" s="12">
        <v>15354.130523392907</v>
      </c>
      <c r="S28" s="12">
        <v>15354.13138168216</v>
      </c>
      <c r="T28" s="12">
        <v>15060.81963515626</v>
      </c>
      <c r="U28" s="12">
        <v>15796.179564395001</v>
      </c>
      <c r="V28" s="12">
        <v>15814.080482551497</v>
      </c>
      <c r="W28" s="12">
        <v>15595.324684271565</v>
      </c>
      <c r="X28" s="12">
        <v>16060.342835341864</v>
      </c>
      <c r="Y28" s="12">
        <v>16896.316631412465</v>
      </c>
      <c r="Z28" s="12">
        <v>18157.949845870611</v>
      </c>
      <c r="AA28" s="12">
        <v>19924.498075854412</v>
      </c>
    </row>
    <row r="29" spans="1:32" s="10" customFormat="1">
      <c r="A29" s="11" t="s">
        <v>26</v>
      </c>
      <c r="B29" s="11" t="s">
        <v>9</v>
      </c>
      <c r="C29" s="12">
        <v>4201.0157868877614</v>
      </c>
      <c r="D29" s="12">
        <v>4455.020101123182</v>
      </c>
      <c r="E29" s="12">
        <v>4455.0206113790809</v>
      </c>
      <c r="F29" s="12">
        <v>4455.0272083635818</v>
      </c>
      <c r="G29" s="12">
        <v>4455.0286507319815</v>
      </c>
      <c r="H29" s="12">
        <v>4746.4218648980823</v>
      </c>
      <c r="I29" s="12">
        <v>5548.8441617329809</v>
      </c>
      <c r="J29" s="12">
        <v>5548.8453889403809</v>
      </c>
      <c r="K29" s="12">
        <v>5548.8457870301818</v>
      </c>
      <c r="L29" s="12">
        <v>5548.8476349401808</v>
      </c>
      <c r="M29" s="12">
        <v>8702.054409447981</v>
      </c>
      <c r="N29" s="12">
        <v>8813.3977623048831</v>
      </c>
      <c r="O29" s="12">
        <v>9228.243149526681</v>
      </c>
      <c r="P29" s="12">
        <v>9841.4150748492812</v>
      </c>
      <c r="Q29" s="12">
        <v>10381.989828122882</v>
      </c>
      <c r="R29" s="12">
        <v>10231.691942380123</v>
      </c>
      <c r="S29" s="12">
        <v>10759.528280789127</v>
      </c>
      <c r="T29" s="12">
        <v>12657.317494397124</v>
      </c>
      <c r="U29" s="12">
        <v>13004.677897127125</v>
      </c>
      <c r="V29" s="12">
        <v>13625.350920028244</v>
      </c>
      <c r="W29" s="12">
        <v>15027.095554281244</v>
      </c>
      <c r="X29" s="12">
        <v>15165.420598281245</v>
      </c>
      <c r="Y29" s="12">
        <v>16143.247108281248</v>
      </c>
      <c r="Z29" s="12">
        <v>19707.415876755367</v>
      </c>
      <c r="AA29" s="12">
        <v>19950.521840112302</v>
      </c>
    </row>
    <row r="30" spans="1:32" s="10" customFormat="1">
      <c r="A30" s="11" t="s">
        <v>26</v>
      </c>
      <c r="B30" s="11" t="s">
        <v>102</v>
      </c>
      <c r="C30" s="12">
        <v>50.019213008500003</v>
      </c>
      <c r="D30" s="12">
        <v>50.022621387099996</v>
      </c>
      <c r="E30" s="12">
        <v>50.032572088600006</v>
      </c>
      <c r="F30" s="12">
        <v>50.032714927099995</v>
      </c>
      <c r="G30" s="12">
        <v>50.034048597599991</v>
      </c>
      <c r="H30" s="12">
        <v>166.35973873230003</v>
      </c>
      <c r="I30" s="12">
        <v>190.73951683299998</v>
      </c>
      <c r="J30" s="12">
        <v>190.74945800739997</v>
      </c>
      <c r="K30" s="12">
        <v>190.7500474716</v>
      </c>
      <c r="L30" s="12">
        <v>723.48463995669999</v>
      </c>
      <c r="M30" s="12">
        <v>2244.4674725146001</v>
      </c>
      <c r="N30" s="12">
        <v>2244.4695762920001</v>
      </c>
      <c r="O30" s="12">
        <v>2244.4715276419997</v>
      </c>
      <c r="P30" s="12">
        <v>2194.4739688939999</v>
      </c>
      <c r="Q30" s="12">
        <v>2194.4902585920004</v>
      </c>
      <c r="R30" s="12">
        <v>2194.491623119</v>
      </c>
      <c r="S30" s="12">
        <v>2194.4937245899996</v>
      </c>
      <c r="T30" s="12">
        <v>2194.4995210619995</v>
      </c>
      <c r="U30" s="12">
        <v>3305.6049136839997</v>
      </c>
      <c r="V30" s="12">
        <v>3305.6067210799997</v>
      </c>
      <c r="W30" s="12">
        <v>3305.5906775869998</v>
      </c>
      <c r="X30" s="12">
        <v>3486.806995677</v>
      </c>
      <c r="Y30" s="12">
        <v>3647.6628530419998</v>
      </c>
      <c r="Z30" s="12">
        <v>4039.0528711669999</v>
      </c>
      <c r="AA30" s="12">
        <v>4039.0543389060003</v>
      </c>
    </row>
    <row r="31" spans="1:32" s="10" customFormat="1">
      <c r="A31" s="11" t="s">
        <v>26</v>
      </c>
      <c r="B31" s="11" t="s">
        <v>15</v>
      </c>
      <c r="C31" s="12">
        <v>240</v>
      </c>
      <c r="D31" s="12">
        <v>240</v>
      </c>
      <c r="E31" s="12">
        <v>1171.1107142669</v>
      </c>
      <c r="F31" s="12">
        <v>1171.1109500479999</v>
      </c>
      <c r="G31" s="12">
        <v>3804.9862210199999</v>
      </c>
      <c r="H31" s="12">
        <v>4088.6606761550001</v>
      </c>
      <c r="I31" s="12">
        <v>4139.2813054679991</v>
      </c>
      <c r="J31" s="12">
        <v>4139.2818729349992</v>
      </c>
      <c r="K31" s="12">
        <v>4139.2819121699995</v>
      </c>
      <c r="L31" s="12">
        <v>4139.2823374580003</v>
      </c>
      <c r="M31" s="12">
        <v>4141.4887574330005</v>
      </c>
      <c r="N31" s="12">
        <v>4141.4888367180001</v>
      </c>
      <c r="O31" s="12">
        <v>4141.4889411989998</v>
      </c>
      <c r="P31" s="12">
        <v>4141.4889935249994</v>
      </c>
      <c r="Q31" s="12">
        <v>4141.4890754520002</v>
      </c>
      <c r="R31" s="12">
        <v>4141.4892285389997</v>
      </c>
      <c r="S31" s="12">
        <v>4141.4893844960006</v>
      </c>
      <c r="T31" s="12">
        <v>4141.4895512570001</v>
      </c>
      <c r="U31" s="12">
        <v>4141.4921321599995</v>
      </c>
      <c r="V31" s="12">
        <v>4141.4924068999999</v>
      </c>
      <c r="W31" s="12">
        <v>4141.4926280979998</v>
      </c>
      <c r="X31" s="12">
        <v>4499.2664567370002</v>
      </c>
      <c r="Y31" s="12">
        <v>4499.2669233669994</v>
      </c>
      <c r="Z31" s="12">
        <v>4499.2671719079999</v>
      </c>
      <c r="AA31" s="12">
        <v>4499.2674447980007</v>
      </c>
    </row>
    <row r="32" spans="1:32" s="10" customFormat="1">
      <c r="A32" s="11" t="s">
        <v>26</v>
      </c>
      <c r="B32" s="11" t="s">
        <v>17</v>
      </c>
      <c r="C32" s="12">
        <v>35.03</v>
      </c>
      <c r="D32" s="12">
        <v>66.47</v>
      </c>
      <c r="E32" s="12">
        <v>108.38500000000001</v>
      </c>
      <c r="F32" s="12">
        <v>164.93600000000001</v>
      </c>
      <c r="G32" s="12">
        <v>231.89200000000002</v>
      </c>
      <c r="H32" s="12">
        <v>309.83299999999997</v>
      </c>
      <c r="I32" s="12">
        <v>419.29300000000001</v>
      </c>
      <c r="J32" s="12">
        <v>513.86800000000005</v>
      </c>
      <c r="K32" s="12">
        <v>645.85</v>
      </c>
      <c r="L32" s="12">
        <v>793.28800000000001</v>
      </c>
      <c r="M32" s="12">
        <v>960.428</v>
      </c>
      <c r="N32" s="12">
        <v>1151.337</v>
      </c>
      <c r="O32" s="12">
        <v>1358.675</v>
      </c>
      <c r="P32" s="12">
        <v>1573.175</v>
      </c>
      <c r="Q32" s="12">
        <v>1800.0840000000001</v>
      </c>
      <c r="R32" s="12">
        <v>2041.8519999999999</v>
      </c>
      <c r="S32" s="12">
        <v>2261.248</v>
      </c>
      <c r="T32" s="12">
        <v>2472.415</v>
      </c>
      <c r="U32" s="12">
        <v>2678.0620000000004</v>
      </c>
      <c r="V32" s="12">
        <v>2873.1249999999995</v>
      </c>
      <c r="W32" s="12">
        <v>3061.8279999999995</v>
      </c>
      <c r="X32" s="12">
        <v>3253.4369999999999</v>
      </c>
      <c r="Y32" s="12">
        <v>3451.6440000000002</v>
      </c>
      <c r="Z32" s="12">
        <v>3655.9630000000002</v>
      </c>
      <c r="AA32" s="12">
        <v>3874.1570000000002</v>
      </c>
    </row>
    <row r="33" spans="1:27" s="10" customFormat="1">
      <c r="A33" s="36" t="s">
        <v>98</v>
      </c>
      <c r="B33" s="36"/>
      <c r="C33" s="29">
        <v>19605.747826847379</v>
      </c>
      <c r="D33" s="29">
        <v>22012.831872762246</v>
      </c>
      <c r="E33" s="29">
        <v>21672.469411792652</v>
      </c>
      <c r="F33" s="29">
        <v>21432.073494790184</v>
      </c>
      <c r="G33" s="29">
        <v>22242.913728941603</v>
      </c>
      <c r="H33" s="29">
        <v>23959.888370196102</v>
      </c>
      <c r="I33" s="29">
        <v>24990.378304929451</v>
      </c>
      <c r="J33" s="29">
        <v>25482.903610524285</v>
      </c>
      <c r="K33" s="29">
        <v>25482.901108240563</v>
      </c>
      <c r="L33" s="29">
        <v>25482.903970769949</v>
      </c>
      <c r="M33" s="29">
        <v>27752.08555179185</v>
      </c>
      <c r="N33" s="29">
        <v>28596.989343888403</v>
      </c>
      <c r="O33" s="29">
        <v>29011.860390771086</v>
      </c>
      <c r="P33" s="29">
        <v>30275.544990442446</v>
      </c>
      <c r="Q33" s="29">
        <v>31382.365675223147</v>
      </c>
      <c r="R33" s="29">
        <v>34217.234404051953</v>
      </c>
      <c r="S33" s="29">
        <v>34745.071614141511</v>
      </c>
      <c r="T33" s="29">
        <v>34959.54915358471</v>
      </c>
      <c r="U33" s="29">
        <v>36042.269887565744</v>
      </c>
      <c r="V33" s="29">
        <v>36680.843970033959</v>
      </c>
      <c r="W33" s="29">
        <v>37423.833623377228</v>
      </c>
      <c r="X33" s="29">
        <v>37178.182370451104</v>
      </c>
      <c r="Y33" s="29">
        <v>38991.983364803411</v>
      </c>
      <c r="Z33" s="29">
        <v>43817.78853138128</v>
      </c>
      <c r="AA33" s="29">
        <v>45827.442801027719</v>
      </c>
    </row>
    <row r="34" spans="1:27" s="10" customFormat="1"/>
    <row r="35" spans="1:27" s="10" customFormat="1">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s="10" customFormat="1">
      <c r="A36" s="11" t="s">
        <v>27</v>
      </c>
      <c r="B36" s="11" t="s">
        <v>2</v>
      </c>
      <c r="C36" s="12">
        <v>8126</v>
      </c>
      <c r="D36" s="12">
        <v>8126</v>
      </c>
      <c r="E36" s="12">
        <v>6980.7753076460012</v>
      </c>
      <c r="F36" s="12">
        <v>6787.7375836950014</v>
      </c>
      <c r="G36" s="12">
        <v>6441.202520048002</v>
      </c>
      <c r="H36" s="12">
        <v>6441.1627242530012</v>
      </c>
      <c r="I36" s="12">
        <v>6026.3877299290016</v>
      </c>
      <c r="J36" s="12">
        <v>6026.3854451030002</v>
      </c>
      <c r="K36" s="12">
        <v>6026.3854421250007</v>
      </c>
      <c r="L36" s="12">
        <v>6026.3854409910009</v>
      </c>
      <c r="M36" s="12">
        <v>6026.3854402210009</v>
      </c>
      <c r="N36" s="12">
        <v>6026.3854375190003</v>
      </c>
      <c r="O36" s="12">
        <v>5745.9965900000007</v>
      </c>
      <c r="P36" s="12">
        <v>5045.9978300000012</v>
      </c>
      <c r="Q36" s="12">
        <v>3895.9998500000002</v>
      </c>
      <c r="R36" s="12">
        <v>3895.9996099999998</v>
      </c>
      <c r="S36" s="12">
        <v>3895.9995800000002</v>
      </c>
      <c r="T36" s="12">
        <v>3895.9995800000002</v>
      </c>
      <c r="U36" s="12">
        <v>3895.9995800000002</v>
      </c>
      <c r="V36" s="12">
        <v>3151.99964</v>
      </c>
      <c r="W36" s="12">
        <v>2786.99982</v>
      </c>
      <c r="X36" s="12">
        <v>2421.9986899999999</v>
      </c>
      <c r="Y36" s="12">
        <v>2056.99964</v>
      </c>
      <c r="Z36" s="12">
        <v>1691.9999400000002</v>
      </c>
      <c r="AA36" s="12">
        <v>1691.99991</v>
      </c>
    </row>
    <row r="37" spans="1:27" s="10" customFormat="1">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s="10" customFormat="1">
      <c r="A38" s="11" t="s">
        <v>27</v>
      </c>
      <c r="B38" s="11" t="s">
        <v>8</v>
      </c>
      <c r="C38" s="12">
        <v>1597.8999938964839</v>
      </c>
      <c r="D38" s="12">
        <v>1597.9004663823039</v>
      </c>
      <c r="E38" s="12">
        <v>1597.9005338477439</v>
      </c>
      <c r="F38" s="12">
        <v>1597.9005531204139</v>
      </c>
      <c r="G38" s="12">
        <v>1597.9005809444338</v>
      </c>
      <c r="H38" s="12">
        <v>1597.900789706584</v>
      </c>
      <c r="I38" s="12">
        <v>1597.9007984353839</v>
      </c>
      <c r="J38" s="12">
        <v>1597.9008285359839</v>
      </c>
      <c r="K38" s="12">
        <v>1597.9008377618138</v>
      </c>
      <c r="L38" s="12">
        <v>1597.9010462462838</v>
      </c>
      <c r="M38" s="12">
        <v>1597.901491786384</v>
      </c>
      <c r="N38" s="12">
        <v>1597.9017821572838</v>
      </c>
      <c r="O38" s="12">
        <v>1597.902058408084</v>
      </c>
      <c r="P38" s="12">
        <v>1212.902092395484</v>
      </c>
      <c r="Q38" s="12">
        <v>1212.9030254678839</v>
      </c>
      <c r="R38" s="12">
        <v>1212.903026834784</v>
      </c>
      <c r="S38" s="12">
        <v>1068.5030355689</v>
      </c>
      <c r="T38" s="12">
        <v>1068.5030392464</v>
      </c>
      <c r="U38" s="12">
        <v>1068.5030455451999</v>
      </c>
      <c r="V38" s="12">
        <v>1068.5030756106</v>
      </c>
      <c r="W38" s="12">
        <v>1068.5031540540001</v>
      </c>
      <c r="X38" s="12">
        <v>1068.503156643</v>
      </c>
      <c r="Y38" s="12">
        <v>424.0032443888</v>
      </c>
      <c r="Z38" s="12">
        <v>180.00515274470001</v>
      </c>
      <c r="AA38" s="12">
        <v>180.005153713</v>
      </c>
    </row>
    <row r="39" spans="1:27" s="10" customFormat="1">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s="10" customFormat="1">
      <c r="A40" s="11" t="s">
        <v>27</v>
      </c>
      <c r="B40" s="11" t="s">
        <v>5</v>
      </c>
      <c r="C40" s="12">
        <v>1954.5015651267499</v>
      </c>
      <c r="D40" s="12">
        <v>1954.5016403867</v>
      </c>
      <c r="E40" s="12">
        <v>1954.5017613987</v>
      </c>
      <c r="F40" s="12">
        <v>1954.5018557238002</v>
      </c>
      <c r="G40" s="12">
        <v>1954.5019488621999</v>
      </c>
      <c r="H40" s="12">
        <v>1954.5044488511001</v>
      </c>
      <c r="I40" s="12">
        <v>1954.5044713586999</v>
      </c>
      <c r="J40" s="12">
        <v>1954.5044828780999</v>
      </c>
      <c r="K40" s="12">
        <v>1954.5045127243002</v>
      </c>
      <c r="L40" s="12">
        <v>1954.5046715343999</v>
      </c>
      <c r="M40" s="12">
        <v>1531.0096203798998</v>
      </c>
      <c r="N40" s="12">
        <v>2128.5353093023</v>
      </c>
      <c r="O40" s="12">
        <v>2128.5359096510001</v>
      </c>
      <c r="P40" s="12">
        <v>2128.5359331485001</v>
      </c>
      <c r="Q40" s="12">
        <v>2128.5501971963999</v>
      </c>
      <c r="R40" s="12">
        <v>2128.5502050665</v>
      </c>
      <c r="S40" s="12">
        <v>2128.5502186540002</v>
      </c>
      <c r="T40" s="12">
        <v>2128.5502965583</v>
      </c>
      <c r="U40" s="12">
        <v>2128.5503113876998</v>
      </c>
      <c r="V40" s="12">
        <v>2128.5503738377001</v>
      </c>
      <c r="W40" s="12">
        <v>2128.5503999439998</v>
      </c>
      <c r="X40" s="12">
        <v>2128.5505265690003</v>
      </c>
      <c r="Y40" s="12">
        <v>2128.5521930069999</v>
      </c>
      <c r="Z40" s="12">
        <v>3309.8792287290003</v>
      </c>
      <c r="AA40" s="12">
        <v>3309.8792434535003</v>
      </c>
    </row>
    <row r="41" spans="1:27" s="10" customFormat="1">
      <c r="A41" s="11" t="s">
        <v>27</v>
      </c>
      <c r="B41" s="11" t="s">
        <v>3</v>
      </c>
      <c r="C41" s="12">
        <v>152.40000152587891</v>
      </c>
      <c r="D41" s="12">
        <v>152.40000152587891</v>
      </c>
      <c r="E41" s="12">
        <v>152.40000152587891</v>
      </c>
      <c r="F41" s="12">
        <v>152.40000152587891</v>
      </c>
      <c r="G41" s="12">
        <v>152.40000152587891</v>
      </c>
      <c r="H41" s="12">
        <v>152.40000152587891</v>
      </c>
      <c r="I41" s="12">
        <v>152.40000152587891</v>
      </c>
      <c r="J41" s="12">
        <v>152.40000152587891</v>
      </c>
      <c r="K41" s="12">
        <v>152.40000152587891</v>
      </c>
      <c r="L41" s="12">
        <v>152.40000152587891</v>
      </c>
      <c r="M41" s="12">
        <v>152.40000152587891</v>
      </c>
      <c r="N41" s="12">
        <v>152.40000152587891</v>
      </c>
      <c r="O41" s="12">
        <v>152.40000152587891</v>
      </c>
      <c r="P41" s="12">
        <v>152.40000152587891</v>
      </c>
      <c r="Q41" s="12">
        <v>66</v>
      </c>
      <c r="R41" s="12">
        <v>66</v>
      </c>
      <c r="S41" s="12">
        <v>66</v>
      </c>
      <c r="T41" s="12">
        <v>66</v>
      </c>
      <c r="U41" s="12">
        <v>66</v>
      </c>
      <c r="V41" s="12">
        <v>0</v>
      </c>
      <c r="W41" s="12">
        <v>0</v>
      </c>
      <c r="X41" s="12">
        <v>0</v>
      </c>
      <c r="Y41" s="12">
        <v>0</v>
      </c>
      <c r="Z41" s="12">
        <v>0</v>
      </c>
      <c r="AA41" s="12">
        <v>0</v>
      </c>
    </row>
    <row r="42" spans="1:27" s="10" customFormat="1">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s="10" customFormat="1">
      <c r="A43" s="11" t="s">
        <v>27</v>
      </c>
      <c r="B43" s="11" t="s">
        <v>10</v>
      </c>
      <c r="C43" s="12">
        <v>1126.4217688838662</v>
      </c>
      <c r="D43" s="12">
        <v>1299.4222374320268</v>
      </c>
      <c r="E43" s="12">
        <v>1299.4248242892168</v>
      </c>
      <c r="F43" s="12">
        <v>1847.6684055107264</v>
      </c>
      <c r="G43" s="12">
        <v>2532.1086593375262</v>
      </c>
      <c r="H43" s="12">
        <v>3314.5451221924272</v>
      </c>
      <c r="I43" s="12">
        <v>4077.3786949663272</v>
      </c>
      <c r="J43" s="12">
        <v>4077.3802349753269</v>
      </c>
      <c r="K43" s="12">
        <v>4077.3806056433264</v>
      </c>
      <c r="L43" s="12">
        <v>4548.5417878698272</v>
      </c>
      <c r="M43" s="12">
        <v>5702.8476795126271</v>
      </c>
      <c r="N43" s="12">
        <v>6338.7265674297287</v>
      </c>
      <c r="O43" s="12">
        <v>7137.9951678770267</v>
      </c>
      <c r="P43" s="12">
        <v>8749.4510728562273</v>
      </c>
      <c r="Q43" s="12">
        <v>10920.818779054825</v>
      </c>
      <c r="R43" s="12">
        <v>10920.818952879226</v>
      </c>
      <c r="S43" s="12">
        <v>10920.819066425625</v>
      </c>
      <c r="T43" s="12">
        <v>10920.819497581526</v>
      </c>
      <c r="U43" s="12">
        <v>11805.704684154231</v>
      </c>
      <c r="V43" s="12">
        <v>13067.460820878729</v>
      </c>
      <c r="W43" s="12">
        <v>13572.983275948134</v>
      </c>
      <c r="X43" s="12">
        <v>13425.045016307196</v>
      </c>
      <c r="Y43" s="12">
        <v>15191.974738957759</v>
      </c>
      <c r="Z43" s="12">
        <v>17494.514654096754</v>
      </c>
      <c r="AA43" s="12">
        <v>18351.187764814753</v>
      </c>
    </row>
    <row r="44" spans="1:27" s="10" customFormat="1">
      <c r="A44" s="11" t="s">
        <v>27</v>
      </c>
      <c r="B44" s="11" t="s">
        <v>9</v>
      </c>
      <c r="C44" s="12">
        <v>3707.7891200772024</v>
      </c>
      <c r="D44" s="12">
        <v>3853.7896023307221</v>
      </c>
      <c r="E44" s="12">
        <v>3853.7903747680425</v>
      </c>
      <c r="F44" s="12">
        <v>3853.7939263031717</v>
      </c>
      <c r="G44" s="12">
        <v>3853.7969212820021</v>
      </c>
      <c r="H44" s="12">
        <v>3853.7979289259029</v>
      </c>
      <c r="I44" s="12">
        <v>3853.800155687703</v>
      </c>
      <c r="J44" s="12">
        <v>3853.8004884361021</v>
      </c>
      <c r="K44" s="12">
        <v>3853.8007253112028</v>
      </c>
      <c r="L44" s="12">
        <v>3853.8014773649024</v>
      </c>
      <c r="M44" s="12">
        <v>3853.8121202993025</v>
      </c>
      <c r="N44" s="12">
        <v>3853.8198627304027</v>
      </c>
      <c r="O44" s="12">
        <v>3935.4536675694021</v>
      </c>
      <c r="P44" s="12">
        <v>4251.3137982060034</v>
      </c>
      <c r="Q44" s="12">
        <v>7528.8731519008034</v>
      </c>
      <c r="R44" s="12">
        <v>7528.8732951018028</v>
      </c>
      <c r="S44" s="12">
        <v>7528.873388053802</v>
      </c>
      <c r="T44" s="12">
        <v>7864.2772639628029</v>
      </c>
      <c r="U44" s="12">
        <v>8348.7793863228035</v>
      </c>
      <c r="V44" s="12">
        <v>10411.543189367803</v>
      </c>
      <c r="W44" s="12">
        <v>11857.701398518806</v>
      </c>
      <c r="X44" s="12">
        <v>11656.602892253684</v>
      </c>
      <c r="Y44" s="12">
        <v>12589.09902151713</v>
      </c>
      <c r="Z44" s="12">
        <v>17565.020727689578</v>
      </c>
      <c r="AA44" s="12">
        <v>18463.637679293697</v>
      </c>
    </row>
    <row r="45" spans="1:27" s="10" customFormat="1">
      <c r="A45" s="11" t="s">
        <v>27</v>
      </c>
      <c r="B45" s="11" t="s">
        <v>102</v>
      </c>
      <c r="C45" s="12">
        <v>100.00431452870001</v>
      </c>
      <c r="D45" s="12">
        <v>100.00443066919999</v>
      </c>
      <c r="E45" s="12">
        <v>100.0052159385</v>
      </c>
      <c r="F45" s="12">
        <v>100.00537253420001</v>
      </c>
      <c r="G45" s="12">
        <v>100.00538684489999</v>
      </c>
      <c r="H45" s="12">
        <v>100.00866863589999</v>
      </c>
      <c r="I45" s="12">
        <v>100.00875712520001</v>
      </c>
      <c r="J45" s="12">
        <v>100.0089516779</v>
      </c>
      <c r="K45" s="12">
        <v>100.0091894343</v>
      </c>
      <c r="L45" s="12">
        <v>100.11628666999999</v>
      </c>
      <c r="M45" s="12">
        <v>357.85842034299998</v>
      </c>
      <c r="N45" s="12">
        <v>462.45454970000003</v>
      </c>
      <c r="O45" s="12">
        <v>877.26918000000001</v>
      </c>
      <c r="P45" s="12">
        <v>877.26949999999999</v>
      </c>
      <c r="Q45" s="12">
        <v>2838.2593299999999</v>
      </c>
      <c r="R45" s="12">
        <v>2838.25974</v>
      </c>
      <c r="S45" s="12">
        <v>2838.2602499999998</v>
      </c>
      <c r="T45" s="12">
        <v>2838.2609499999999</v>
      </c>
      <c r="U45" s="12">
        <v>3320.5666999999999</v>
      </c>
      <c r="V45" s="12">
        <v>3320.5673000000002</v>
      </c>
      <c r="W45" s="12">
        <v>3554.1236699999999</v>
      </c>
      <c r="X45" s="12">
        <v>3554.12417</v>
      </c>
      <c r="Y45" s="12">
        <v>3554.1243800000002</v>
      </c>
      <c r="Z45" s="12">
        <v>3758.60574</v>
      </c>
      <c r="AA45" s="12">
        <v>3758.6067199999998</v>
      </c>
    </row>
    <row r="46" spans="1:27" s="10" customFormat="1">
      <c r="A46" s="11" t="s">
        <v>27</v>
      </c>
      <c r="B46" s="11" t="s">
        <v>15</v>
      </c>
      <c r="C46" s="12">
        <v>570</v>
      </c>
      <c r="D46" s="12">
        <v>570</v>
      </c>
      <c r="E46" s="12">
        <v>820.00562897259999</v>
      </c>
      <c r="F46" s="12">
        <v>820.00634446600009</v>
      </c>
      <c r="G46" s="12">
        <v>820.0066444455</v>
      </c>
      <c r="H46" s="12">
        <v>820.01631453900006</v>
      </c>
      <c r="I46" s="12">
        <v>820.01651326449996</v>
      </c>
      <c r="J46" s="12">
        <v>820.01670597120005</v>
      </c>
      <c r="K46" s="12">
        <v>820.01680948830005</v>
      </c>
      <c r="L46" s="12">
        <v>820.06040484099992</v>
      </c>
      <c r="M46" s="12">
        <v>1091.3744972219999</v>
      </c>
      <c r="N46" s="12">
        <v>1107.34008066</v>
      </c>
      <c r="O46" s="12">
        <v>1107.3406849760001</v>
      </c>
      <c r="P46" s="12">
        <v>1107.34085525</v>
      </c>
      <c r="Q46" s="12">
        <v>1174.7097660300001</v>
      </c>
      <c r="R46" s="12">
        <v>1174.7098906199999</v>
      </c>
      <c r="S46" s="12">
        <v>1174.7100336870001</v>
      </c>
      <c r="T46" s="12">
        <v>1174.7101804700001</v>
      </c>
      <c r="U46" s="12">
        <v>1325.9490042499999</v>
      </c>
      <c r="V46" s="12">
        <v>1325.9495963219999</v>
      </c>
      <c r="W46" s="12">
        <v>1596.1721185869999</v>
      </c>
      <c r="X46" s="12">
        <v>1596.1724237850001</v>
      </c>
      <c r="Y46" s="12">
        <v>2030.8560956400001</v>
      </c>
      <c r="Z46" s="12">
        <v>3049.3867536880002</v>
      </c>
      <c r="AA46" s="12">
        <v>3049.3868884400003</v>
      </c>
    </row>
    <row r="47" spans="1:27" s="10" customFormat="1">
      <c r="A47" s="11" t="s">
        <v>27</v>
      </c>
      <c r="B47" s="11" t="s">
        <v>17</v>
      </c>
      <c r="C47" s="12">
        <v>18.839000000000002</v>
      </c>
      <c r="D47" s="12">
        <v>30.972000000000001</v>
      </c>
      <c r="E47" s="12">
        <v>50.94</v>
      </c>
      <c r="F47" s="12">
        <v>79.948999999999998</v>
      </c>
      <c r="G47" s="12">
        <v>118.98400000000001</v>
      </c>
      <c r="H47" s="12">
        <v>166.928</v>
      </c>
      <c r="I47" s="12">
        <v>232.95499999999998</v>
      </c>
      <c r="J47" s="12">
        <v>293.17099999999999</v>
      </c>
      <c r="K47" s="12">
        <v>401.00599999999997</v>
      </c>
      <c r="L47" s="12">
        <v>528.81899999999996</v>
      </c>
      <c r="M47" s="12">
        <v>672.52099999999996</v>
      </c>
      <c r="N47" s="12">
        <v>830.61500000000001</v>
      </c>
      <c r="O47" s="12">
        <v>1001.1779999999999</v>
      </c>
      <c r="P47" s="12">
        <v>1179.758</v>
      </c>
      <c r="Q47" s="12">
        <v>1370.761</v>
      </c>
      <c r="R47" s="12">
        <v>1575.4280000000001</v>
      </c>
      <c r="S47" s="12">
        <v>1781.4839999999999</v>
      </c>
      <c r="T47" s="12">
        <v>1996.105</v>
      </c>
      <c r="U47" s="12">
        <v>2224.29</v>
      </c>
      <c r="V47" s="12">
        <v>2464.134</v>
      </c>
      <c r="W47" s="12">
        <v>2698.9380000000001</v>
      </c>
      <c r="X47" s="12">
        <v>2914.556</v>
      </c>
      <c r="Y47" s="12">
        <v>3118.3009999999999</v>
      </c>
      <c r="Z47" s="12">
        <v>3309.4039999999995</v>
      </c>
      <c r="AA47" s="12">
        <v>3496.4630000000002</v>
      </c>
    </row>
    <row r="48" spans="1:27" s="10" customFormat="1">
      <c r="A48" s="36" t="s">
        <v>98</v>
      </c>
      <c r="B48" s="36"/>
      <c r="C48" s="29">
        <v>16665.012449510181</v>
      </c>
      <c r="D48" s="29">
        <v>16984.013948057633</v>
      </c>
      <c r="E48" s="29">
        <v>15838.792803475584</v>
      </c>
      <c r="F48" s="29">
        <v>16194.002325878992</v>
      </c>
      <c r="G48" s="29">
        <v>16531.910632000043</v>
      </c>
      <c r="H48" s="29">
        <v>17314.311015454892</v>
      </c>
      <c r="I48" s="29">
        <v>17662.371851902994</v>
      </c>
      <c r="J48" s="29">
        <v>17662.371481454393</v>
      </c>
      <c r="K48" s="29">
        <v>17662.372125091522</v>
      </c>
      <c r="L48" s="29">
        <v>18133.534425532293</v>
      </c>
      <c r="M48" s="29">
        <v>18864.356353725092</v>
      </c>
      <c r="N48" s="29">
        <v>20097.768960664594</v>
      </c>
      <c r="O48" s="29">
        <v>20698.283395031394</v>
      </c>
      <c r="P48" s="29">
        <v>21540.600728132096</v>
      </c>
      <c r="Q48" s="29">
        <v>25753.145003619913</v>
      </c>
      <c r="R48" s="29">
        <v>25753.145089882313</v>
      </c>
      <c r="S48" s="29">
        <v>25608.745288702328</v>
      </c>
      <c r="T48" s="29">
        <v>25944.149677349029</v>
      </c>
      <c r="U48" s="29">
        <v>27313.537007409934</v>
      </c>
      <c r="V48" s="29">
        <v>29828.05709969483</v>
      </c>
      <c r="W48" s="29">
        <v>31414.73804846494</v>
      </c>
      <c r="X48" s="29">
        <v>30700.700281772879</v>
      </c>
      <c r="Y48" s="29">
        <v>32390.628837870689</v>
      </c>
      <c r="Z48" s="29">
        <v>40241.419703260035</v>
      </c>
      <c r="AA48" s="29">
        <v>41996.709751274946</v>
      </c>
    </row>
    <row r="49" spans="1:27" s="10" customFormat="1"/>
    <row r="50" spans="1:27" s="10" customFormat="1">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s="10" customFormat="1">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s="10" customFormat="1">
      <c r="A52" s="11" t="s">
        <v>28</v>
      </c>
      <c r="B52" s="11" t="s">
        <v>11</v>
      </c>
      <c r="C52" s="12">
        <v>4835</v>
      </c>
      <c r="D52" s="12">
        <v>4835</v>
      </c>
      <c r="E52" s="12">
        <v>3694.9247193450005</v>
      </c>
      <c r="F52" s="12">
        <v>3694.9200601890002</v>
      </c>
      <c r="G52" s="12">
        <v>3413.9707681280001</v>
      </c>
      <c r="H52" s="12">
        <v>3341.3728700000001</v>
      </c>
      <c r="I52" s="12">
        <v>3239.15616</v>
      </c>
      <c r="J52" s="12">
        <v>3239.1549199999999</v>
      </c>
      <c r="K52" s="12">
        <v>3239.1548299999999</v>
      </c>
      <c r="L52" s="12">
        <v>3239.1548299999999</v>
      </c>
      <c r="M52" s="12">
        <v>3239.1548299999999</v>
      </c>
      <c r="N52" s="12">
        <v>3239.1548299999999</v>
      </c>
      <c r="O52" s="12">
        <v>3239.1548299999999</v>
      </c>
      <c r="P52" s="12">
        <v>3239.1548299999999</v>
      </c>
      <c r="Q52" s="12">
        <v>3239.1548299999999</v>
      </c>
      <c r="R52" s="12">
        <v>3009.6199299999998</v>
      </c>
      <c r="S52" s="12">
        <v>3009.6198799999997</v>
      </c>
      <c r="T52" s="12">
        <v>3009.6197399999996</v>
      </c>
      <c r="U52" s="12">
        <v>3009.6196799999998</v>
      </c>
      <c r="V52" s="12">
        <v>2875.6021699999997</v>
      </c>
      <c r="W52" s="12">
        <v>2875.6021099999998</v>
      </c>
      <c r="X52" s="12">
        <v>2809.4512400000003</v>
      </c>
      <c r="Y52" s="12">
        <v>1159.9850999999999</v>
      </c>
      <c r="Z52" s="12">
        <v>1159.9850999999999</v>
      </c>
      <c r="AA52" s="12">
        <v>0</v>
      </c>
    </row>
    <row r="53" spans="1:27" s="10" customFormat="1">
      <c r="A53" s="11" t="s">
        <v>28</v>
      </c>
      <c r="B53" s="11" t="s">
        <v>8</v>
      </c>
      <c r="C53" s="12">
        <v>0</v>
      </c>
      <c r="D53" s="12">
        <v>4.3188245000000001E-4</v>
      </c>
      <c r="E53" s="12">
        <v>4.803362E-4</v>
      </c>
      <c r="F53" s="12">
        <v>5.1551353000000005E-4</v>
      </c>
      <c r="G53" s="12">
        <v>5.3454649999999995E-4</v>
      </c>
      <c r="H53" s="12">
        <v>5.9786945000000005E-4</v>
      </c>
      <c r="I53" s="12">
        <v>6.0236030000000002E-4</v>
      </c>
      <c r="J53" s="12">
        <v>6.745624E-4</v>
      </c>
      <c r="K53" s="12">
        <v>6.7659220000000002E-4</v>
      </c>
      <c r="L53" s="12">
        <v>7.7895839999999998E-4</v>
      </c>
      <c r="M53" s="12">
        <v>9.2073920000000002E-4</v>
      </c>
      <c r="N53" s="12">
        <v>1.1086465E-3</v>
      </c>
      <c r="O53" s="12">
        <v>1.2949308E-3</v>
      </c>
      <c r="P53" s="12">
        <v>1.3012652000000001E-3</v>
      </c>
      <c r="Q53" s="12">
        <v>1.4313336999999999E-3</v>
      </c>
      <c r="R53" s="12">
        <v>1.4329159E-3</v>
      </c>
      <c r="S53" s="12">
        <v>1.4616137000000001E-3</v>
      </c>
      <c r="T53" s="12">
        <v>1.623432E-3</v>
      </c>
      <c r="U53" s="12">
        <v>1.8663622E-3</v>
      </c>
      <c r="V53" s="12">
        <v>1.8878393E-3</v>
      </c>
      <c r="W53" s="12">
        <v>2.2260607E-3</v>
      </c>
      <c r="X53" s="12">
        <v>2.2643094000000001E-3</v>
      </c>
      <c r="Y53" s="12">
        <v>4.5119347000000002E-3</v>
      </c>
      <c r="Z53" s="12">
        <v>4.6485284999999996E-3</v>
      </c>
      <c r="AA53" s="12">
        <v>1.6734308E-2</v>
      </c>
    </row>
    <row r="54" spans="1:27" s="10" customFormat="1">
      <c r="A54" s="11" t="s">
        <v>28</v>
      </c>
      <c r="B54" s="11" t="s">
        <v>12</v>
      </c>
      <c r="C54" s="12">
        <v>500</v>
      </c>
      <c r="D54" s="12">
        <v>500</v>
      </c>
      <c r="E54" s="12">
        <v>500</v>
      </c>
      <c r="F54" s="12">
        <v>500</v>
      </c>
      <c r="G54" s="12">
        <v>500</v>
      </c>
      <c r="H54" s="12">
        <v>500</v>
      </c>
      <c r="I54" s="12">
        <v>500</v>
      </c>
      <c r="J54" s="12">
        <v>500</v>
      </c>
      <c r="K54" s="12">
        <v>500</v>
      </c>
      <c r="L54" s="12">
        <v>500</v>
      </c>
      <c r="M54" s="12">
        <v>500</v>
      </c>
      <c r="N54" s="12">
        <v>500</v>
      </c>
      <c r="O54" s="12">
        <v>500</v>
      </c>
      <c r="P54" s="12">
        <v>500</v>
      </c>
      <c r="Q54" s="12">
        <v>500</v>
      </c>
      <c r="R54" s="12">
        <v>500</v>
      </c>
      <c r="S54" s="12">
        <v>0</v>
      </c>
      <c r="T54" s="12">
        <v>0</v>
      </c>
      <c r="U54" s="12">
        <v>0</v>
      </c>
      <c r="V54" s="12">
        <v>0</v>
      </c>
      <c r="W54" s="12">
        <v>0</v>
      </c>
      <c r="X54" s="12">
        <v>0</v>
      </c>
      <c r="Y54" s="12">
        <v>0</v>
      </c>
      <c r="Z54" s="12">
        <v>0</v>
      </c>
      <c r="AA54" s="12">
        <v>0</v>
      </c>
    </row>
    <row r="55" spans="1:27" s="10" customFormat="1">
      <c r="A55" s="11" t="s">
        <v>28</v>
      </c>
      <c r="B55" s="11" t="s">
        <v>5</v>
      </c>
      <c r="C55" s="12">
        <v>1900.0015361153601</v>
      </c>
      <c r="D55" s="12">
        <v>1900.0019568544001</v>
      </c>
      <c r="E55" s="12">
        <v>1900.0019817043001</v>
      </c>
      <c r="F55" s="12">
        <v>1900.0020902013</v>
      </c>
      <c r="G55" s="12">
        <v>1900.0021160036301</v>
      </c>
      <c r="H55" s="12">
        <v>1900.0021534314299</v>
      </c>
      <c r="I55" s="12">
        <v>1900.0021871930001</v>
      </c>
      <c r="J55" s="12">
        <v>1900.00229827524</v>
      </c>
      <c r="K55" s="12">
        <v>1900.0023888561</v>
      </c>
      <c r="L55" s="12">
        <v>1900.0025858823999</v>
      </c>
      <c r="M55" s="12">
        <v>1730.0031236155</v>
      </c>
      <c r="N55" s="12">
        <v>1730.0032019246999</v>
      </c>
      <c r="O55" s="12">
        <v>1730.0069173587999</v>
      </c>
      <c r="P55" s="12">
        <v>1730.0069621004</v>
      </c>
      <c r="Q55" s="12">
        <v>1730.0070517964</v>
      </c>
      <c r="R55" s="12">
        <v>1730.0070783053</v>
      </c>
      <c r="S55" s="12">
        <v>1290.0071402548001</v>
      </c>
      <c r="T55" s="12">
        <v>1290.0072364770999</v>
      </c>
      <c r="U55" s="12">
        <v>1290.0232732514999</v>
      </c>
      <c r="V55" s="12">
        <v>1196.0233314100001</v>
      </c>
      <c r="W55" s="12">
        <v>1196.0235363100001</v>
      </c>
      <c r="X55" s="12">
        <v>3299.84999006</v>
      </c>
      <c r="Y55" s="12">
        <v>3582.1081426290002</v>
      </c>
      <c r="Z55" s="12">
        <v>3582.1082280790001</v>
      </c>
      <c r="AA55" s="12">
        <v>3395.6696784299997</v>
      </c>
    </row>
    <row r="56" spans="1:27" s="10" customFormat="1">
      <c r="A56" s="11" t="s">
        <v>28</v>
      </c>
      <c r="B56" s="11" t="s">
        <v>3</v>
      </c>
      <c r="C56" s="12">
        <v>2279.019989013671</v>
      </c>
      <c r="D56" s="12">
        <v>2279.019989013671</v>
      </c>
      <c r="E56" s="12">
        <v>2279.019989013671</v>
      </c>
      <c r="F56" s="12">
        <v>2279.019989013671</v>
      </c>
      <c r="G56" s="12">
        <v>2279.019989013671</v>
      </c>
      <c r="H56" s="12">
        <v>2279.019989013671</v>
      </c>
      <c r="I56" s="12">
        <v>2279.019989013671</v>
      </c>
      <c r="J56" s="12">
        <v>2279.019989013671</v>
      </c>
      <c r="K56" s="12">
        <v>2279.019989013671</v>
      </c>
      <c r="L56" s="12">
        <v>2279.019989013671</v>
      </c>
      <c r="M56" s="12">
        <v>2279.019989013671</v>
      </c>
      <c r="N56" s="12">
        <v>2279.019989013671</v>
      </c>
      <c r="O56" s="12">
        <v>2279.019989013671</v>
      </c>
      <c r="P56" s="12">
        <v>2279.019989013671</v>
      </c>
      <c r="Q56" s="12">
        <v>2279.019989013671</v>
      </c>
      <c r="R56" s="12">
        <v>2279.019989013671</v>
      </c>
      <c r="S56" s="12">
        <v>2279.019989013671</v>
      </c>
      <c r="T56" s="12">
        <v>2279.019989013671</v>
      </c>
      <c r="U56" s="12">
        <v>2279.019989013671</v>
      </c>
      <c r="V56" s="12">
        <v>2279.019989013671</v>
      </c>
      <c r="W56" s="12">
        <v>2279.019989013671</v>
      </c>
      <c r="X56" s="12">
        <v>2279.019989013671</v>
      </c>
      <c r="Y56" s="12">
        <v>2279.019989013671</v>
      </c>
      <c r="Z56" s="12">
        <v>2279.019989013671</v>
      </c>
      <c r="AA56" s="12">
        <v>2279.019989013671</v>
      </c>
    </row>
    <row r="57" spans="1:27" s="10" customFormat="1">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s="10" customFormat="1">
      <c r="A58" s="11" t="s">
        <v>28</v>
      </c>
      <c r="B58" s="11" t="s">
        <v>10</v>
      </c>
      <c r="C58" s="12">
        <v>4181.3663944742257</v>
      </c>
      <c r="D58" s="12">
        <v>4181.3672285171751</v>
      </c>
      <c r="E58" s="12">
        <v>4703.501302253515</v>
      </c>
      <c r="F58" s="12">
        <v>4703.5015078343049</v>
      </c>
      <c r="G58" s="12">
        <v>4703.5016854790138</v>
      </c>
      <c r="H58" s="12">
        <v>4703.5023778744144</v>
      </c>
      <c r="I58" s="12">
        <v>4703.5026343361451</v>
      </c>
      <c r="J58" s="12">
        <v>4703.5041692866462</v>
      </c>
      <c r="K58" s="12">
        <v>4703.5044610786654</v>
      </c>
      <c r="L58" s="12">
        <v>4703.5063667667646</v>
      </c>
      <c r="M58" s="12">
        <v>5291.5138279610655</v>
      </c>
      <c r="N58" s="12">
        <v>5262.2356719260251</v>
      </c>
      <c r="O58" s="12">
        <v>5514.4205654471243</v>
      </c>
      <c r="P58" s="12">
        <v>6373.9714707506055</v>
      </c>
      <c r="Q58" s="12">
        <v>7136.4661160725218</v>
      </c>
      <c r="R58" s="12">
        <v>7176.845064831723</v>
      </c>
      <c r="S58" s="12">
        <v>7250.258132587981</v>
      </c>
      <c r="T58" s="12">
        <v>7546.3223515672589</v>
      </c>
      <c r="U58" s="12">
        <v>7652.34309801376</v>
      </c>
      <c r="V58" s="12">
        <v>9080.7452937262969</v>
      </c>
      <c r="W58" s="12">
        <v>9054.4128302835397</v>
      </c>
      <c r="X58" s="12">
        <v>8742.4279630875426</v>
      </c>
      <c r="Y58" s="12">
        <v>8769.5536541322472</v>
      </c>
      <c r="Z58" s="12">
        <v>9570.5202909108484</v>
      </c>
      <c r="AA58" s="12">
        <v>10200.508808768549</v>
      </c>
    </row>
    <row r="59" spans="1:27" s="10" customFormat="1">
      <c r="A59" s="11" t="s">
        <v>28</v>
      </c>
      <c r="B59" s="11" t="s">
        <v>9</v>
      </c>
      <c r="C59" s="12">
        <v>1081.5752242215208</v>
      </c>
      <c r="D59" s="12">
        <v>1081.575609177281</v>
      </c>
      <c r="E59" s="12">
        <v>1081.5802441567712</v>
      </c>
      <c r="F59" s="12">
        <v>1081.5802946978708</v>
      </c>
      <c r="G59" s="12">
        <v>1081.5803553698709</v>
      </c>
      <c r="H59" s="12">
        <v>1081.5804250984706</v>
      </c>
      <c r="I59" s="12">
        <v>1081.580483798771</v>
      </c>
      <c r="J59" s="12">
        <v>1081.580682528871</v>
      </c>
      <c r="K59" s="12">
        <v>1081.5807354487711</v>
      </c>
      <c r="L59" s="12">
        <v>1081.582204849971</v>
      </c>
      <c r="M59" s="12">
        <v>1081.584313853371</v>
      </c>
      <c r="N59" s="12">
        <v>1081.5878271227709</v>
      </c>
      <c r="O59" s="12">
        <v>1081.5968162291711</v>
      </c>
      <c r="P59" s="12">
        <v>1081.5996467289708</v>
      </c>
      <c r="Q59" s="12">
        <v>1081.601807284871</v>
      </c>
      <c r="R59" s="12">
        <v>1081.614874852771</v>
      </c>
      <c r="S59" s="12">
        <v>1081.6244760181708</v>
      </c>
      <c r="T59" s="12">
        <v>1081.6333349251709</v>
      </c>
      <c r="U59" s="12">
        <v>2059.7096433552711</v>
      </c>
      <c r="V59" s="12">
        <v>2612.9642017565711</v>
      </c>
      <c r="W59" s="12">
        <v>3333.0838866885706</v>
      </c>
      <c r="X59" s="12">
        <v>3413.1344992666372</v>
      </c>
      <c r="Y59" s="12">
        <v>4720.7251978637687</v>
      </c>
      <c r="Z59" s="12">
        <v>5198.7560478637688</v>
      </c>
      <c r="AA59" s="12">
        <v>7315.687347863769</v>
      </c>
    </row>
    <row r="60" spans="1:27" s="10" customFormat="1">
      <c r="A60" s="11" t="s">
        <v>28</v>
      </c>
      <c r="B60" s="11" t="s">
        <v>102</v>
      </c>
      <c r="C60" s="12">
        <v>375.334449379506</v>
      </c>
      <c r="D60" s="12">
        <v>375.334967333306</v>
      </c>
      <c r="E60" s="12">
        <v>375.335163308706</v>
      </c>
      <c r="F60" s="12">
        <v>375.33552156620601</v>
      </c>
      <c r="G60" s="12">
        <v>375.33552976910596</v>
      </c>
      <c r="H60" s="12">
        <v>375.33554599300601</v>
      </c>
      <c r="I60" s="12">
        <v>375.33567198290598</v>
      </c>
      <c r="J60" s="12">
        <v>375.33661216440601</v>
      </c>
      <c r="K60" s="12">
        <v>375.33689275310599</v>
      </c>
      <c r="L60" s="12">
        <v>375.34237290540602</v>
      </c>
      <c r="M60" s="12">
        <v>320.01919856299997</v>
      </c>
      <c r="N60" s="12">
        <v>320.01984272700003</v>
      </c>
      <c r="O60" s="12">
        <v>422.54707263</v>
      </c>
      <c r="P60" s="12">
        <v>422.54763200000002</v>
      </c>
      <c r="Q60" s="12">
        <v>422.54885812000003</v>
      </c>
      <c r="R60" s="12">
        <v>422.54919933999997</v>
      </c>
      <c r="S60" s="12">
        <v>422.55006144999999</v>
      </c>
      <c r="T60" s="12">
        <v>500.28205000000003</v>
      </c>
      <c r="U60" s="12">
        <v>1273.5100599999998</v>
      </c>
      <c r="V60" s="12">
        <v>1273.5109500000001</v>
      </c>
      <c r="W60" s="12">
        <v>1273.50748</v>
      </c>
      <c r="X60" s="12">
        <v>1273.5081</v>
      </c>
      <c r="Y60" s="12">
        <v>1450.0228499999998</v>
      </c>
      <c r="Z60" s="12">
        <v>1450.0232199999998</v>
      </c>
      <c r="AA60" s="12">
        <v>2184.4192549999998</v>
      </c>
    </row>
    <row r="61" spans="1:27" s="10" customFormat="1">
      <c r="A61" s="11" t="s">
        <v>28</v>
      </c>
      <c r="B61" s="11" t="s">
        <v>15</v>
      </c>
      <c r="C61" s="12">
        <v>0</v>
      </c>
      <c r="D61" s="12">
        <v>0</v>
      </c>
      <c r="E61" s="12">
        <v>4.9949845000000007E-3</v>
      </c>
      <c r="F61" s="12">
        <v>5.7760226999999994E-3</v>
      </c>
      <c r="G61" s="12">
        <v>5.8891987000000007E-3</v>
      </c>
      <c r="H61" s="12">
        <v>6.0438260000000004E-3</v>
      </c>
      <c r="I61" s="12">
        <v>6.2304292999999997E-3</v>
      </c>
      <c r="J61" s="12">
        <v>7.6358412999999997E-3</v>
      </c>
      <c r="K61" s="12">
        <v>7.7410464999999994E-3</v>
      </c>
      <c r="L61" s="12">
        <v>9.2241808000000005E-3</v>
      </c>
      <c r="M61" s="12">
        <v>1.4264690300000001E-2</v>
      </c>
      <c r="N61" s="12">
        <v>1.45693317E-2</v>
      </c>
      <c r="O61" s="12">
        <v>2.4221987E-2</v>
      </c>
      <c r="P61" s="12">
        <v>2.4492766499999999E-2</v>
      </c>
      <c r="Q61" s="12">
        <v>2.4752326999999998E-2</v>
      </c>
      <c r="R61" s="12">
        <v>2.4888542999999999E-2</v>
      </c>
      <c r="S61" s="12">
        <v>2.5064402999999999E-2</v>
      </c>
      <c r="T61" s="12">
        <v>2.5271314E-2</v>
      </c>
      <c r="U61" s="12">
        <v>3.3734188999999998E-2</v>
      </c>
      <c r="V61" s="12">
        <v>3.3943570999999999E-2</v>
      </c>
      <c r="W61" s="12">
        <v>3.4205724E-2</v>
      </c>
      <c r="X61" s="12">
        <v>5.6983169E-2</v>
      </c>
      <c r="Y61" s="12">
        <v>6.2911757999999998E-2</v>
      </c>
      <c r="Z61" s="12">
        <v>6.3148628999999998E-2</v>
      </c>
      <c r="AA61" s="12">
        <v>6.3483527999999997E-2</v>
      </c>
    </row>
    <row r="62" spans="1:27" s="10" customFormat="1">
      <c r="A62" s="11" t="s">
        <v>28</v>
      </c>
      <c r="B62" s="11" t="s">
        <v>17</v>
      </c>
      <c r="C62" s="12">
        <v>18.14</v>
      </c>
      <c r="D62" s="12">
        <v>30.966000000000001</v>
      </c>
      <c r="E62" s="12">
        <v>48.356000000000002</v>
      </c>
      <c r="F62" s="12">
        <v>81.88600000000001</v>
      </c>
      <c r="G62" s="12">
        <v>130.08000000000001</v>
      </c>
      <c r="H62" s="12">
        <v>178.929</v>
      </c>
      <c r="I62" s="12">
        <v>243.18899999999999</v>
      </c>
      <c r="J62" s="12">
        <v>298.84999999999997</v>
      </c>
      <c r="K62" s="12">
        <v>380.50099999999998</v>
      </c>
      <c r="L62" s="12">
        <v>475.76100000000002</v>
      </c>
      <c r="M62" s="12">
        <v>587.452</v>
      </c>
      <c r="N62" s="12">
        <v>715.43799999999999</v>
      </c>
      <c r="O62" s="12">
        <v>858.697</v>
      </c>
      <c r="P62" s="12">
        <v>1021.476</v>
      </c>
      <c r="Q62" s="12">
        <v>1205.085</v>
      </c>
      <c r="R62" s="12">
        <v>1393.2389999999998</v>
      </c>
      <c r="S62" s="12">
        <v>1583.1409999999998</v>
      </c>
      <c r="T62" s="12">
        <v>1759.5390000000002</v>
      </c>
      <c r="U62" s="12">
        <v>1945.9650000000001</v>
      </c>
      <c r="V62" s="12">
        <v>2139.6559999999999</v>
      </c>
      <c r="W62" s="12">
        <v>2332.826</v>
      </c>
      <c r="X62" s="12">
        <v>2516.4650000000001</v>
      </c>
      <c r="Y62" s="12">
        <v>2694.652</v>
      </c>
      <c r="Z62" s="12">
        <v>2867.7670000000003</v>
      </c>
      <c r="AA62" s="12">
        <v>3041.66</v>
      </c>
    </row>
    <row r="63" spans="1:27" s="10" customFormat="1">
      <c r="A63" s="36" t="s">
        <v>98</v>
      </c>
      <c r="B63" s="36"/>
      <c r="C63" s="29">
        <v>14776.963143824778</v>
      </c>
      <c r="D63" s="29">
        <v>14776.96521544498</v>
      </c>
      <c r="E63" s="29">
        <v>14159.028716809458</v>
      </c>
      <c r="F63" s="29">
        <v>14159.024457449677</v>
      </c>
      <c r="G63" s="29">
        <v>13878.075448540687</v>
      </c>
      <c r="H63" s="29">
        <v>13805.478413287436</v>
      </c>
      <c r="I63" s="29">
        <v>13703.262056701886</v>
      </c>
      <c r="J63" s="29">
        <v>13703.262733666828</v>
      </c>
      <c r="K63" s="29">
        <v>13703.263080989407</v>
      </c>
      <c r="L63" s="29">
        <v>13703.266755471206</v>
      </c>
      <c r="M63" s="29">
        <v>14121.277005182808</v>
      </c>
      <c r="N63" s="29">
        <v>14092.002628633665</v>
      </c>
      <c r="O63" s="29">
        <v>14344.200412979568</v>
      </c>
      <c r="P63" s="29">
        <v>15203.754199858848</v>
      </c>
      <c r="Q63" s="29">
        <v>15966.251225501164</v>
      </c>
      <c r="R63" s="29">
        <v>15777.108369919364</v>
      </c>
      <c r="S63" s="29">
        <v>14910.531079488323</v>
      </c>
      <c r="T63" s="29">
        <v>15206.6042754152</v>
      </c>
      <c r="U63" s="29">
        <v>16290.717549996401</v>
      </c>
      <c r="V63" s="29">
        <v>18044.356873745841</v>
      </c>
      <c r="W63" s="29">
        <v>18738.144578356481</v>
      </c>
      <c r="X63" s="29">
        <v>20543.885945737253</v>
      </c>
      <c r="Y63" s="29">
        <v>20511.396595573387</v>
      </c>
      <c r="Z63" s="29">
        <v>21790.394304395788</v>
      </c>
      <c r="AA63" s="29">
        <v>23190.90255838399</v>
      </c>
    </row>
    <row r="64" spans="1:27" s="10" customFormat="1"/>
    <row r="65" spans="1:27" s="10" customFormat="1">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s="10" customFormat="1">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s="10" customFormat="1">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s="10" customFormat="1">
      <c r="A68" s="11" t="s">
        <v>29</v>
      </c>
      <c r="B68" s="11" t="s">
        <v>8</v>
      </c>
      <c r="C68" s="12">
        <v>709</v>
      </c>
      <c r="D68" s="12">
        <v>529.00047337162005</v>
      </c>
      <c r="E68" s="12">
        <v>529.00049265777</v>
      </c>
      <c r="F68" s="12">
        <v>529.00049762194999</v>
      </c>
      <c r="G68" s="12">
        <v>529.00052271445998</v>
      </c>
      <c r="H68" s="12">
        <v>529.00057603425</v>
      </c>
      <c r="I68" s="12">
        <v>529.00059344333999</v>
      </c>
      <c r="J68" s="12">
        <v>529.00068877809997</v>
      </c>
      <c r="K68" s="12">
        <v>529.00069385510005</v>
      </c>
      <c r="L68" s="12">
        <v>529.00082253369999</v>
      </c>
      <c r="M68" s="12">
        <v>529.00093473230004</v>
      </c>
      <c r="N68" s="12">
        <v>529.00119891689997</v>
      </c>
      <c r="O68" s="12">
        <v>529.00127487400005</v>
      </c>
      <c r="P68" s="12">
        <v>529.00128366319996</v>
      </c>
      <c r="Q68" s="12">
        <v>1.6642929E-3</v>
      </c>
      <c r="R68" s="12">
        <v>1.6676767999999999E-3</v>
      </c>
      <c r="S68" s="12">
        <v>1.6823617999999999E-3</v>
      </c>
      <c r="T68" s="12">
        <v>1.6986578E-3</v>
      </c>
      <c r="U68" s="12">
        <v>1.7354834E-3</v>
      </c>
      <c r="V68" s="12">
        <v>1.7528918E-3</v>
      </c>
      <c r="W68" s="12">
        <v>2.2725430000000001E-3</v>
      </c>
      <c r="X68" s="12">
        <v>2.2749089999999999E-3</v>
      </c>
      <c r="Y68" s="12">
        <v>2.66111E-3</v>
      </c>
      <c r="Z68" s="12">
        <v>2.6967919999999999E-3</v>
      </c>
      <c r="AA68" s="12">
        <v>2.7667886999999999E-3</v>
      </c>
    </row>
    <row r="69" spans="1:27" s="10" customFormat="1">
      <c r="A69" s="11" t="s">
        <v>29</v>
      </c>
      <c r="B69" s="11" t="s">
        <v>12</v>
      </c>
      <c r="C69" s="12">
        <v>800</v>
      </c>
      <c r="D69" s="12">
        <v>800</v>
      </c>
      <c r="E69" s="12">
        <v>800</v>
      </c>
      <c r="F69" s="12">
        <v>800</v>
      </c>
      <c r="G69" s="12">
        <v>800</v>
      </c>
      <c r="H69" s="12">
        <v>800</v>
      </c>
      <c r="I69" s="12">
        <v>800</v>
      </c>
      <c r="J69" s="12">
        <v>800</v>
      </c>
      <c r="K69" s="12">
        <v>800</v>
      </c>
      <c r="L69" s="12">
        <v>800</v>
      </c>
      <c r="M69" s="12">
        <v>800</v>
      </c>
      <c r="N69" s="12">
        <v>800</v>
      </c>
      <c r="O69" s="12">
        <v>0</v>
      </c>
      <c r="P69" s="12">
        <v>0</v>
      </c>
      <c r="Q69" s="12">
        <v>0</v>
      </c>
      <c r="R69" s="12">
        <v>0</v>
      </c>
      <c r="S69" s="12">
        <v>0</v>
      </c>
      <c r="T69" s="12">
        <v>0</v>
      </c>
      <c r="U69" s="12">
        <v>0</v>
      </c>
      <c r="V69" s="12">
        <v>0</v>
      </c>
      <c r="W69" s="12">
        <v>0</v>
      </c>
      <c r="X69" s="12">
        <v>0</v>
      </c>
      <c r="Y69" s="12">
        <v>0</v>
      </c>
      <c r="Z69" s="12">
        <v>0</v>
      </c>
      <c r="AA69" s="12">
        <v>0</v>
      </c>
    </row>
    <row r="70" spans="1:27" s="10" customFormat="1">
      <c r="A70" s="11" t="s">
        <v>29</v>
      </c>
      <c r="B70" s="11" t="s">
        <v>5</v>
      </c>
      <c r="C70" s="12">
        <v>1460.6615619731824</v>
      </c>
      <c r="D70" s="12">
        <v>1460.6616432449225</v>
      </c>
      <c r="E70" s="12">
        <v>1460.6617322680227</v>
      </c>
      <c r="F70" s="12">
        <v>1460.6618193194827</v>
      </c>
      <c r="G70" s="12">
        <v>1460.6619191097627</v>
      </c>
      <c r="H70" s="12">
        <v>1460.6620370269227</v>
      </c>
      <c r="I70" s="12">
        <v>1460.6621497860226</v>
      </c>
      <c r="J70" s="12">
        <v>1078.1623011916226</v>
      </c>
      <c r="K70" s="12">
        <v>1078.1624183006625</v>
      </c>
      <c r="L70" s="12">
        <v>801.30261321196031</v>
      </c>
      <c r="M70" s="12">
        <v>801.30277649666039</v>
      </c>
      <c r="N70" s="12">
        <v>801.30320782826038</v>
      </c>
      <c r="O70" s="12">
        <v>721.30770292736031</v>
      </c>
      <c r="P70" s="12">
        <v>721.30775011006028</v>
      </c>
      <c r="Q70" s="12">
        <v>721.30918303546025</v>
      </c>
      <c r="R70" s="12">
        <v>721.30920895436032</v>
      </c>
      <c r="S70" s="12">
        <v>721.30926316206023</v>
      </c>
      <c r="T70" s="12">
        <v>721.30934115656032</v>
      </c>
      <c r="U70" s="12">
        <v>721.31298398736033</v>
      </c>
      <c r="V70" s="12">
        <v>721.3130304469604</v>
      </c>
      <c r="W70" s="12">
        <v>765.8212928553603</v>
      </c>
      <c r="X70" s="12">
        <v>1120.7283563570604</v>
      </c>
      <c r="Y70" s="12">
        <v>1120.7285527630604</v>
      </c>
      <c r="Z70" s="12">
        <v>966.72858516906047</v>
      </c>
      <c r="AA70" s="12">
        <v>966.7286810890605</v>
      </c>
    </row>
    <row r="71" spans="1:27" s="10" customFormat="1">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s="10" customFormat="1">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s="10" customFormat="1">
      <c r="A73" s="11" t="s">
        <v>29</v>
      </c>
      <c r="B73" s="11" t="s">
        <v>10</v>
      </c>
      <c r="C73" s="12">
        <v>2349.7224873947207</v>
      </c>
      <c r="D73" s="12">
        <v>2349.7232841832301</v>
      </c>
      <c r="E73" s="12">
        <v>2349.7238883541904</v>
      </c>
      <c r="F73" s="12">
        <v>2349.7249008978106</v>
      </c>
      <c r="G73" s="12">
        <v>2316.7262633291598</v>
      </c>
      <c r="H73" s="12">
        <v>2316.7285223396602</v>
      </c>
      <c r="I73" s="12">
        <v>2225.979885597561</v>
      </c>
      <c r="J73" s="12">
        <v>2114.0010525371604</v>
      </c>
      <c r="K73" s="12">
        <v>2114.0045867537597</v>
      </c>
      <c r="L73" s="12">
        <v>2261.9730897683598</v>
      </c>
      <c r="M73" s="12">
        <v>3260.7591467775173</v>
      </c>
      <c r="N73" s="12">
        <v>3260.8304238430187</v>
      </c>
      <c r="O73" s="12">
        <v>3633.7799757327393</v>
      </c>
      <c r="P73" s="12">
        <v>3991.3698030763821</v>
      </c>
      <c r="Q73" s="12">
        <v>4394.1363358508816</v>
      </c>
      <c r="R73" s="12">
        <v>4418.5410218505822</v>
      </c>
      <c r="S73" s="12">
        <v>4140.066113369744</v>
      </c>
      <c r="T73" s="12">
        <v>4673.4514530902434</v>
      </c>
      <c r="U73" s="12">
        <v>4673.4527014127443</v>
      </c>
      <c r="V73" s="12">
        <v>4896.8034316327421</v>
      </c>
      <c r="W73" s="12">
        <v>4693.4950850763908</v>
      </c>
      <c r="X73" s="12">
        <v>4969.4320066243918</v>
      </c>
      <c r="Y73" s="12">
        <v>5053.7531950762568</v>
      </c>
      <c r="Z73" s="12">
        <v>6419.4121211857564</v>
      </c>
      <c r="AA73" s="12">
        <v>7447.3462291447559</v>
      </c>
    </row>
    <row r="74" spans="1:27" s="10" customFormat="1">
      <c r="A74" s="11" t="s">
        <v>29</v>
      </c>
      <c r="B74" s="11" t="s">
        <v>9</v>
      </c>
      <c r="C74" s="12">
        <v>564.62367477317594</v>
      </c>
      <c r="D74" s="12">
        <v>564.62411751049592</v>
      </c>
      <c r="E74" s="12">
        <v>564.62467155389572</v>
      </c>
      <c r="F74" s="12">
        <v>564.62498419862584</v>
      </c>
      <c r="G74" s="12">
        <v>564.62571028068578</v>
      </c>
      <c r="H74" s="12">
        <v>564.62615041770596</v>
      </c>
      <c r="I74" s="12">
        <v>564.62677985193579</v>
      </c>
      <c r="J74" s="12">
        <v>564.62965006113586</v>
      </c>
      <c r="K74" s="12">
        <v>558.51061643417677</v>
      </c>
      <c r="L74" s="12">
        <v>558.51542890487679</v>
      </c>
      <c r="M74" s="12">
        <v>558.51865020287676</v>
      </c>
      <c r="N74" s="12">
        <v>558.53397547617681</v>
      </c>
      <c r="O74" s="12">
        <v>558.53825275477675</v>
      </c>
      <c r="P74" s="12">
        <v>558.57105863627692</v>
      </c>
      <c r="Q74" s="12">
        <v>760.69328099047686</v>
      </c>
      <c r="R74" s="12">
        <v>760.69341403267686</v>
      </c>
      <c r="S74" s="12">
        <v>788.54045041357676</v>
      </c>
      <c r="T74" s="12">
        <v>788.54486381677691</v>
      </c>
      <c r="U74" s="12">
        <v>1887.1005869870951</v>
      </c>
      <c r="V74" s="12">
        <v>1887.105210265695</v>
      </c>
      <c r="W74" s="12">
        <v>2860.6193072450951</v>
      </c>
      <c r="X74" s="12">
        <v>2590.6197617120952</v>
      </c>
      <c r="Y74" s="12">
        <v>3366.9281820246542</v>
      </c>
      <c r="Z74" s="12">
        <v>4218.9724521356538</v>
      </c>
      <c r="AA74" s="12">
        <v>4302.695748522412</v>
      </c>
    </row>
    <row r="75" spans="1:27" s="10" customFormat="1">
      <c r="A75" s="11" t="s">
        <v>29</v>
      </c>
      <c r="B75" s="11" t="s">
        <v>102</v>
      </c>
      <c r="C75" s="12">
        <v>479.27528026742652</v>
      </c>
      <c r="D75" s="12">
        <v>479.27532867092651</v>
      </c>
      <c r="E75" s="12">
        <v>479.2754410855265</v>
      </c>
      <c r="F75" s="12">
        <v>479.27556250102651</v>
      </c>
      <c r="G75" s="12">
        <v>479.27557648692652</v>
      </c>
      <c r="H75" s="12">
        <v>479.27559810602651</v>
      </c>
      <c r="I75" s="12">
        <v>479.27586272262653</v>
      </c>
      <c r="J75" s="12">
        <v>449.27726274622654</v>
      </c>
      <c r="K75" s="12">
        <v>449.27767596802647</v>
      </c>
      <c r="L75" s="12">
        <v>449.28552993792653</v>
      </c>
      <c r="M75" s="12">
        <v>449.28787641162654</v>
      </c>
      <c r="N75" s="12">
        <v>424.29132612192649</v>
      </c>
      <c r="O75" s="12">
        <v>733.87601625092657</v>
      </c>
      <c r="P75" s="12">
        <v>733.87668819092653</v>
      </c>
      <c r="Q75" s="12">
        <v>962.3879849909265</v>
      </c>
      <c r="R75" s="12">
        <v>962.38843187092652</v>
      </c>
      <c r="S75" s="12">
        <v>962.38941622092648</v>
      </c>
      <c r="T75" s="12">
        <v>979.96687749092655</v>
      </c>
      <c r="U75" s="12">
        <v>1639.2154451009267</v>
      </c>
      <c r="V75" s="12">
        <v>1639.2159042509265</v>
      </c>
      <c r="W75" s="12">
        <v>1374.9420299599999</v>
      </c>
      <c r="X75" s="12">
        <v>1456.1240458300001</v>
      </c>
      <c r="Y75" s="12">
        <v>1846.32953204</v>
      </c>
      <c r="Z75" s="12">
        <v>1846.3304055200001</v>
      </c>
      <c r="AA75" s="12">
        <v>1846.3313521300001</v>
      </c>
    </row>
    <row r="76" spans="1:27" s="10" customFormat="1">
      <c r="A76" s="11" t="s">
        <v>29</v>
      </c>
      <c r="B76" s="11" t="s">
        <v>15</v>
      </c>
      <c r="C76" s="12">
        <v>0</v>
      </c>
      <c r="D76" s="12">
        <v>0</v>
      </c>
      <c r="E76" s="12">
        <v>3.7496693999999999E-3</v>
      </c>
      <c r="F76" s="12">
        <v>4.0445011999999999E-3</v>
      </c>
      <c r="G76" s="12">
        <v>4.3488193999999996E-3</v>
      </c>
      <c r="H76" s="12">
        <v>4.6428088000000003E-3</v>
      </c>
      <c r="I76" s="12">
        <v>4.8305431000000001E-3</v>
      </c>
      <c r="J76" s="12">
        <v>5.8208152000000001E-3</v>
      </c>
      <c r="K76" s="12">
        <v>5.9163779999999999E-3</v>
      </c>
      <c r="L76" s="12">
        <v>7.3063245000000009E-3</v>
      </c>
      <c r="M76" s="12">
        <v>8.2242401999999999E-3</v>
      </c>
      <c r="N76" s="12">
        <v>8.9277110999999992E-3</v>
      </c>
      <c r="O76" s="12">
        <v>1.3478996700000001E-2</v>
      </c>
      <c r="P76" s="12">
        <v>1.37322E-2</v>
      </c>
      <c r="Q76" s="12">
        <v>1.4271303799999999E-2</v>
      </c>
      <c r="R76" s="12">
        <v>1.4345334000000001E-2</v>
      </c>
      <c r="S76" s="12">
        <v>1.44568666E-2</v>
      </c>
      <c r="T76" s="12">
        <v>1.4902129300000001E-2</v>
      </c>
      <c r="U76" s="12">
        <v>1.60759384E-2</v>
      </c>
      <c r="V76" s="12">
        <v>1.6299551400000001E-2</v>
      </c>
      <c r="W76" s="12">
        <v>1.67976003E-2</v>
      </c>
      <c r="X76" s="12">
        <v>1.9706832000000001E-2</v>
      </c>
      <c r="Y76" s="12">
        <v>2.2975685999999999E-2</v>
      </c>
      <c r="Z76" s="12">
        <v>2.3099479999999999E-2</v>
      </c>
      <c r="AA76" s="12">
        <v>2.3396163499999997E-2</v>
      </c>
    </row>
    <row r="77" spans="1:27" s="10" customFormat="1">
      <c r="A77" s="11" t="s">
        <v>29</v>
      </c>
      <c r="B77" s="11" t="s">
        <v>17</v>
      </c>
      <c r="C77" s="12">
        <v>73.308999999999997</v>
      </c>
      <c r="D77" s="12">
        <v>101.551</v>
      </c>
      <c r="E77" s="12">
        <v>127.312</v>
      </c>
      <c r="F77" s="12">
        <v>163.02499999999998</v>
      </c>
      <c r="G77" s="12">
        <v>199.60599999999999</v>
      </c>
      <c r="H77" s="12">
        <v>240.464</v>
      </c>
      <c r="I77" s="12">
        <v>286.77500000000003</v>
      </c>
      <c r="J77" s="12">
        <v>326.41500000000002</v>
      </c>
      <c r="K77" s="12">
        <v>383.77499999999998</v>
      </c>
      <c r="L77" s="12">
        <v>445.52100000000002</v>
      </c>
      <c r="M77" s="12">
        <v>513.29599999999994</v>
      </c>
      <c r="N77" s="12">
        <v>587.38900000000001</v>
      </c>
      <c r="O77" s="12">
        <v>662.82799999999997</v>
      </c>
      <c r="P77" s="12">
        <v>739.02500000000009</v>
      </c>
      <c r="Q77" s="12">
        <v>819.47900000000004</v>
      </c>
      <c r="R77" s="12">
        <v>904.197</v>
      </c>
      <c r="S77" s="12">
        <v>974.71300000000008</v>
      </c>
      <c r="T77" s="12">
        <v>1040.8879999999999</v>
      </c>
      <c r="U77" s="12">
        <v>1105.8</v>
      </c>
      <c r="V77" s="12">
        <v>1166.0830000000001</v>
      </c>
      <c r="W77" s="12">
        <v>1221.982</v>
      </c>
      <c r="X77" s="12">
        <v>1278.5049999999999</v>
      </c>
      <c r="Y77" s="12">
        <v>1338.9870000000001</v>
      </c>
      <c r="Z77" s="12">
        <v>1401.0949999999998</v>
      </c>
      <c r="AA77" s="12">
        <v>1464.6789999999999</v>
      </c>
    </row>
    <row r="78" spans="1:27" s="10" customFormat="1">
      <c r="A78" s="36" t="s">
        <v>98</v>
      </c>
      <c r="B78" s="36"/>
      <c r="C78" s="29">
        <v>5884.00772414108</v>
      </c>
      <c r="D78" s="29">
        <v>5704.0095183102685</v>
      </c>
      <c r="E78" s="29">
        <v>5704.0107848338785</v>
      </c>
      <c r="F78" s="29">
        <v>5704.0122020378685</v>
      </c>
      <c r="G78" s="29">
        <v>5671.0144154340678</v>
      </c>
      <c r="H78" s="29">
        <v>5671.0172858185397</v>
      </c>
      <c r="I78" s="29">
        <v>5580.2694086788588</v>
      </c>
      <c r="J78" s="29">
        <v>5085.7936925680197</v>
      </c>
      <c r="K78" s="29">
        <v>5079.6783153436991</v>
      </c>
      <c r="L78" s="29">
        <v>4950.7919544188971</v>
      </c>
      <c r="M78" s="29">
        <v>5949.5815082093541</v>
      </c>
      <c r="N78" s="29">
        <v>5949.6688060643555</v>
      </c>
      <c r="O78" s="29">
        <v>5442.6272062888766</v>
      </c>
      <c r="P78" s="29">
        <v>5800.2498954859184</v>
      </c>
      <c r="Q78" s="29">
        <v>5876.1404641697181</v>
      </c>
      <c r="R78" s="29">
        <v>5900.5453125144195</v>
      </c>
      <c r="S78" s="29">
        <v>5649.9175093071808</v>
      </c>
      <c r="T78" s="29">
        <v>6183.3073567213805</v>
      </c>
      <c r="U78" s="29">
        <v>7281.8680078706002</v>
      </c>
      <c r="V78" s="29">
        <v>7505.2234252371973</v>
      </c>
      <c r="W78" s="29">
        <v>8319.9379577198451</v>
      </c>
      <c r="X78" s="29">
        <v>8680.7823996025472</v>
      </c>
      <c r="Y78" s="29">
        <v>9541.4125909739705</v>
      </c>
      <c r="Z78" s="29">
        <v>11605.115855282471</v>
      </c>
      <c r="AA78" s="29">
        <v>12716.773425544929</v>
      </c>
    </row>
    <row r="79" spans="1:27" s="10" customFormat="1"/>
    <row r="80" spans="1:27" s="10" customFormat="1">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32" s="10" customFormat="1">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32" s="10" customFormat="1">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32" s="10" customFormat="1">
      <c r="A83" s="11" t="s">
        <v>30</v>
      </c>
      <c r="B83" s="11" t="s">
        <v>8</v>
      </c>
      <c r="C83" s="12">
        <v>208</v>
      </c>
      <c r="D83" s="12">
        <v>208.00034072372</v>
      </c>
      <c r="E83" s="12">
        <v>208.00036512610001</v>
      </c>
      <c r="F83" s="12">
        <v>208.00038519307</v>
      </c>
      <c r="G83" s="12">
        <v>208.00040433582001</v>
      </c>
      <c r="H83" s="12">
        <v>208.00042758929999</v>
      </c>
      <c r="I83" s="12">
        <v>208.00046791619999</v>
      </c>
      <c r="J83" s="12">
        <v>208.00050329644</v>
      </c>
      <c r="K83" s="12">
        <v>208.00052812000001</v>
      </c>
      <c r="L83" s="12">
        <v>208.00059355364999</v>
      </c>
      <c r="M83" s="12">
        <v>208.00064884627</v>
      </c>
      <c r="N83" s="12">
        <v>208.00072436133999</v>
      </c>
      <c r="O83" s="12">
        <v>208.00076302209999</v>
      </c>
      <c r="P83" s="12">
        <v>208.00077360649999</v>
      </c>
      <c r="Q83" s="12">
        <v>208.00087536586</v>
      </c>
      <c r="R83" s="12">
        <v>208.00087862620001</v>
      </c>
      <c r="S83" s="12">
        <v>208.00092032255</v>
      </c>
      <c r="T83" s="12">
        <v>208.00093465</v>
      </c>
      <c r="U83" s="12">
        <v>208.0010268218</v>
      </c>
      <c r="V83" s="12">
        <v>208.00104075519999</v>
      </c>
      <c r="W83" s="12">
        <v>208.00108937030001</v>
      </c>
      <c r="X83" s="12">
        <v>208.0011384524</v>
      </c>
      <c r="Y83" s="12">
        <v>208.00128497169999</v>
      </c>
      <c r="Z83" s="12">
        <v>208.0013078874</v>
      </c>
      <c r="AA83" s="12">
        <v>208.00147205569999</v>
      </c>
    </row>
    <row r="84" spans="1:32" s="10" customFormat="1">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32" s="10" customFormat="1">
      <c r="A85" s="11" t="s">
        <v>30</v>
      </c>
      <c r="B85" s="11" t="s">
        <v>5</v>
      </c>
      <c r="C85" s="12">
        <v>178.00148401229998</v>
      </c>
      <c r="D85" s="12">
        <v>178.00156476000001</v>
      </c>
      <c r="E85" s="12">
        <v>178.0016527059</v>
      </c>
      <c r="F85" s="12">
        <v>178.0017567978</v>
      </c>
      <c r="G85" s="12">
        <v>178.00184567310001</v>
      </c>
      <c r="H85" s="12">
        <v>178.00195120307001</v>
      </c>
      <c r="I85" s="12">
        <v>178.00207956720001</v>
      </c>
      <c r="J85" s="12">
        <v>178.00218396156001</v>
      </c>
      <c r="K85" s="12">
        <v>178.0023013297</v>
      </c>
      <c r="L85" s="12">
        <v>178.002469297</v>
      </c>
      <c r="M85" s="12">
        <v>178.0026075209</v>
      </c>
      <c r="N85" s="12">
        <v>178.0028490979</v>
      </c>
      <c r="O85" s="12">
        <v>178.0041897442</v>
      </c>
      <c r="P85" s="12">
        <v>178.00422922289999</v>
      </c>
      <c r="Q85" s="12">
        <v>178.0047194087</v>
      </c>
      <c r="R85" s="12">
        <v>178.00475630440002</v>
      </c>
      <c r="S85" s="12">
        <v>178.00480315300001</v>
      </c>
      <c r="T85" s="12">
        <v>58.005353283400005</v>
      </c>
      <c r="U85" s="12">
        <v>58.008061899499999</v>
      </c>
      <c r="V85" s="12">
        <v>58.008109712500001</v>
      </c>
      <c r="W85" s="12">
        <v>58.0081867253</v>
      </c>
      <c r="X85" s="12">
        <v>58.013073287200001</v>
      </c>
      <c r="Y85" s="12">
        <v>58.0152488413</v>
      </c>
      <c r="Z85" s="12">
        <v>58.015302276699998</v>
      </c>
      <c r="AA85" s="12">
        <v>58.015454439400003</v>
      </c>
    </row>
    <row r="86" spans="1:32" s="10" customFormat="1">
      <c r="A86" s="11" t="s">
        <v>30</v>
      </c>
      <c r="B86" s="11" t="s">
        <v>3</v>
      </c>
      <c r="C86" s="12">
        <v>2551</v>
      </c>
      <c r="D86" s="12">
        <v>2551</v>
      </c>
      <c r="E86" s="12">
        <v>2551</v>
      </c>
      <c r="F86" s="12">
        <v>2551</v>
      </c>
      <c r="G86" s="12">
        <v>2551</v>
      </c>
      <c r="H86" s="12">
        <v>2551</v>
      </c>
      <c r="I86" s="12">
        <v>2551</v>
      </c>
      <c r="J86" s="12">
        <v>2551</v>
      </c>
      <c r="K86" s="12">
        <v>2551</v>
      </c>
      <c r="L86" s="12">
        <v>2551</v>
      </c>
      <c r="M86" s="12">
        <v>2551</v>
      </c>
      <c r="N86" s="12">
        <v>2551</v>
      </c>
      <c r="O86" s="12">
        <v>2551</v>
      </c>
      <c r="P86" s="12">
        <v>2551</v>
      </c>
      <c r="Q86" s="12">
        <v>2551</v>
      </c>
      <c r="R86" s="12">
        <v>2551</v>
      </c>
      <c r="S86" s="12">
        <v>2551</v>
      </c>
      <c r="T86" s="12">
        <v>2551</v>
      </c>
      <c r="U86" s="12">
        <v>2551</v>
      </c>
      <c r="V86" s="12">
        <v>2551</v>
      </c>
      <c r="W86" s="12">
        <v>2551</v>
      </c>
      <c r="X86" s="12">
        <v>2551</v>
      </c>
      <c r="Y86" s="12">
        <v>2551</v>
      </c>
      <c r="Z86" s="12">
        <v>2551</v>
      </c>
      <c r="AA86" s="12">
        <v>2551</v>
      </c>
    </row>
    <row r="87" spans="1:32" s="10" customFormat="1">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32" s="10" customFormat="1">
      <c r="A88" s="11" t="s">
        <v>30</v>
      </c>
      <c r="B88" s="11" t="s">
        <v>10</v>
      </c>
      <c r="C88" s="12">
        <v>689.91591644028097</v>
      </c>
      <c r="D88" s="12">
        <v>816.48022932412084</v>
      </c>
      <c r="E88" s="12">
        <v>943.044218721991</v>
      </c>
      <c r="F88" s="12">
        <v>1069.6081976390813</v>
      </c>
      <c r="G88" s="12">
        <v>1196.1750952631512</v>
      </c>
      <c r="H88" s="12">
        <v>1322.7391568151809</v>
      </c>
      <c r="I88" s="12">
        <v>1449.3030627627911</v>
      </c>
      <c r="J88" s="12">
        <v>1585.3357450702608</v>
      </c>
      <c r="K88" s="12">
        <v>1722.5526805806212</v>
      </c>
      <c r="L88" s="12">
        <v>1923.663288350491</v>
      </c>
      <c r="M88" s="12">
        <v>2037.7484088070808</v>
      </c>
      <c r="N88" s="12">
        <v>2197.8409491497505</v>
      </c>
      <c r="O88" s="12">
        <v>2640.7524383310611</v>
      </c>
      <c r="P88" s="12">
        <v>2709.7714682408814</v>
      </c>
      <c r="Q88" s="12">
        <v>3186.5609853351211</v>
      </c>
      <c r="R88" s="12">
        <v>3186.5611553037215</v>
      </c>
      <c r="S88" s="12">
        <v>3186.5615355093614</v>
      </c>
      <c r="T88" s="12">
        <v>3186.5617199796516</v>
      </c>
      <c r="U88" s="12">
        <v>3186.5670129896212</v>
      </c>
      <c r="V88" s="12">
        <v>3186.568129967121</v>
      </c>
      <c r="W88" s="12">
        <v>3186.5683178346217</v>
      </c>
      <c r="X88" s="12">
        <v>3135.3535559615207</v>
      </c>
      <c r="Y88" s="12">
        <v>3164.5303961304212</v>
      </c>
      <c r="Z88" s="12">
        <v>3461.6919723709216</v>
      </c>
      <c r="AA88" s="12">
        <v>3477.4753223981211</v>
      </c>
    </row>
    <row r="89" spans="1:32" s="10" customFormat="1">
      <c r="A89" s="11" t="s">
        <v>30</v>
      </c>
      <c r="B89" s="11" t="s">
        <v>9</v>
      </c>
      <c r="C89" s="12">
        <v>1.4357951200000001E-3</v>
      </c>
      <c r="D89" s="12">
        <v>1.6682896599999998E-3</v>
      </c>
      <c r="E89" s="12">
        <v>1.81508551E-3</v>
      </c>
      <c r="F89" s="12">
        <v>2.0395888E-3</v>
      </c>
      <c r="G89" s="12">
        <v>2.4264472700000002E-3</v>
      </c>
      <c r="H89" s="12">
        <v>2.5075484000000002E-3</v>
      </c>
      <c r="I89" s="12">
        <v>2.6908675000000002E-3</v>
      </c>
      <c r="J89" s="12">
        <v>3.2519764000000003E-3</v>
      </c>
      <c r="K89" s="12">
        <v>3.5353687999999999E-3</v>
      </c>
      <c r="L89" s="12">
        <v>4.2128470000000005E-3</v>
      </c>
      <c r="M89" s="12">
        <v>5.2012977000000004E-3</v>
      </c>
      <c r="N89" s="12">
        <v>6.1870103999999999E-3</v>
      </c>
      <c r="O89" s="12">
        <v>7.3180027000000003E-3</v>
      </c>
      <c r="P89" s="12">
        <v>7.7517781000000004E-3</v>
      </c>
      <c r="Q89" s="12">
        <v>8.6509396000000009E-3</v>
      </c>
      <c r="R89" s="12">
        <v>8.7439820000000008E-3</v>
      </c>
      <c r="S89" s="12">
        <v>9.0148311000000005E-3</v>
      </c>
      <c r="T89" s="12">
        <v>9.1410572000000002E-3</v>
      </c>
      <c r="U89" s="12">
        <v>1.0960950800000001E-2</v>
      </c>
      <c r="V89" s="12">
        <v>1.27193575E-2</v>
      </c>
      <c r="W89" s="12">
        <v>1.6323513899999999E-2</v>
      </c>
      <c r="X89" s="12">
        <v>1.9744724500000001E-2</v>
      </c>
      <c r="Y89" s="12">
        <v>2.7740547400000003E-2</v>
      </c>
      <c r="Z89" s="12">
        <v>2.79888025E-2</v>
      </c>
      <c r="AA89" s="12">
        <v>2.89414515E-2</v>
      </c>
    </row>
    <row r="90" spans="1:32" s="10" customFormat="1">
      <c r="A90" s="11" t="s">
        <v>30</v>
      </c>
      <c r="B90" s="11" t="s">
        <v>102</v>
      </c>
      <c r="C90" s="12">
        <v>3.8748667999999997E-3</v>
      </c>
      <c r="D90" s="12">
        <v>3.9023413000000002E-3</v>
      </c>
      <c r="E90" s="12">
        <v>4.2977038999999998E-3</v>
      </c>
      <c r="F90" s="12">
        <v>4.5202248E-3</v>
      </c>
      <c r="G90" s="12">
        <v>4.5286027000000003E-3</v>
      </c>
      <c r="H90" s="12">
        <v>4.5462534999999998E-3</v>
      </c>
      <c r="I90" s="12">
        <v>5.0886509E-3</v>
      </c>
      <c r="J90" s="12">
        <v>5.8924546000000003E-3</v>
      </c>
      <c r="K90" s="12">
        <v>6.5017686999999996E-3</v>
      </c>
      <c r="L90" s="12">
        <v>1.0732854700000001E-2</v>
      </c>
      <c r="M90" s="12">
        <v>1.22448707E-2</v>
      </c>
      <c r="N90" s="12">
        <v>1.3576299999999999E-2</v>
      </c>
      <c r="O90" s="12">
        <v>2.0983813399999999E-2</v>
      </c>
      <c r="P90" s="12">
        <v>2.1308694E-2</v>
      </c>
      <c r="Q90" s="12">
        <v>2.6717564999999999E-2</v>
      </c>
      <c r="R90" s="12">
        <v>2.7073709500000001E-2</v>
      </c>
      <c r="S90" s="12">
        <v>2.7646668999999999E-2</v>
      </c>
      <c r="T90" s="12">
        <v>4.0042184000000001E-2</v>
      </c>
      <c r="U90" s="12">
        <v>4.2747862999999997E-2</v>
      </c>
      <c r="V90" s="12">
        <v>4.3025957000000004E-2</v>
      </c>
      <c r="W90" s="12">
        <v>3.9969227000000003E-2</v>
      </c>
      <c r="X90" s="12">
        <v>4.0331111000000003E-2</v>
      </c>
      <c r="Y90" s="12">
        <v>4.0423130000000002E-2</v>
      </c>
      <c r="Z90" s="12">
        <v>4.1293210999999996E-2</v>
      </c>
      <c r="AA90" s="12">
        <v>4.6463359999999995E-2</v>
      </c>
    </row>
    <row r="91" spans="1:32" s="10" customFormat="1">
      <c r="A91" s="11" t="s">
        <v>30</v>
      </c>
      <c r="B91" s="11" t="s">
        <v>15</v>
      </c>
      <c r="C91" s="12">
        <v>0</v>
      </c>
      <c r="D91" s="12">
        <v>0</v>
      </c>
      <c r="E91" s="12">
        <v>9.3423866000000005E-3</v>
      </c>
      <c r="F91" s="12">
        <v>1.0097195600000001E-2</v>
      </c>
      <c r="G91" s="12">
        <v>1.0735295400000001E-2</v>
      </c>
      <c r="H91" s="12">
        <v>1.1527122800000001E-2</v>
      </c>
      <c r="I91" s="12">
        <v>1.4318981099999999E-2</v>
      </c>
      <c r="J91" s="12">
        <v>1.8088376000000003E-2</v>
      </c>
      <c r="K91" s="12">
        <v>2.0174310000000001E-2</v>
      </c>
      <c r="L91" s="12">
        <v>3.2441286E-2</v>
      </c>
      <c r="M91" s="12">
        <v>7.1664773500000001E-2</v>
      </c>
      <c r="N91" s="12">
        <v>59.741703727000001</v>
      </c>
      <c r="O91" s="12">
        <v>359.31325621499997</v>
      </c>
      <c r="P91" s="12">
        <v>359.313676273</v>
      </c>
      <c r="Q91" s="12">
        <v>559.37841985700004</v>
      </c>
      <c r="R91" s="12">
        <v>559.37860618000002</v>
      </c>
      <c r="S91" s="12">
        <v>559.378885975</v>
      </c>
      <c r="T91" s="12">
        <v>562.68025553799998</v>
      </c>
      <c r="U91" s="12">
        <v>750.07525054400003</v>
      </c>
      <c r="V91" s="12">
        <v>750.07563843699995</v>
      </c>
      <c r="W91" s="12">
        <v>750.07609909600001</v>
      </c>
      <c r="X91" s="12">
        <v>785.33975558200007</v>
      </c>
      <c r="Y91" s="12">
        <v>992.09843796100006</v>
      </c>
      <c r="Z91" s="12">
        <v>992.09870505700007</v>
      </c>
      <c r="AA91" s="12">
        <v>992.09955589999993</v>
      </c>
      <c r="AC91" s="6"/>
      <c r="AD91" s="6"/>
      <c r="AE91" s="6"/>
      <c r="AF91" s="6"/>
    </row>
    <row r="92" spans="1:32" s="10" customFormat="1">
      <c r="A92" s="11" t="s">
        <v>30</v>
      </c>
      <c r="B92" s="11" t="s">
        <v>17</v>
      </c>
      <c r="C92" s="12">
        <v>2.1869999999999998</v>
      </c>
      <c r="D92" s="12">
        <v>3.7669999999999999</v>
      </c>
      <c r="E92" s="12">
        <v>6.1920000000000002</v>
      </c>
      <c r="F92" s="12">
        <v>9.4580000000000002</v>
      </c>
      <c r="G92" s="12">
        <v>13.686</v>
      </c>
      <c r="H92" s="12">
        <v>18.501000000000001</v>
      </c>
      <c r="I92" s="12">
        <v>25.305999999999997</v>
      </c>
      <c r="J92" s="12">
        <v>31.024000000000001</v>
      </c>
      <c r="K92" s="12">
        <v>39.655000000000001</v>
      </c>
      <c r="L92" s="12">
        <v>49.213999999999999</v>
      </c>
      <c r="M92" s="12">
        <v>59.832000000000001</v>
      </c>
      <c r="N92" s="12">
        <v>71.546999999999997</v>
      </c>
      <c r="O92" s="12">
        <v>84.406999999999996</v>
      </c>
      <c r="P92" s="12">
        <v>97.813000000000002</v>
      </c>
      <c r="Q92" s="12">
        <v>112.161</v>
      </c>
      <c r="R92" s="12">
        <v>127.544</v>
      </c>
      <c r="S92" s="12">
        <v>142.83799999999999</v>
      </c>
      <c r="T92" s="12">
        <v>158.71299999999999</v>
      </c>
      <c r="U92" s="12">
        <v>174.702</v>
      </c>
      <c r="V92" s="12">
        <v>190.50399999999999</v>
      </c>
      <c r="W92" s="12">
        <v>206.21899999999999</v>
      </c>
      <c r="X92" s="12">
        <v>221.12899999999999</v>
      </c>
      <c r="Y92" s="12">
        <v>235.566</v>
      </c>
      <c r="Z92" s="12">
        <v>250.398</v>
      </c>
      <c r="AA92" s="12">
        <v>266.11900000000003</v>
      </c>
      <c r="AC92" s="6"/>
      <c r="AD92" s="6"/>
      <c r="AE92" s="6"/>
      <c r="AF92" s="6"/>
    </row>
    <row r="93" spans="1:32" s="10" customFormat="1">
      <c r="A93" s="36" t="s">
        <v>98</v>
      </c>
      <c r="B93" s="36"/>
      <c r="C93" s="29">
        <v>3626.9188362477007</v>
      </c>
      <c r="D93" s="29">
        <v>3753.4838030975006</v>
      </c>
      <c r="E93" s="29">
        <v>3880.048051639501</v>
      </c>
      <c r="F93" s="29">
        <v>4006.6123792187514</v>
      </c>
      <c r="G93" s="29">
        <v>4133.1797717193413</v>
      </c>
      <c r="H93" s="29">
        <v>4259.7440431559507</v>
      </c>
      <c r="I93" s="29">
        <v>4386.3083011136914</v>
      </c>
      <c r="J93" s="29">
        <v>4522.3416843046607</v>
      </c>
      <c r="K93" s="29">
        <v>4659.5590453991208</v>
      </c>
      <c r="L93" s="29">
        <v>4860.6705640481414</v>
      </c>
      <c r="M93" s="29">
        <v>4974.7568664719511</v>
      </c>
      <c r="N93" s="29">
        <v>5134.8507096193907</v>
      </c>
      <c r="O93" s="29">
        <v>5577.7647091000608</v>
      </c>
      <c r="P93" s="29">
        <v>5646.7842228483814</v>
      </c>
      <c r="Q93" s="29">
        <v>6123.5752310492808</v>
      </c>
      <c r="R93" s="29">
        <v>6123.5755342163211</v>
      </c>
      <c r="S93" s="29">
        <v>6123.5762738160111</v>
      </c>
      <c r="T93" s="29">
        <v>6003.577148970252</v>
      </c>
      <c r="U93" s="29">
        <v>6003.5870626617216</v>
      </c>
      <c r="V93" s="29">
        <v>6003.5899997923216</v>
      </c>
      <c r="W93" s="29">
        <v>6003.5939174441219</v>
      </c>
      <c r="X93" s="29">
        <v>5952.3875124256201</v>
      </c>
      <c r="Y93" s="29">
        <v>5981.5746704908206</v>
      </c>
      <c r="Z93" s="29">
        <v>6278.7365713375211</v>
      </c>
      <c r="AA93" s="29">
        <v>6294.5211903447207</v>
      </c>
      <c r="AC93" s="6"/>
      <c r="AD93" s="6"/>
      <c r="AE93" s="6"/>
      <c r="AF93" s="6"/>
    </row>
    <row r="94" spans="1:32" s="10" customFormat="1" collapsed="1">
      <c r="A94" s="6"/>
      <c r="B94" s="6"/>
      <c r="C94" s="6"/>
      <c r="D94" s="6"/>
      <c r="E94" s="6"/>
      <c r="F94" s="6"/>
      <c r="G94" s="6"/>
      <c r="H94" s="6"/>
      <c r="I94" s="6"/>
      <c r="J94" s="6"/>
      <c r="K94" s="6"/>
      <c r="L94" s="6"/>
      <c r="M94" s="6"/>
      <c r="N94" s="6"/>
      <c r="O94" s="6"/>
      <c r="P94" s="6"/>
      <c r="Q94" s="6"/>
      <c r="R94" s="6"/>
      <c r="S94" s="6"/>
      <c r="T94" s="6"/>
      <c r="U94" s="6"/>
      <c r="V94" s="6"/>
      <c r="W94" s="6"/>
      <c r="X94" s="6"/>
      <c r="Y94" s="6"/>
      <c r="Z94" s="6"/>
      <c r="AA94" s="6"/>
      <c r="AC94" s="6"/>
      <c r="AD94" s="6"/>
      <c r="AE94" s="6"/>
      <c r="AF94" s="6"/>
    </row>
    <row r="95" spans="1:32" s="10" customFormat="1">
      <c r="A95" s="6"/>
      <c r="B95" s="6"/>
      <c r="C95" s="6"/>
      <c r="D95" s="6"/>
      <c r="E95" s="6"/>
      <c r="F95" s="6"/>
      <c r="G95" s="6"/>
      <c r="H95" s="6"/>
      <c r="I95" s="6"/>
      <c r="J95" s="6"/>
      <c r="K95" s="6"/>
      <c r="L95" s="6"/>
      <c r="M95" s="6"/>
      <c r="N95" s="6"/>
      <c r="O95" s="6"/>
      <c r="P95" s="6"/>
      <c r="Q95" s="6"/>
      <c r="R95" s="6"/>
      <c r="S95" s="6"/>
      <c r="T95" s="6"/>
      <c r="U95" s="6"/>
      <c r="V95" s="6"/>
      <c r="W95" s="6"/>
      <c r="X95" s="6"/>
      <c r="Y95" s="6"/>
      <c r="Z95" s="6"/>
      <c r="AA95" s="6"/>
      <c r="AC95" s="6"/>
      <c r="AD95" s="6"/>
      <c r="AE95" s="6"/>
      <c r="AF95" s="6"/>
    </row>
    <row r="96" spans="1:32" s="10" customFormat="1">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c r="AC96" s="6"/>
      <c r="AD96" s="6"/>
      <c r="AE96" s="6"/>
      <c r="AF96" s="6"/>
    </row>
    <row r="97" spans="1:32" s="10" customFormat="1">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c r="AC97" s="6"/>
      <c r="AD97" s="6"/>
      <c r="AE97" s="6"/>
      <c r="AF97" s="6"/>
    </row>
    <row r="98" spans="1:32" s="10" customFormat="1">
      <c r="A98" s="11" t="s">
        <v>18</v>
      </c>
      <c r="B98" s="11" t="s">
        <v>105</v>
      </c>
      <c r="C98" s="12">
        <v>1004.6371320509325</v>
      </c>
      <c r="D98" s="12">
        <v>1004.6412504018325</v>
      </c>
      <c r="E98" s="12">
        <v>1004.6526901252324</v>
      </c>
      <c r="F98" s="12">
        <v>1004.6536917533326</v>
      </c>
      <c r="G98" s="12">
        <v>1004.6550703012325</v>
      </c>
      <c r="H98" s="12">
        <v>1120.9840977207325</v>
      </c>
      <c r="I98" s="12">
        <v>1145.3648973146326</v>
      </c>
      <c r="J98" s="12">
        <v>1115.3781770505325</v>
      </c>
      <c r="K98" s="12">
        <v>1115.3803073957326</v>
      </c>
      <c r="L98" s="12">
        <v>1648.2395623247326</v>
      </c>
      <c r="M98" s="12">
        <v>3371.645212702927</v>
      </c>
      <c r="N98" s="12">
        <v>3451.2488711409264</v>
      </c>
      <c r="O98" s="12">
        <v>4278.1847803363253</v>
      </c>
      <c r="P98" s="12">
        <v>4228.1890977789271</v>
      </c>
      <c r="Q98" s="12">
        <v>6417.7131492679255</v>
      </c>
      <c r="R98" s="12">
        <v>6417.7160680394263</v>
      </c>
      <c r="S98" s="12">
        <v>6417.7210989299256</v>
      </c>
      <c r="T98" s="12">
        <v>6513.049440736927</v>
      </c>
      <c r="U98" s="12">
        <v>9538.9398666479265</v>
      </c>
      <c r="V98" s="12">
        <v>9538.9439012879266</v>
      </c>
      <c r="W98" s="12">
        <v>9508.2038267740008</v>
      </c>
      <c r="X98" s="12">
        <v>9770.6036426179999</v>
      </c>
      <c r="Y98" s="12">
        <v>10498.180038211998</v>
      </c>
      <c r="Z98" s="12">
        <v>11094.053529897999</v>
      </c>
      <c r="AA98" s="12">
        <v>11828.458129396002</v>
      </c>
      <c r="AC98" s="6"/>
      <c r="AD98" s="6"/>
      <c r="AE98" s="6"/>
      <c r="AF98" s="6"/>
    </row>
    <row r="99" spans="1:32" collapsed="1">
      <c r="A99" s="11" t="s">
        <v>18</v>
      </c>
      <c r="B99" s="11" t="s">
        <v>14</v>
      </c>
      <c r="C99" s="12">
        <v>1310</v>
      </c>
      <c r="D99" s="12">
        <v>1310</v>
      </c>
      <c r="E99" s="12">
        <v>2491.1344302800003</v>
      </c>
      <c r="F99" s="12">
        <v>2491.1372122334997</v>
      </c>
      <c r="G99" s="12">
        <v>5125.0138387789993</v>
      </c>
      <c r="H99" s="12">
        <v>5408.6992044515991</v>
      </c>
      <c r="I99" s="12">
        <v>5459.3231986859992</v>
      </c>
      <c r="J99" s="12">
        <v>5459.330123938701</v>
      </c>
      <c r="K99" s="12">
        <v>5459.3325533928</v>
      </c>
      <c r="L99" s="12">
        <v>5459.3917140903004</v>
      </c>
      <c r="M99" s="12">
        <v>5732.9574083590005</v>
      </c>
      <c r="N99" s="12">
        <v>5808.5941181478001</v>
      </c>
      <c r="O99" s="12">
        <v>6108.1805833736998</v>
      </c>
      <c r="P99" s="12">
        <v>6108.1817500144998</v>
      </c>
      <c r="Q99" s="12">
        <v>6375.6162849698012</v>
      </c>
      <c r="R99" s="12">
        <v>6375.6169592159995</v>
      </c>
      <c r="S99" s="12">
        <v>6375.617825427601</v>
      </c>
      <c r="T99" s="12">
        <v>6378.9201607082996</v>
      </c>
      <c r="U99" s="12">
        <v>6717.5661970813999</v>
      </c>
      <c r="V99" s="12">
        <v>6717.5678847813997</v>
      </c>
      <c r="W99" s="12">
        <v>6987.7918491052997</v>
      </c>
      <c r="X99" s="12">
        <v>7380.855326105001</v>
      </c>
      <c r="Y99" s="12">
        <v>8022.307344412</v>
      </c>
      <c r="Z99" s="12">
        <v>9040.8388787620006</v>
      </c>
      <c r="AA99" s="12">
        <v>9040.840768829501</v>
      </c>
    </row>
    <row r="100" spans="1:32">
      <c r="A100" s="11" t="s">
        <v>18</v>
      </c>
      <c r="B100" s="11" t="s">
        <v>25</v>
      </c>
      <c r="C100" s="12">
        <v>147.505</v>
      </c>
      <c r="D100" s="12">
        <v>233.726</v>
      </c>
      <c r="E100" s="12">
        <v>341.185</v>
      </c>
      <c r="F100" s="12">
        <v>499.25400000000002</v>
      </c>
      <c r="G100" s="12">
        <v>694.24800000000005</v>
      </c>
      <c r="H100" s="12">
        <v>914.65499999999997</v>
      </c>
      <c r="I100" s="12">
        <v>1207.518</v>
      </c>
      <c r="J100" s="12">
        <v>1463.328</v>
      </c>
      <c r="K100" s="12">
        <v>1850.787</v>
      </c>
      <c r="L100" s="12">
        <v>2292.6030000000001</v>
      </c>
      <c r="M100" s="12">
        <v>2793.5289999999995</v>
      </c>
      <c r="N100" s="12">
        <v>3356.326</v>
      </c>
      <c r="O100" s="12">
        <v>3965.7850000000003</v>
      </c>
      <c r="P100" s="12">
        <v>4611.2470000000003</v>
      </c>
      <c r="Q100" s="12">
        <v>5307.5700000000006</v>
      </c>
      <c r="R100" s="12">
        <v>6042.2599999999993</v>
      </c>
      <c r="S100" s="12">
        <v>6743.4239999999991</v>
      </c>
      <c r="T100" s="12">
        <v>7427.6600000000008</v>
      </c>
      <c r="U100" s="12">
        <v>8128.8190000000013</v>
      </c>
      <c r="V100" s="12">
        <v>8833.5020000000004</v>
      </c>
      <c r="W100" s="12">
        <v>9521.7929999999997</v>
      </c>
      <c r="X100" s="12">
        <v>10184.092000000001</v>
      </c>
      <c r="Y100" s="12">
        <v>10839.15</v>
      </c>
      <c r="Z100" s="12">
        <v>11484.626999999999</v>
      </c>
      <c r="AA100" s="12">
        <v>12143.078000000001</v>
      </c>
    </row>
    <row r="101" spans="1:32" collapsed="1"/>
    <row r="102" spans="1:32">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32">
      <c r="A103" s="11" t="s">
        <v>26</v>
      </c>
      <c r="B103" s="11" t="s">
        <v>105</v>
      </c>
      <c r="C103" s="12">
        <v>50.019213008500003</v>
      </c>
      <c r="D103" s="12">
        <v>50.022621387100003</v>
      </c>
      <c r="E103" s="12">
        <v>50.032572088599998</v>
      </c>
      <c r="F103" s="12">
        <v>50.032714927100002</v>
      </c>
      <c r="G103" s="12">
        <v>50.034048597599998</v>
      </c>
      <c r="H103" s="12">
        <v>166.3597387323</v>
      </c>
      <c r="I103" s="12">
        <v>190.73951683299998</v>
      </c>
      <c r="J103" s="12">
        <v>190.74945800739997</v>
      </c>
      <c r="K103" s="12">
        <v>190.7500474716</v>
      </c>
      <c r="L103" s="12">
        <v>723.48463995669999</v>
      </c>
      <c r="M103" s="12">
        <v>2244.4674725146001</v>
      </c>
      <c r="N103" s="12">
        <v>2244.4695762920001</v>
      </c>
      <c r="O103" s="12">
        <v>2244.4715276419997</v>
      </c>
      <c r="P103" s="12">
        <v>2194.4739688939999</v>
      </c>
      <c r="Q103" s="12">
        <v>2194.4902585920004</v>
      </c>
      <c r="R103" s="12">
        <v>2194.491623119</v>
      </c>
      <c r="S103" s="12">
        <v>2194.4937245899996</v>
      </c>
      <c r="T103" s="12">
        <v>2194.4995210619995</v>
      </c>
      <c r="U103" s="12">
        <v>3305.6049136839997</v>
      </c>
      <c r="V103" s="12">
        <v>3305.6067210799997</v>
      </c>
      <c r="W103" s="12">
        <v>3305.5906775869998</v>
      </c>
      <c r="X103" s="12">
        <v>3486.806995677</v>
      </c>
      <c r="Y103" s="12">
        <v>3647.6628530419998</v>
      </c>
      <c r="Z103" s="12">
        <v>4039.0528711669999</v>
      </c>
      <c r="AA103" s="12">
        <v>4039.0543389060003</v>
      </c>
    </row>
    <row r="104" spans="1:32">
      <c r="A104" s="11" t="s">
        <v>26</v>
      </c>
      <c r="B104" s="11" t="s">
        <v>14</v>
      </c>
      <c r="C104" s="12">
        <v>840</v>
      </c>
      <c r="D104" s="12">
        <v>840</v>
      </c>
      <c r="E104" s="12">
        <v>1771.1107142669</v>
      </c>
      <c r="F104" s="12">
        <v>1771.1109500479999</v>
      </c>
      <c r="G104" s="12">
        <v>4404.9862210199999</v>
      </c>
      <c r="H104" s="12">
        <v>4688.6606761550001</v>
      </c>
      <c r="I104" s="12">
        <v>4739.281305468</v>
      </c>
      <c r="J104" s="12">
        <v>4739.2818729350001</v>
      </c>
      <c r="K104" s="12">
        <v>4739.2819121700004</v>
      </c>
      <c r="L104" s="12">
        <v>4739.2823374580003</v>
      </c>
      <c r="M104" s="12">
        <v>4741.4887574330005</v>
      </c>
      <c r="N104" s="12">
        <v>4741.4888367180001</v>
      </c>
      <c r="O104" s="12">
        <v>4741.4889411989998</v>
      </c>
      <c r="P104" s="12">
        <v>4741.4889935250003</v>
      </c>
      <c r="Q104" s="12">
        <v>4741.4890754520002</v>
      </c>
      <c r="R104" s="12">
        <v>4741.4892285389997</v>
      </c>
      <c r="S104" s="12">
        <v>4741.4893844960006</v>
      </c>
      <c r="T104" s="12">
        <v>4741.4895512570001</v>
      </c>
      <c r="U104" s="12">
        <v>4741.4921321599995</v>
      </c>
      <c r="V104" s="12">
        <v>4741.4924068999999</v>
      </c>
      <c r="W104" s="12">
        <v>4741.4926280979998</v>
      </c>
      <c r="X104" s="12">
        <v>5099.2664567370002</v>
      </c>
      <c r="Y104" s="12">
        <v>5099.2669233670003</v>
      </c>
      <c r="Z104" s="12">
        <v>5099.2671719079999</v>
      </c>
      <c r="AA104" s="12">
        <v>5099.2674447979998</v>
      </c>
    </row>
    <row r="105" spans="1:32">
      <c r="A105" s="11" t="s">
        <v>26</v>
      </c>
      <c r="B105" s="11" t="s">
        <v>25</v>
      </c>
      <c r="C105" s="12">
        <v>35.03</v>
      </c>
      <c r="D105" s="12">
        <v>66.47</v>
      </c>
      <c r="E105" s="12">
        <v>108.38500000000001</v>
      </c>
      <c r="F105" s="12">
        <v>164.93600000000001</v>
      </c>
      <c r="G105" s="12">
        <v>231.89200000000002</v>
      </c>
      <c r="H105" s="12">
        <v>309.83299999999997</v>
      </c>
      <c r="I105" s="12">
        <v>419.29300000000001</v>
      </c>
      <c r="J105" s="12">
        <v>513.86800000000005</v>
      </c>
      <c r="K105" s="12">
        <v>645.85</v>
      </c>
      <c r="L105" s="12">
        <v>793.28800000000001</v>
      </c>
      <c r="M105" s="12">
        <v>960.428</v>
      </c>
      <c r="N105" s="12">
        <v>1151.337</v>
      </c>
      <c r="O105" s="12">
        <v>1358.675</v>
      </c>
      <c r="P105" s="12">
        <v>1573.175</v>
      </c>
      <c r="Q105" s="12">
        <v>1800.0840000000001</v>
      </c>
      <c r="R105" s="12">
        <v>2041.8519999999999</v>
      </c>
      <c r="S105" s="12">
        <v>2261.248</v>
      </c>
      <c r="T105" s="12">
        <v>2472.415</v>
      </c>
      <c r="U105" s="12">
        <v>2678.0620000000004</v>
      </c>
      <c r="V105" s="12">
        <v>2873.1249999999995</v>
      </c>
      <c r="W105" s="12">
        <v>3061.8279999999995</v>
      </c>
      <c r="X105" s="12">
        <v>3253.4369999999999</v>
      </c>
      <c r="Y105" s="12">
        <v>3451.6440000000002</v>
      </c>
      <c r="Z105" s="12">
        <v>3655.9630000000002</v>
      </c>
      <c r="AA105" s="12">
        <v>3874.1570000000002</v>
      </c>
    </row>
    <row r="107" spans="1:32">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32">
      <c r="A108" s="11" t="s">
        <v>27</v>
      </c>
      <c r="B108" s="11" t="s">
        <v>105</v>
      </c>
      <c r="C108" s="12">
        <v>100.00431452869999</v>
      </c>
      <c r="D108" s="12">
        <v>100.0044306692</v>
      </c>
      <c r="E108" s="12">
        <v>100.0052159385</v>
      </c>
      <c r="F108" s="12">
        <v>100.00537253420001</v>
      </c>
      <c r="G108" s="12">
        <v>100.0053868449</v>
      </c>
      <c r="H108" s="12">
        <v>100.00866863589999</v>
      </c>
      <c r="I108" s="12">
        <v>100.00875712520001</v>
      </c>
      <c r="J108" s="12">
        <v>100.0089516779</v>
      </c>
      <c r="K108" s="12">
        <v>100.0091894343</v>
      </c>
      <c r="L108" s="12">
        <v>100.11628666999999</v>
      </c>
      <c r="M108" s="12">
        <v>357.85842034299998</v>
      </c>
      <c r="N108" s="12">
        <v>462.45454970000003</v>
      </c>
      <c r="O108" s="12">
        <v>877.26918000000001</v>
      </c>
      <c r="P108" s="12">
        <v>877.26949999999999</v>
      </c>
      <c r="Q108" s="12">
        <v>2838.2593299999999</v>
      </c>
      <c r="R108" s="12">
        <v>2838.25974</v>
      </c>
      <c r="S108" s="12">
        <v>2838.2602499999998</v>
      </c>
      <c r="T108" s="12">
        <v>2838.2609499999999</v>
      </c>
      <c r="U108" s="12">
        <v>3320.5666999999999</v>
      </c>
      <c r="V108" s="12">
        <v>3320.5673000000002</v>
      </c>
      <c r="W108" s="12">
        <v>3554.1236699999999</v>
      </c>
      <c r="X108" s="12">
        <v>3554.12417</v>
      </c>
      <c r="Y108" s="12">
        <v>3554.1243800000002</v>
      </c>
      <c r="Z108" s="12">
        <v>3758.60574</v>
      </c>
      <c r="AA108" s="12">
        <v>3758.6067199999998</v>
      </c>
    </row>
    <row r="109" spans="1:32">
      <c r="A109" s="11" t="s">
        <v>27</v>
      </c>
      <c r="B109" s="11" t="s">
        <v>14</v>
      </c>
      <c r="C109" s="12">
        <v>470</v>
      </c>
      <c r="D109" s="12">
        <v>470</v>
      </c>
      <c r="E109" s="12">
        <v>720.00562897259999</v>
      </c>
      <c r="F109" s="12">
        <v>720.00634446599997</v>
      </c>
      <c r="G109" s="12">
        <v>720.0066444455</v>
      </c>
      <c r="H109" s="12">
        <v>720.01631453899995</v>
      </c>
      <c r="I109" s="12">
        <v>720.01651326449996</v>
      </c>
      <c r="J109" s="12">
        <v>720.01670597120005</v>
      </c>
      <c r="K109" s="12">
        <v>720.01680948830005</v>
      </c>
      <c r="L109" s="12">
        <v>720.06040484100004</v>
      </c>
      <c r="M109" s="12">
        <v>991.37449722199995</v>
      </c>
      <c r="N109" s="12">
        <v>1007.34008066</v>
      </c>
      <c r="O109" s="12">
        <v>1007.340684976</v>
      </c>
      <c r="P109" s="12">
        <v>1007.34085525</v>
      </c>
      <c r="Q109" s="12">
        <v>1074.7097660300001</v>
      </c>
      <c r="R109" s="12">
        <v>1074.7098906199999</v>
      </c>
      <c r="S109" s="12">
        <v>1074.7100336869999</v>
      </c>
      <c r="T109" s="12">
        <v>1074.7101804700001</v>
      </c>
      <c r="U109" s="12">
        <v>1225.9490042499999</v>
      </c>
      <c r="V109" s="12">
        <v>1225.9495963219999</v>
      </c>
      <c r="W109" s="12">
        <v>1496.1721185870001</v>
      </c>
      <c r="X109" s="12">
        <v>1496.1724237849999</v>
      </c>
      <c r="Y109" s="12">
        <v>1930.8560956400001</v>
      </c>
      <c r="Z109" s="12">
        <v>2949.3867536880002</v>
      </c>
      <c r="AA109" s="12">
        <v>2949.3868884400003</v>
      </c>
    </row>
    <row r="110" spans="1:32">
      <c r="A110" s="11" t="s">
        <v>27</v>
      </c>
      <c r="B110" s="11" t="s">
        <v>25</v>
      </c>
      <c r="C110" s="12">
        <v>18.839000000000002</v>
      </c>
      <c r="D110" s="12">
        <v>30.972000000000001</v>
      </c>
      <c r="E110" s="12">
        <v>50.94</v>
      </c>
      <c r="F110" s="12">
        <v>79.948999999999998</v>
      </c>
      <c r="G110" s="12">
        <v>118.98400000000001</v>
      </c>
      <c r="H110" s="12">
        <v>166.928</v>
      </c>
      <c r="I110" s="12">
        <v>232.95499999999998</v>
      </c>
      <c r="J110" s="12">
        <v>293.17099999999999</v>
      </c>
      <c r="K110" s="12">
        <v>401.00599999999997</v>
      </c>
      <c r="L110" s="12">
        <v>528.81899999999996</v>
      </c>
      <c r="M110" s="12">
        <v>672.52099999999996</v>
      </c>
      <c r="N110" s="12">
        <v>830.61500000000001</v>
      </c>
      <c r="O110" s="12">
        <v>1001.1779999999999</v>
      </c>
      <c r="P110" s="12">
        <v>1179.758</v>
      </c>
      <c r="Q110" s="12">
        <v>1370.761</v>
      </c>
      <c r="R110" s="12">
        <v>1575.4280000000001</v>
      </c>
      <c r="S110" s="12">
        <v>1781.4839999999999</v>
      </c>
      <c r="T110" s="12">
        <v>1996.105</v>
      </c>
      <c r="U110" s="12">
        <v>2224.29</v>
      </c>
      <c r="V110" s="12">
        <v>2464.134</v>
      </c>
      <c r="W110" s="12">
        <v>2698.9380000000001</v>
      </c>
      <c r="X110" s="12">
        <v>2914.556</v>
      </c>
      <c r="Y110" s="12">
        <v>3118.3009999999999</v>
      </c>
      <c r="Z110" s="12">
        <v>3309.4039999999995</v>
      </c>
      <c r="AA110" s="12">
        <v>3496.4630000000002</v>
      </c>
    </row>
    <row r="112" spans="1:32">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c r="A113" s="11" t="s">
        <v>28</v>
      </c>
      <c r="B113" s="11" t="s">
        <v>105</v>
      </c>
      <c r="C113" s="12">
        <v>375.334449379506</v>
      </c>
      <c r="D113" s="12">
        <v>375.334967333306</v>
      </c>
      <c r="E113" s="12">
        <v>375.335163308706</v>
      </c>
      <c r="F113" s="12">
        <v>375.33552156620601</v>
      </c>
      <c r="G113" s="12">
        <v>375.33552976910602</v>
      </c>
      <c r="H113" s="12">
        <v>375.33554599300601</v>
      </c>
      <c r="I113" s="12">
        <v>375.33567198290598</v>
      </c>
      <c r="J113" s="12">
        <v>375.33661216440601</v>
      </c>
      <c r="K113" s="12">
        <v>375.33689275310599</v>
      </c>
      <c r="L113" s="12">
        <v>375.34237290540602</v>
      </c>
      <c r="M113" s="12">
        <v>320.01919856299997</v>
      </c>
      <c r="N113" s="12">
        <v>320.01984272700003</v>
      </c>
      <c r="O113" s="12">
        <v>422.54707263</v>
      </c>
      <c r="P113" s="12">
        <v>422.54763200000002</v>
      </c>
      <c r="Q113" s="12">
        <v>422.54885811999998</v>
      </c>
      <c r="R113" s="12">
        <v>422.54919933999997</v>
      </c>
      <c r="S113" s="12">
        <v>422.55006144999999</v>
      </c>
      <c r="T113" s="12">
        <v>500.28205000000003</v>
      </c>
      <c r="U113" s="12">
        <v>1273.5100599999998</v>
      </c>
      <c r="V113" s="12">
        <v>1273.5109500000001</v>
      </c>
      <c r="W113" s="12">
        <v>1273.50748</v>
      </c>
      <c r="X113" s="12">
        <v>1273.5081</v>
      </c>
      <c r="Y113" s="12">
        <v>1450.0228499999998</v>
      </c>
      <c r="Z113" s="12">
        <v>1450.0232199999998</v>
      </c>
      <c r="AA113" s="12">
        <v>2184.4192549999998</v>
      </c>
    </row>
    <row r="114" spans="1:27">
      <c r="A114" s="11" t="s">
        <v>28</v>
      </c>
      <c r="B114" s="11" t="s">
        <v>14</v>
      </c>
      <c r="C114" s="12">
        <v>0</v>
      </c>
      <c r="D114" s="12">
        <v>0</v>
      </c>
      <c r="E114" s="12">
        <v>4.9949845000000007E-3</v>
      </c>
      <c r="F114" s="12">
        <v>5.7760226999999994E-3</v>
      </c>
      <c r="G114" s="12">
        <v>5.8891987000000007E-3</v>
      </c>
      <c r="H114" s="12">
        <v>6.0438260000000004E-3</v>
      </c>
      <c r="I114" s="12">
        <v>6.2304292999999997E-3</v>
      </c>
      <c r="J114" s="12">
        <v>7.6358412999999997E-3</v>
      </c>
      <c r="K114" s="12">
        <v>7.7410464999999994E-3</v>
      </c>
      <c r="L114" s="12">
        <v>9.2241808000000005E-3</v>
      </c>
      <c r="M114" s="12">
        <v>1.4264690300000001E-2</v>
      </c>
      <c r="N114" s="12">
        <v>1.45693317E-2</v>
      </c>
      <c r="O114" s="12">
        <v>2.4221987E-2</v>
      </c>
      <c r="P114" s="12">
        <v>2.4492766499999999E-2</v>
      </c>
      <c r="Q114" s="12">
        <v>2.4752326999999998E-2</v>
      </c>
      <c r="R114" s="12">
        <v>2.4888542999999999E-2</v>
      </c>
      <c r="S114" s="12">
        <v>2.5064402999999999E-2</v>
      </c>
      <c r="T114" s="12">
        <v>2.5271314E-2</v>
      </c>
      <c r="U114" s="12">
        <v>3.3734188999999998E-2</v>
      </c>
      <c r="V114" s="12">
        <v>3.3943570999999999E-2</v>
      </c>
      <c r="W114" s="12">
        <v>3.4205724E-2</v>
      </c>
      <c r="X114" s="12">
        <v>5.6983169E-2</v>
      </c>
      <c r="Y114" s="12">
        <v>6.2911757999999998E-2</v>
      </c>
      <c r="Z114" s="12">
        <v>6.3148628999999998E-2</v>
      </c>
      <c r="AA114" s="12">
        <v>6.3483527999999997E-2</v>
      </c>
    </row>
    <row r="115" spans="1:27">
      <c r="A115" s="11" t="s">
        <v>28</v>
      </c>
      <c r="B115" s="11" t="s">
        <v>25</v>
      </c>
      <c r="C115" s="12">
        <v>18.14</v>
      </c>
      <c r="D115" s="12">
        <v>30.966000000000001</v>
      </c>
      <c r="E115" s="12">
        <v>48.356000000000002</v>
      </c>
      <c r="F115" s="12">
        <v>81.88600000000001</v>
      </c>
      <c r="G115" s="12">
        <v>130.08000000000001</v>
      </c>
      <c r="H115" s="12">
        <v>178.929</v>
      </c>
      <c r="I115" s="12">
        <v>243.18899999999999</v>
      </c>
      <c r="J115" s="12">
        <v>298.84999999999997</v>
      </c>
      <c r="K115" s="12">
        <v>380.50099999999998</v>
      </c>
      <c r="L115" s="12">
        <v>475.76100000000002</v>
      </c>
      <c r="M115" s="12">
        <v>587.452</v>
      </c>
      <c r="N115" s="12">
        <v>715.43799999999999</v>
      </c>
      <c r="O115" s="12">
        <v>858.697</v>
      </c>
      <c r="P115" s="12">
        <v>1021.476</v>
      </c>
      <c r="Q115" s="12">
        <v>1205.085</v>
      </c>
      <c r="R115" s="12">
        <v>1393.2389999999998</v>
      </c>
      <c r="S115" s="12">
        <v>1583.1409999999998</v>
      </c>
      <c r="T115" s="12">
        <v>1759.5390000000002</v>
      </c>
      <c r="U115" s="12">
        <v>1945.9650000000001</v>
      </c>
      <c r="V115" s="12">
        <v>2139.6559999999999</v>
      </c>
      <c r="W115" s="12">
        <v>2332.826</v>
      </c>
      <c r="X115" s="12">
        <v>2516.4650000000001</v>
      </c>
      <c r="Y115" s="12">
        <v>2694.652</v>
      </c>
      <c r="Z115" s="12">
        <v>2867.7670000000003</v>
      </c>
      <c r="AA115" s="12">
        <v>3041.66</v>
      </c>
    </row>
    <row r="117" spans="1:27">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c r="A118" s="11" t="s">
        <v>29</v>
      </c>
      <c r="B118" s="11" t="s">
        <v>105</v>
      </c>
      <c r="C118" s="12">
        <v>479.27528026742652</v>
      </c>
      <c r="D118" s="12">
        <v>479.27532867092651</v>
      </c>
      <c r="E118" s="12">
        <v>479.2754410855265</v>
      </c>
      <c r="F118" s="12">
        <v>479.27556250102651</v>
      </c>
      <c r="G118" s="12">
        <v>479.27557648692652</v>
      </c>
      <c r="H118" s="12">
        <v>479.27559810602651</v>
      </c>
      <c r="I118" s="12">
        <v>479.27586272262653</v>
      </c>
      <c r="J118" s="12">
        <v>449.27726274622654</v>
      </c>
      <c r="K118" s="12">
        <v>449.27767596802653</v>
      </c>
      <c r="L118" s="12">
        <v>449.28552993792653</v>
      </c>
      <c r="M118" s="12">
        <v>449.28787641162654</v>
      </c>
      <c r="N118" s="12">
        <v>424.29132612192649</v>
      </c>
      <c r="O118" s="12">
        <v>733.87601625092657</v>
      </c>
      <c r="P118" s="12">
        <v>733.87668819092653</v>
      </c>
      <c r="Q118" s="12">
        <v>962.38798499092661</v>
      </c>
      <c r="R118" s="12">
        <v>962.38843187092652</v>
      </c>
      <c r="S118" s="12">
        <v>962.38941622092648</v>
      </c>
      <c r="T118" s="12">
        <v>979.96687749092655</v>
      </c>
      <c r="U118" s="12">
        <v>1639.2154451009267</v>
      </c>
      <c r="V118" s="12">
        <v>1639.2159042509265</v>
      </c>
      <c r="W118" s="12">
        <v>1374.9420299599999</v>
      </c>
      <c r="X118" s="12">
        <v>1456.1240458300001</v>
      </c>
      <c r="Y118" s="12">
        <v>1846.32953204</v>
      </c>
      <c r="Z118" s="12">
        <v>1846.3304055200001</v>
      </c>
      <c r="AA118" s="12">
        <v>1846.3313521300001</v>
      </c>
    </row>
    <row r="119" spans="1:27">
      <c r="A119" s="11" t="s">
        <v>29</v>
      </c>
      <c r="B119" s="11" t="s">
        <v>14</v>
      </c>
      <c r="C119" s="12">
        <v>0</v>
      </c>
      <c r="D119" s="12">
        <v>0</v>
      </c>
      <c r="E119" s="12">
        <v>3.7496693999999999E-3</v>
      </c>
      <c r="F119" s="12">
        <v>4.0445011999999999E-3</v>
      </c>
      <c r="G119" s="12">
        <v>4.3488193999999996E-3</v>
      </c>
      <c r="H119" s="12">
        <v>4.6428088000000003E-3</v>
      </c>
      <c r="I119" s="12">
        <v>4.8305431000000001E-3</v>
      </c>
      <c r="J119" s="12">
        <v>5.8208152000000001E-3</v>
      </c>
      <c r="K119" s="12">
        <v>5.9163779999999999E-3</v>
      </c>
      <c r="L119" s="12">
        <v>7.3063245000000009E-3</v>
      </c>
      <c r="M119" s="12">
        <v>8.2242401999999999E-3</v>
      </c>
      <c r="N119" s="12">
        <v>8.9277110999999992E-3</v>
      </c>
      <c r="O119" s="12">
        <v>1.3478996700000001E-2</v>
      </c>
      <c r="P119" s="12">
        <v>1.37322E-2</v>
      </c>
      <c r="Q119" s="12">
        <v>1.4271303799999999E-2</v>
      </c>
      <c r="R119" s="12">
        <v>1.4345334000000001E-2</v>
      </c>
      <c r="S119" s="12">
        <v>1.44568666E-2</v>
      </c>
      <c r="T119" s="12">
        <v>1.4902129300000001E-2</v>
      </c>
      <c r="U119" s="12">
        <v>1.60759384E-2</v>
      </c>
      <c r="V119" s="12">
        <v>1.6299551400000001E-2</v>
      </c>
      <c r="W119" s="12">
        <v>1.67976003E-2</v>
      </c>
      <c r="X119" s="12">
        <v>1.9706832000000001E-2</v>
      </c>
      <c r="Y119" s="12">
        <v>2.2975685999999999E-2</v>
      </c>
      <c r="Z119" s="12">
        <v>2.3099479999999999E-2</v>
      </c>
      <c r="AA119" s="12">
        <v>2.3396163499999997E-2</v>
      </c>
    </row>
    <row r="120" spans="1:27">
      <c r="A120" s="11" t="s">
        <v>29</v>
      </c>
      <c r="B120" s="11" t="s">
        <v>25</v>
      </c>
      <c r="C120" s="12">
        <v>73.308999999999997</v>
      </c>
      <c r="D120" s="12">
        <v>101.551</v>
      </c>
      <c r="E120" s="12">
        <v>127.312</v>
      </c>
      <c r="F120" s="12">
        <v>163.02499999999998</v>
      </c>
      <c r="G120" s="12">
        <v>199.60599999999999</v>
      </c>
      <c r="H120" s="12">
        <v>240.464</v>
      </c>
      <c r="I120" s="12">
        <v>286.77500000000003</v>
      </c>
      <c r="J120" s="12">
        <v>326.41500000000002</v>
      </c>
      <c r="K120" s="12">
        <v>383.77499999999998</v>
      </c>
      <c r="L120" s="12">
        <v>445.52100000000002</v>
      </c>
      <c r="M120" s="12">
        <v>513.29599999999994</v>
      </c>
      <c r="N120" s="12">
        <v>587.38900000000001</v>
      </c>
      <c r="O120" s="12">
        <v>662.82799999999997</v>
      </c>
      <c r="P120" s="12">
        <v>739.02500000000009</v>
      </c>
      <c r="Q120" s="12">
        <v>819.47900000000004</v>
      </c>
      <c r="R120" s="12">
        <v>904.197</v>
      </c>
      <c r="S120" s="12">
        <v>974.71300000000008</v>
      </c>
      <c r="T120" s="12">
        <v>1040.8879999999999</v>
      </c>
      <c r="U120" s="12">
        <v>1105.8</v>
      </c>
      <c r="V120" s="12">
        <v>1166.0830000000001</v>
      </c>
      <c r="W120" s="12">
        <v>1221.982</v>
      </c>
      <c r="X120" s="12">
        <v>1278.5049999999999</v>
      </c>
      <c r="Y120" s="12">
        <v>1338.9870000000001</v>
      </c>
      <c r="Z120" s="12">
        <v>1401.0949999999998</v>
      </c>
      <c r="AA120" s="12">
        <v>1464.6789999999999</v>
      </c>
    </row>
    <row r="122" spans="1:27">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c r="A123" s="11" t="s">
        <v>30</v>
      </c>
      <c r="B123" s="11" t="s">
        <v>105</v>
      </c>
      <c r="C123" s="12">
        <v>3.8748667999999997E-3</v>
      </c>
      <c r="D123" s="12">
        <v>3.9023413000000002E-3</v>
      </c>
      <c r="E123" s="12">
        <v>4.2977038999999998E-3</v>
      </c>
      <c r="F123" s="12">
        <v>4.5202248E-3</v>
      </c>
      <c r="G123" s="12">
        <v>4.5286027000000003E-3</v>
      </c>
      <c r="H123" s="12">
        <v>4.5462534999999998E-3</v>
      </c>
      <c r="I123" s="12">
        <v>5.0886509E-3</v>
      </c>
      <c r="J123" s="12">
        <v>5.8924546000000003E-3</v>
      </c>
      <c r="K123" s="12">
        <v>6.5017686999999996E-3</v>
      </c>
      <c r="L123" s="12">
        <v>1.0732854700000001E-2</v>
      </c>
      <c r="M123" s="12">
        <v>1.22448707E-2</v>
      </c>
      <c r="N123" s="12">
        <v>1.3576299999999999E-2</v>
      </c>
      <c r="O123" s="12">
        <v>2.0983813399999999E-2</v>
      </c>
      <c r="P123" s="12">
        <v>2.1308694E-2</v>
      </c>
      <c r="Q123" s="12">
        <v>2.6717564999999999E-2</v>
      </c>
      <c r="R123" s="12">
        <v>2.7073709500000001E-2</v>
      </c>
      <c r="S123" s="12">
        <v>2.7646668999999999E-2</v>
      </c>
      <c r="T123" s="12">
        <v>4.0042184000000001E-2</v>
      </c>
      <c r="U123" s="12">
        <v>4.2747862999999997E-2</v>
      </c>
      <c r="V123" s="12">
        <v>4.3025957000000004E-2</v>
      </c>
      <c r="W123" s="12">
        <v>3.9969227000000003E-2</v>
      </c>
      <c r="X123" s="12">
        <v>4.0331111000000003E-2</v>
      </c>
      <c r="Y123" s="12">
        <v>4.0423130000000002E-2</v>
      </c>
      <c r="Z123" s="12">
        <v>4.1293210999999996E-2</v>
      </c>
      <c r="AA123" s="12">
        <v>4.6463359999999995E-2</v>
      </c>
    </row>
    <row r="124" spans="1:27">
      <c r="A124" s="11" t="s">
        <v>30</v>
      </c>
      <c r="B124" s="11" t="s">
        <v>14</v>
      </c>
      <c r="C124" s="12">
        <v>0</v>
      </c>
      <c r="D124" s="12">
        <v>0</v>
      </c>
      <c r="E124" s="12">
        <v>9.3423866000000005E-3</v>
      </c>
      <c r="F124" s="12">
        <v>1.0097195600000001E-2</v>
      </c>
      <c r="G124" s="12">
        <v>1.0735295400000001E-2</v>
      </c>
      <c r="H124" s="12">
        <v>1.1527122800000001E-2</v>
      </c>
      <c r="I124" s="12">
        <v>1.4318981099999999E-2</v>
      </c>
      <c r="J124" s="12">
        <v>1.8088376000000003E-2</v>
      </c>
      <c r="K124" s="12">
        <v>2.0174310000000001E-2</v>
      </c>
      <c r="L124" s="12">
        <v>3.2441286E-2</v>
      </c>
      <c r="M124" s="12">
        <v>7.1664773500000001E-2</v>
      </c>
      <c r="N124" s="12">
        <v>59.741703727000001</v>
      </c>
      <c r="O124" s="12">
        <v>359.31325621499997</v>
      </c>
      <c r="P124" s="12">
        <v>359.313676273</v>
      </c>
      <c r="Q124" s="12">
        <v>559.37841985700004</v>
      </c>
      <c r="R124" s="12">
        <v>559.37860618000002</v>
      </c>
      <c r="S124" s="12">
        <v>559.378885975</v>
      </c>
      <c r="T124" s="12">
        <v>562.68025553799998</v>
      </c>
      <c r="U124" s="12">
        <v>750.07525054400003</v>
      </c>
      <c r="V124" s="12">
        <v>750.07563843699995</v>
      </c>
      <c r="W124" s="12">
        <v>750.07609909600001</v>
      </c>
      <c r="X124" s="12">
        <v>785.33975558200007</v>
      </c>
      <c r="Y124" s="12">
        <v>992.09843796100006</v>
      </c>
      <c r="Z124" s="12">
        <v>992.09870505700007</v>
      </c>
      <c r="AA124" s="12">
        <v>992.09955589999993</v>
      </c>
    </row>
    <row r="125" spans="1:27">
      <c r="A125" s="11" t="s">
        <v>30</v>
      </c>
      <c r="B125" s="11" t="s">
        <v>25</v>
      </c>
      <c r="C125" s="12">
        <v>2.1869999999999998</v>
      </c>
      <c r="D125" s="12">
        <v>3.7669999999999999</v>
      </c>
      <c r="E125" s="12">
        <v>6.1920000000000002</v>
      </c>
      <c r="F125" s="12">
        <v>9.4580000000000002</v>
      </c>
      <c r="G125" s="12">
        <v>13.686</v>
      </c>
      <c r="H125" s="12">
        <v>18.501000000000001</v>
      </c>
      <c r="I125" s="12">
        <v>25.305999999999997</v>
      </c>
      <c r="J125" s="12">
        <v>31.024000000000001</v>
      </c>
      <c r="K125" s="12">
        <v>39.655000000000001</v>
      </c>
      <c r="L125" s="12">
        <v>49.213999999999999</v>
      </c>
      <c r="M125" s="12">
        <v>59.832000000000001</v>
      </c>
      <c r="N125" s="12">
        <v>71.546999999999997</v>
      </c>
      <c r="O125" s="12">
        <v>84.406999999999996</v>
      </c>
      <c r="P125" s="12">
        <v>97.813000000000002</v>
      </c>
      <c r="Q125" s="12">
        <v>112.161</v>
      </c>
      <c r="R125" s="12">
        <v>127.544</v>
      </c>
      <c r="S125" s="12">
        <v>142.83799999999999</v>
      </c>
      <c r="T125" s="12">
        <v>158.71299999999999</v>
      </c>
      <c r="U125" s="12">
        <v>174.702</v>
      </c>
      <c r="V125" s="12">
        <v>190.50399999999999</v>
      </c>
      <c r="W125" s="12">
        <v>206.21899999999999</v>
      </c>
      <c r="X125" s="12">
        <v>221.12899999999999</v>
      </c>
      <c r="Y125" s="12">
        <v>235.566</v>
      </c>
      <c r="Z125" s="12">
        <v>250.398</v>
      </c>
      <c r="AA125" s="12">
        <v>266.11900000000003</v>
      </c>
    </row>
    <row r="128" spans="1:27">
      <c r="A128" s="28" t="s">
        <v>100</v>
      </c>
    </row>
    <row r="129" spans="1:27">
      <c r="A129" s="8" t="s">
        <v>23</v>
      </c>
      <c r="B129" s="8" t="s">
        <v>24</v>
      </c>
      <c r="C129" s="8" t="s">
        <v>32</v>
      </c>
      <c r="D129" s="8" t="s">
        <v>33</v>
      </c>
      <c r="E129" s="8" t="s">
        <v>34</v>
      </c>
      <c r="F129" s="8" t="s">
        <v>35</v>
      </c>
      <c r="G129" s="8" t="s">
        <v>36</v>
      </c>
      <c r="H129" s="8" t="s">
        <v>37</v>
      </c>
      <c r="I129" s="8" t="s">
        <v>38</v>
      </c>
      <c r="J129" s="8" t="s">
        <v>39</v>
      </c>
      <c r="K129" s="8" t="s">
        <v>40</v>
      </c>
      <c r="L129" s="8" t="s">
        <v>41</v>
      </c>
      <c r="M129" s="8" t="s">
        <v>42</v>
      </c>
      <c r="N129" s="8" t="s">
        <v>43</v>
      </c>
      <c r="O129" s="8" t="s">
        <v>44</v>
      </c>
      <c r="P129" s="8" t="s">
        <v>45</v>
      </c>
      <c r="Q129" s="8" t="s">
        <v>46</v>
      </c>
      <c r="R129" s="8" t="s">
        <v>47</v>
      </c>
      <c r="S129" s="8" t="s">
        <v>48</v>
      </c>
      <c r="T129" s="8" t="s">
        <v>49</v>
      </c>
      <c r="U129" s="8" t="s">
        <v>50</v>
      </c>
      <c r="V129" s="8" t="s">
        <v>84</v>
      </c>
      <c r="W129" s="8" t="s">
        <v>85</v>
      </c>
      <c r="X129" s="8" t="s">
        <v>86</v>
      </c>
      <c r="Y129" s="8" t="s">
        <v>87</v>
      </c>
      <c r="Z129" s="8" t="s">
        <v>111</v>
      </c>
      <c r="AA129" s="8" t="s">
        <v>112</v>
      </c>
    </row>
    <row r="130" spans="1:27">
      <c r="A130" s="11" t="s">
        <v>18</v>
      </c>
      <c r="B130" s="11" t="s">
        <v>53</v>
      </c>
      <c r="C130" s="12">
        <v>19612.643984604285</v>
      </c>
      <c r="D130" s="12">
        <v>21356.088579698378</v>
      </c>
      <c r="E130" s="12">
        <v>23089.896026606981</v>
      </c>
      <c r="F130" s="12">
        <v>24768.0806035559</v>
      </c>
      <c r="G130" s="12">
        <v>26406.502046768273</v>
      </c>
      <c r="H130" s="12">
        <v>27736.048137830086</v>
      </c>
      <c r="I130" s="12">
        <v>28800.691967131173</v>
      </c>
      <c r="J130" s="12">
        <v>29772.905729900005</v>
      </c>
      <c r="K130" s="12">
        <v>31044.082498045154</v>
      </c>
      <c r="L130" s="12">
        <v>32320.170230236017</v>
      </c>
      <c r="M130" s="12">
        <v>33578.086014174187</v>
      </c>
      <c r="N130" s="12">
        <v>34817.626385813965</v>
      </c>
      <c r="O130" s="12">
        <v>35932.494956042465</v>
      </c>
      <c r="P130" s="12">
        <v>36964.936213098918</v>
      </c>
      <c r="Q130" s="12">
        <v>37971.897917736009</v>
      </c>
      <c r="R130" s="12">
        <v>38944.317186217202</v>
      </c>
      <c r="S130" s="12">
        <v>39891.804201338186</v>
      </c>
      <c r="T130" s="12">
        <v>40788.699479227944</v>
      </c>
      <c r="U130" s="12">
        <v>41676.349390854273</v>
      </c>
      <c r="V130" s="12">
        <v>42602.551400262928</v>
      </c>
      <c r="W130" s="12">
        <v>43546.173225195766</v>
      </c>
      <c r="X130" s="12">
        <v>44719.548957386491</v>
      </c>
      <c r="Y130" s="12">
        <v>46001.583850531744</v>
      </c>
      <c r="Z130" s="12">
        <v>47326.207316929591</v>
      </c>
      <c r="AA130" s="12">
        <v>48630.102914039795</v>
      </c>
    </row>
    <row r="131" spans="1:27" collapsed="1">
      <c r="A131" s="11" t="s">
        <v>18</v>
      </c>
      <c r="B131" s="11" t="s">
        <v>77</v>
      </c>
      <c r="C131" s="12">
        <v>744.91600000000005</v>
      </c>
      <c r="D131" s="12">
        <v>917.14650000000006</v>
      </c>
      <c r="E131" s="12">
        <v>1214.5030000000002</v>
      </c>
      <c r="F131" s="12">
        <v>1523.354</v>
      </c>
      <c r="G131" s="12">
        <v>1933.941</v>
      </c>
      <c r="H131" s="12">
        <v>2354.63</v>
      </c>
      <c r="I131" s="12">
        <v>2716.4504999999999</v>
      </c>
      <c r="J131" s="12">
        <v>3174.1104999999998</v>
      </c>
      <c r="K131" s="12">
        <v>3609.2434999999996</v>
      </c>
      <c r="L131" s="12">
        <v>4287.7984999999999</v>
      </c>
      <c r="M131" s="12">
        <v>5010.6980000000003</v>
      </c>
      <c r="N131" s="12">
        <v>5755.6655000000001</v>
      </c>
      <c r="O131" s="12">
        <v>6520.6945000000005</v>
      </c>
      <c r="P131" s="12">
        <v>7237.9219999999996</v>
      </c>
      <c r="Q131" s="12">
        <v>7943.7669999999998</v>
      </c>
      <c r="R131" s="12">
        <v>8631.896999999999</v>
      </c>
      <c r="S131" s="12">
        <v>9281.0920000000024</v>
      </c>
      <c r="T131" s="12">
        <v>9756.6514999999981</v>
      </c>
      <c r="U131" s="12">
        <v>10166.712499999998</v>
      </c>
      <c r="V131" s="12">
        <v>10528.133999999998</v>
      </c>
      <c r="W131" s="12">
        <v>10830.553</v>
      </c>
      <c r="X131" s="12">
        <v>11013.404</v>
      </c>
      <c r="Y131" s="12">
        <v>11152.464</v>
      </c>
      <c r="Z131" s="12">
        <v>11231.674499999999</v>
      </c>
      <c r="AA131" s="12">
        <v>11258.357</v>
      </c>
    </row>
    <row r="132" spans="1:27" collapsed="1">
      <c r="A132" s="11" t="s">
        <v>18</v>
      </c>
      <c r="B132" s="11" t="s">
        <v>78</v>
      </c>
      <c r="C132" s="12">
        <v>744.91600000000005</v>
      </c>
      <c r="D132" s="12">
        <v>917.14650000000006</v>
      </c>
      <c r="E132" s="12">
        <v>1214.5030000000002</v>
      </c>
      <c r="F132" s="12">
        <v>1523.354</v>
      </c>
      <c r="G132" s="12">
        <v>1933.941</v>
      </c>
      <c r="H132" s="12">
        <v>2354.63</v>
      </c>
      <c r="I132" s="12">
        <v>2716.4504999999999</v>
      </c>
      <c r="J132" s="12">
        <v>3174.1104999999998</v>
      </c>
      <c r="K132" s="12">
        <v>3609.2434999999996</v>
      </c>
      <c r="L132" s="12">
        <v>4287.7984999999999</v>
      </c>
      <c r="M132" s="12">
        <v>5010.6980000000003</v>
      </c>
      <c r="N132" s="12">
        <v>5755.6655000000001</v>
      </c>
      <c r="O132" s="12">
        <v>6520.6945000000005</v>
      </c>
      <c r="P132" s="12">
        <v>7237.9219999999996</v>
      </c>
      <c r="Q132" s="12">
        <v>7943.7669999999998</v>
      </c>
      <c r="R132" s="12">
        <v>8631.896999999999</v>
      </c>
      <c r="S132" s="12">
        <v>9281.0920000000024</v>
      </c>
      <c r="T132" s="12">
        <v>9756.6514999999981</v>
      </c>
      <c r="U132" s="12">
        <v>10166.712499999998</v>
      </c>
      <c r="V132" s="12">
        <v>10528.133999999998</v>
      </c>
      <c r="W132" s="12">
        <v>10830.553</v>
      </c>
      <c r="X132" s="12">
        <v>11013.404</v>
      </c>
      <c r="Y132" s="12">
        <v>11152.464</v>
      </c>
      <c r="Z132" s="12">
        <v>11231.674499999999</v>
      </c>
      <c r="AA132" s="12">
        <v>11258.357</v>
      </c>
    </row>
    <row r="134" spans="1:27">
      <c r="A134" s="8" t="s">
        <v>23</v>
      </c>
      <c r="B134" s="8" t="s">
        <v>24</v>
      </c>
      <c r="C134" s="8" t="s">
        <v>32</v>
      </c>
      <c r="D134" s="8" t="s">
        <v>33</v>
      </c>
      <c r="E134" s="8" t="s">
        <v>34</v>
      </c>
      <c r="F134" s="8" t="s">
        <v>35</v>
      </c>
      <c r="G134" s="8" t="s">
        <v>36</v>
      </c>
      <c r="H134" s="8" t="s">
        <v>37</v>
      </c>
      <c r="I134" s="8" t="s">
        <v>38</v>
      </c>
      <c r="J134" s="8" t="s">
        <v>39</v>
      </c>
      <c r="K134" s="8" t="s">
        <v>40</v>
      </c>
      <c r="L134" s="8" t="s">
        <v>41</v>
      </c>
      <c r="M134" s="8" t="s">
        <v>42</v>
      </c>
      <c r="N134" s="8" t="s">
        <v>43</v>
      </c>
      <c r="O134" s="8" t="s">
        <v>44</v>
      </c>
      <c r="P134" s="8" t="s">
        <v>45</v>
      </c>
      <c r="Q134" s="8" t="s">
        <v>46</v>
      </c>
      <c r="R134" s="8" t="s">
        <v>47</v>
      </c>
      <c r="S134" s="8" t="s">
        <v>48</v>
      </c>
      <c r="T134" s="8" t="s">
        <v>49</v>
      </c>
      <c r="U134" s="8" t="s">
        <v>50</v>
      </c>
      <c r="V134" s="8" t="s">
        <v>84</v>
      </c>
      <c r="W134" s="8" t="s">
        <v>85</v>
      </c>
      <c r="X134" s="8" t="s">
        <v>86</v>
      </c>
      <c r="Y134" s="8" t="s">
        <v>87</v>
      </c>
      <c r="Z134" s="8" t="s">
        <v>111</v>
      </c>
      <c r="AA134" s="8" t="s">
        <v>112</v>
      </c>
    </row>
    <row r="135" spans="1:27">
      <c r="A135" s="11" t="s">
        <v>26</v>
      </c>
      <c r="B135" s="11" t="s">
        <v>53</v>
      </c>
      <c r="C135" s="27">
        <v>6242.92960730708</v>
      </c>
      <c r="D135" s="27">
        <v>6773.456798167299</v>
      </c>
      <c r="E135" s="27">
        <v>7314.9002235705302</v>
      </c>
      <c r="F135" s="27">
        <v>7845.6316687990202</v>
      </c>
      <c r="G135" s="27">
        <v>8363.8364446726791</v>
      </c>
      <c r="H135" s="27">
        <v>8849.7287524683707</v>
      </c>
      <c r="I135" s="27">
        <v>9251.241483987189</v>
      </c>
      <c r="J135" s="27">
        <v>9616.8763727640799</v>
      </c>
      <c r="K135" s="27">
        <v>10054.442928543649</v>
      </c>
      <c r="L135" s="27">
        <v>10479.02367451138</v>
      </c>
      <c r="M135" s="27">
        <v>10892.042647965691</v>
      </c>
      <c r="N135" s="27">
        <v>11295.806884188811</v>
      </c>
      <c r="O135" s="27">
        <v>11655.12798499525</v>
      </c>
      <c r="P135" s="27">
        <v>11981.605515909239</v>
      </c>
      <c r="Q135" s="27">
        <v>12299.09040939041</v>
      </c>
      <c r="R135" s="27">
        <v>12606.156956097409</v>
      </c>
      <c r="S135" s="27">
        <v>12903.745996420021</v>
      </c>
      <c r="T135" s="27">
        <v>13190.144003476431</v>
      </c>
      <c r="U135" s="27">
        <v>13471.131148637709</v>
      </c>
      <c r="V135" s="27">
        <v>13775.315370075941</v>
      </c>
      <c r="W135" s="27">
        <v>14089.40214191733</v>
      </c>
      <c r="X135" s="27">
        <v>14489.326480290931</v>
      </c>
      <c r="Y135" s="27">
        <v>14927.892978946911</v>
      </c>
      <c r="Z135" s="27">
        <v>15382.19528506248</v>
      </c>
      <c r="AA135" s="27">
        <v>15829.146345210309</v>
      </c>
    </row>
    <row r="136" spans="1:27">
      <c r="A136" s="11" t="s">
        <v>26</v>
      </c>
      <c r="B136" s="11" t="s">
        <v>77</v>
      </c>
      <c r="C136" s="12">
        <v>272.85999999999996</v>
      </c>
      <c r="D136" s="12">
        <v>342.40800000000002</v>
      </c>
      <c r="E136" s="12">
        <v>492.38850000000002</v>
      </c>
      <c r="F136" s="12">
        <v>638.09849999999994</v>
      </c>
      <c r="G136" s="12">
        <v>797.97050000000002</v>
      </c>
      <c r="H136" s="12">
        <v>941.96749999999997</v>
      </c>
      <c r="I136" s="12">
        <v>1074.9155000000001</v>
      </c>
      <c r="J136" s="12">
        <v>1258.761</v>
      </c>
      <c r="K136" s="12">
        <v>1431.83</v>
      </c>
      <c r="L136" s="12">
        <v>1668.596</v>
      </c>
      <c r="M136" s="12">
        <v>1912.4335000000001</v>
      </c>
      <c r="N136" s="12">
        <v>2164.4295000000002</v>
      </c>
      <c r="O136" s="12">
        <v>2429.6735000000003</v>
      </c>
      <c r="P136" s="12">
        <v>2676.2474999999995</v>
      </c>
      <c r="Q136" s="12">
        <v>2908.6255000000001</v>
      </c>
      <c r="R136" s="12">
        <v>3127.7740000000003</v>
      </c>
      <c r="S136" s="12">
        <v>3338.6740000000009</v>
      </c>
      <c r="T136" s="12">
        <v>3468.2249999999999</v>
      </c>
      <c r="U136" s="12">
        <v>3574.1655000000001</v>
      </c>
      <c r="V136" s="12">
        <v>3651.5284999999999</v>
      </c>
      <c r="W136" s="12">
        <v>3696.8409999999999</v>
      </c>
      <c r="X136" s="12">
        <v>3704.3780000000006</v>
      </c>
      <c r="Y136" s="12">
        <v>3716.8415000000005</v>
      </c>
      <c r="Z136" s="12">
        <v>3724.722999999999</v>
      </c>
      <c r="AA136" s="12">
        <v>3727.1389999999997</v>
      </c>
    </row>
    <row r="137" spans="1:27">
      <c r="A137" s="11" t="s">
        <v>26</v>
      </c>
      <c r="B137" s="11" t="s">
        <v>78</v>
      </c>
      <c r="C137" s="12">
        <v>272.85999999999996</v>
      </c>
      <c r="D137" s="12">
        <v>342.40800000000002</v>
      </c>
      <c r="E137" s="12">
        <v>492.38850000000002</v>
      </c>
      <c r="F137" s="12">
        <v>638.09849999999994</v>
      </c>
      <c r="G137" s="12">
        <v>797.97050000000002</v>
      </c>
      <c r="H137" s="12">
        <v>941.96749999999997</v>
      </c>
      <c r="I137" s="12">
        <v>1074.9155000000001</v>
      </c>
      <c r="J137" s="12">
        <v>1258.761</v>
      </c>
      <c r="K137" s="12">
        <v>1431.83</v>
      </c>
      <c r="L137" s="12">
        <v>1668.596</v>
      </c>
      <c r="M137" s="12">
        <v>1912.4335000000001</v>
      </c>
      <c r="N137" s="12">
        <v>2164.4295000000002</v>
      </c>
      <c r="O137" s="12">
        <v>2429.6735000000003</v>
      </c>
      <c r="P137" s="12">
        <v>2676.2474999999995</v>
      </c>
      <c r="Q137" s="12">
        <v>2908.6255000000001</v>
      </c>
      <c r="R137" s="12">
        <v>3127.7740000000003</v>
      </c>
      <c r="S137" s="12">
        <v>3338.6740000000009</v>
      </c>
      <c r="T137" s="12">
        <v>3468.2249999999999</v>
      </c>
      <c r="U137" s="12">
        <v>3574.1655000000001</v>
      </c>
      <c r="V137" s="12">
        <v>3651.5284999999999</v>
      </c>
      <c r="W137" s="12">
        <v>3696.8409999999999</v>
      </c>
      <c r="X137" s="12">
        <v>3704.3780000000006</v>
      </c>
      <c r="Y137" s="12">
        <v>3716.8415000000005</v>
      </c>
      <c r="Z137" s="12">
        <v>3724.722999999999</v>
      </c>
      <c r="AA137" s="12">
        <v>3727.1389999999997</v>
      </c>
    </row>
    <row r="139" spans="1:27">
      <c r="A139" s="8" t="s">
        <v>23</v>
      </c>
      <c r="B139" s="8" t="s">
        <v>24</v>
      </c>
      <c r="C139" s="8" t="s">
        <v>32</v>
      </c>
      <c r="D139" s="8" t="s">
        <v>33</v>
      </c>
      <c r="E139" s="8" t="s">
        <v>34</v>
      </c>
      <c r="F139" s="8" t="s">
        <v>35</v>
      </c>
      <c r="G139" s="8" t="s">
        <v>36</v>
      </c>
      <c r="H139" s="8" t="s">
        <v>37</v>
      </c>
      <c r="I139" s="8" t="s">
        <v>38</v>
      </c>
      <c r="J139" s="8" t="s">
        <v>39</v>
      </c>
      <c r="K139" s="8" t="s">
        <v>40</v>
      </c>
      <c r="L139" s="8" t="s">
        <v>41</v>
      </c>
      <c r="M139" s="8" t="s">
        <v>42</v>
      </c>
      <c r="N139" s="8" t="s">
        <v>43</v>
      </c>
      <c r="O139" s="8" t="s">
        <v>44</v>
      </c>
      <c r="P139" s="8" t="s">
        <v>45</v>
      </c>
      <c r="Q139" s="8" t="s">
        <v>46</v>
      </c>
      <c r="R139" s="8" t="s">
        <v>47</v>
      </c>
      <c r="S139" s="8" t="s">
        <v>48</v>
      </c>
      <c r="T139" s="8" t="s">
        <v>49</v>
      </c>
      <c r="U139" s="8" t="s">
        <v>50</v>
      </c>
      <c r="V139" s="8" t="s">
        <v>84</v>
      </c>
      <c r="W139" s="8" t="s">
        <v>85</v>
      </c>
      <c r="X139" s="8" t="s">
        <v>86</v>
      </c>
      <c r="Y139" s="8" t="s">
        <v>87</v>
      </c>
      <c r="Z139" s="8" t="s">
        <v>111</v>
      </c>
      <c r="AA139" s="8" t="s">
        <v>112</v>
      </c>
    </row>
    <row r="140" spans="1:27">
      <c r="A140" s="11" t="s">
        <v>27</v>
      </c>
      <c r="B140" s="11" t="s">
        <v>53</v>
      </c>
      <c r="C140" s="27">
        <v>5939.9611638832102</v>
      </c>
      <c r="D140" s="27">
        <v>6352.8330822299795</v>
      </c>
      <c r="E140" s="27">
        <v>6760.5776971493297</v>
      </c>
      <c r="F140" s="27">
        <v>7139.2175136815895</v>
      </c>
      <c r="G140" s="27">
        <v>7501.0502092461102</v>
      </c>
      <c r="H140" s="27">
        <v>7837.1767751063198</v>
      </c>
      <c r="I140" s="27">
        <v>8124.6054521896594</v>
      </c>
      <c r="J140" s="27">
        <v>8391.4808520552506</v>
      </c>
      <c r="K140" s="27">
        <v>8796.3069531977198</v>
      </c>
      <c r="L140" s="27">
        <v>9218.9553873375098</v>
      </c>
      <c r="M140" s="27">
        <v>9636.7445718133094</v>
      </c>
      <c r="N140" s="27">
        <v>10046.357699165461</v>
      </c>
      <c r="O140" s="27">
        <v>10414.727830213851</v>
      </c>
      <c r="P140" s="27">
        <v>10756.8524935203</v>
      </c>
      <c r="Q140" s="27">
        <v>11091.300289891269</v>
      </c>
      <c r="R140" s="27">
        <v>11411.60301905794</v>
      </c>
      <c r="S140" s="27">
        <v>11719.71757248535</v>
      </c>
      <c r="T140" s="27">
        <v>12012.421671275672</v>
      </c>
      <c r="U140" s="27">
        <v>12294.883673627832</v>
      </c>
      <c r="V140" s="27">
        <v>12573.051349703092</v>
      </c>
      <c r="W140" s="27">
        <v>12847.20083122196</v>
      </c>
      <c r="X140" s="27">
        <v>13162.216792915431</v>
      </c>
      <c r="Y140" s="27">
        <v>13501.75685239126</v>
      </c>
      <c r="Z140" s="27">
        <v>13853.29470790203</v>
      </c>
      <c r="AA140" s="27">
        <v>14200.97762087244</v>
      </c>
    </row>
    <row r="141" spans="1:27">
      <c r="A141" s="11" t="s">
        <v>27</v>
      </c>
      <c r="B141" s="11" t="s">
        <v>77</v>
      </c>
      <c r="C141" s="12">
        <v>142.00150000000002</v>
      </c>
      <c r="D141" s="12">
        <v>176.69049999999999</v>
      </c>
      <c r="E141" s="12">
        <v>220.38299999999998</v>
      </c>
      <c r="F141" s="12">
        <v>291.14050000000003</v>
      </c>
      <c r="G141" s="12">
        <v>375.91799999999995</v>
      </c>
      <c r="H141" s="12">
        <v>473.93449999999996</v>
      </c>
      <c r="I141" s="12">
        <v>567.99900000000002</v>
      </c>
      <c r="J141" s="12">
        <v>689.92699999999991</v>
      </c>
      <c r="K141" s="12">
        <v>806.70550000000003</v>
      </c>
      <c r="L141" s="12">
        <v>1028.5839999999998</v>
      </c>
      <c r="M141" s="12">
        <v>1271.1665</v>
      </c>
      <c r="N141" s="12">
        <v>1515.414</v>
      </c>
      <c r="O141" s="12">
        <v>1755.8154999999999</v>
      </c>
      <c r="P141" s="12">
        <v>1977.0934999999999</v>
      </c>
      <c r="Q141" s="12">
        <v>2187.7380000000003</v>
      </c>
      <c r="R141" s="12">
        <v>2389.4565000000002</v>
      </c>
      <c r="S141" s="12">
        <v>2584.6570000000002</v>
      </c>
      <c r="T141" s="12">
        <v>2742.6190000000001</v>
      </c>
      <c r="U141" s="12">
        <v>2898.8229999999999</v>
      </c>
      <c r="V141" s="12">
        <v>3049.6634999999997</v>
      </c>
      <c r="W141" s="12">
        <v>3191.7325000000001</v>
      </c>
      <c r="X141" s="12">
        <v>3290.6579999999994</v>
      </c>
      <c r="Y141" s="12">
        <v>3358.1235000000001</v>
      </c>
      <c r="Z141" s="12">
        <v>3395.029</v>
      </c>
      <c r="AA141" s="12">
        <v>3404.2585000000008</v>
      </c>
    </row>
    <row r="142" spans="1:27">
      <c r="A142" s="11" t="s">
        <v>27</v>
      </c>
      <c r="B142" s="11" t="s">
        <v>78</v>
      </c>
      <c r="C142" s="12">
        <v>142.00150000000002</v>
      </c>
      <c r="D142" s="12">
        <v>176.69049999999999</v>
      </c>
      <c r="E142" s="12">
        <v>220.38299999999998</v>
      </c>
      <c r="F142" s="12">
        <v>291.14050000000003</v>
      </c>
      <c r="G142" s="12">
        <v>375.91799999999995</v>
      </c>
      <c r="H142" s="12">
        <v>473.93449999999996</v>
      </c>
      <c r="I142" s="12">
        <v>567.99900000000002</v>
      </c>
      <c r="J142" s="12">
        <v>689.92699999999991</v>
      </c>
      <c r="K142" s="12">
        <v>806.70550000000003</v>
      </c>
      <c r="L142" s="12">
        <v>1028.5839999999998</v>
      </c>
      <c r="M142" s="12">
        <v>1271.1665</v>
      </c>
      <c r="N142" s="12">
        <v>1515.414</v>
      </c>
      <c r="O142" s="12">
        <v>1755.8154999999999</v>
      </c>
      <c r="P142" s="12">
        <v>1977.0934999999999</v>
      </c>
      <c r="Q142" s="12">
        <v>2187.7380000000003</v>
      </c>
      <c r="R142" s="12">
        <v>2389.4565000000002</v>
      </c>
      <c r="S142" s="12">
        <v>2584.6570000000002</v>
      </c>
      <c r="T142" s="12">
        <v>2742.6190000000001</v>
      </c>
      <c r="U142" s="12">
        <v>2898.8229999999999</v>
      </c>
      <c r="V142" s="12">
        <v>3049.6634999999997</v>
      </c>
      <c r="W142" s="12">
        <v>3191.7325000000001</v>
      </c>
      <c r="X142" s="12">
        <v>3290.6579999999994</v>
      </c>
      <c r="Y142" s="12">
        <v>3358.1235000000001</v>
      </c>
      <c r="Z142" s="12">
        <v>3395.029</v>
      </c>
      <c r="AA142" s="12">
        <v>3404.2585000000008</v>
      </c>
    </row>
    <row r="144" spans="1:27">
      <c r="A144" s="8" t="s">
        <v>23</v>
      </c>
      <c r="B144" s="8" t="s">
        <v>24</v>
      </c>
      <c r="C144" s="8" t="s">
        <v>32</v>
      </c>
      <c r="D144" s="8" t="s">
        <v>33</v>
      </c>
      <c r="E144" s="8" t="s">
        <v>34</v>
      </c>
      <c r="F144" s="8" t="s">
        <v>35</v>
      </c>
      <c r="G144" s="8" t="s">
        <v>36</v>
      </c>
      <c r="H144" s="8" t="s">
        <v>37</v>
      </c>
      <c r="I144" s="8" t="s">
        <v>38</v>
      </c>
      <c r="J144" s="8" t="s">
        <v>39</v>
      </c>
      <c r="K144" s="8" t="s">
        <v>40</v>
      </c>
      <c r="L144" s="8" t="s">
        <v>41</v>
      </c>
      <c r="M144" s="8" t="s">
        <v>42</v>
      </c>
      <c r="N144" s="8" t="s">
        <v>43</v>
      </c>
      <c r="O144" s="8" t="s">
        <v>44</v>
      </c>
      <c r="P144" s="8" t="s">
        <v>45</v>
      </c>
      <c r="Q144" s="8" t="s">
        <v>46</v>
      </c>
      <c r="R144" s="8" t="s">
        <v>47</v>
      </c>
      <c r="S144" s="8" t="s">
        <v>48</v>
      </c>
      <c r="T144" s="8" t="s">
        <v>49</v>
      </c>
      <c r="U144" s="8" t="s">
        <v>50</v>
      </c>
      <c r="V144" s="8" t="s">
        <v>84</v>
      </c>
      <c r="W144" s="8" t="s">
        <v>85</v>
      </c>
      <c r="X144" s="8" t="s">
        <v>86</v>
      </c>
      <c r="Y144" s="8" t="s">
        <v>87</v>
      </c>
      <c r="Z144" s="8" t="s">
        <v>111</v>
      </c>
      <c r="AA144" s="8" t="s">
        <v>112</v>
      </c>
    </row>
    <row r="145" spans="1:27">
      <c r="A145" s="11" t="s">
        <v>28</v>
      </c>
      <c r="B145" s="11" t="s">
        <v>53</v>
      </c>
      <c r="C145" s="27">
        <v>4723.1181700938887</v>
      </c>
      <c r="D145" s="27">
        <v>5337.1598962363696</v>
      </c>
      <c r="E145" s="27">
        <v>5941.9148219756198</v>
      </c>
      <c r="F145" s="27">
        <v>6536.5577403223897</v>
      </c>
      <c r="G145" s="27">
        <v>7126.0209604164702</v>
      </c>
      <c r="H145" s="27">
        <v>7475.25800813152</v>
      </c>
      <c r="I145" s="27">
        <v>7735.8328995965803</v>
      </c>
      <c r="J145" s="27">
        <v>7973.1931976476599</v>
      </c>
      <c r="K145" s="27">
        <v>8258.992805174541</v>
      </c>
      <c r="L145" s="27">
        <v>8547.7246012094911</v>
      </c>
      <c r="M145" s="27">
        <v>8837.9125672713089</v>
      </c>
      <c r="N145" s="27">
        <v>9132.4387278895902</v>
      </c>
      <c r="O145" s="27">
        <v>9405.0616932793801</v>
      </c>
      <c r="P145" s="27">
        <v>9663.9884405912107</v>
      </c>
      <c r="Q145" s="27">
        <v>9914.2875571906698</v>
      </c>
      <c r="R145" s="27">
        <v>10157.49212506701</v>
      </c>
      <c r="S145" s="27">
        <v>10399.95332634389</v>
      </c>
      <c r="T145" s="27">
        <v>10619.91963514766</v>
      </c>
      <c r="U145" s="27">
        <v>10846.093098521309</v>
      </c>
      <c r="V145" s="27">
        <v>11090.647413037439</v>
      </c>
      <c r="W145" s="27">
        <v>11342.202060550881</v>
      </c>
      <c r="X145" s="27">
        <v>11673.943718144968</v>
      </c>
      <c r="Y145" s="27">
        <v>12040.734073319702</v>
      </c>
      <c r="Z145" s="27">
        <v>12420.68567009389</v>
      </c>
      <c r="AA145" s="27">
        <v>12795.281412365439</v>
      </c>
    </row>
    <row r="146" spans="1:27">
      <c r="A146" s="11" t="s">
        <v>28</v>
      </c>
      <c r="B146" s="11" t="s">
        <v>77</v>
      </c>
      <c r="C146" s="12">
        <v>157.114</v>
      </c>
      <c r="D146" s="12">
        <v>192.197</v>
      </c>
      <c r="E146" s="12">
        <v>240.64800000000002</v>
      </c>
      <c r="F146" s="12">
        <v>291.60399999999998</v>
      </c>
      <c r="G146" s="12">
        <v>401.51799999999997</v>
      </c>
      <c r="H146" s="12">
        <v>532.50300000000004</v>
      </c>
      <c r="I146" s="12">
        <v>620.04250000000002</v>
      </c>
      <c r="J146" s="12">
        <v>723.53800000000001</v>
      </c>
      <c r="K146" s="12">
        <v>824.2360000000001</v>
      </c>
      <c r="L146" s="12">
        <v>973.98399999999992</v>
      </c>
      <c r="M146" s="12">
        <v>1138.355</v>
      </c>
      <c r="N146" s="12">
        <v>1315.6435000000001</v>
      </c>
      <c r="O146" s="12">
        <v>1502.1965</v>
      </c>
      <c r="P146" s="12">
        <v>1684.529</v>
      </c>
      <c r="Q146" s="12">
        <v>1883.4224999999997</v>
      </c>
      <c r="R146" s="12">
        <v>2091.261</v>
      </c>
      <c r="S146" s="12">
        <v>2276.7615000000005</v>
      </c>
      <c r="T146" s="12">
        <v>2429.2325000000001</v>
      </c>
      <c r="U146" s="12">
        <v>2546.2619999999993</v>
      </c>
      <c r="V146" s="12">
        <v>2657.9364999999998</v>
      </c>
      <c r="W146" s="12">
        <v>2760.1385</v>
      </c>
      <c r="X146" s="12">
        <v>2832.1140000000005</v>
      </c>
      <c r="Y146" s="12">
        <v>2886.2420000000002</v>
      </c>
      <c r="Z146" s="12">
        <v>2919.8580000000002</v>
      </c>
      <c r="AA146" s="12">
        <v>2935.6309999999999</v>
      </c>
    </row>
    <row r="147" spans="1:27">
      <c r="A147" s="11" t="s">
        <v>28</v>
      </c>
      <c r="B147" s="11" t="s">
        <v>78</v>
      </c>
      <c r="C147" s="12">
        <v>157.114</v>
      </c>
      <c r="D147" s="12">
        <v>192.197</v>
      </c>
      <c r="E147" s="12">
        <v>240.64800000000002</v>
      </c>
      <c r="F147" s="12">
        <v>291.60399999999998</v>
      </c>
      <c r="G147" s="12">
        <v>401.51799999999997</v>
      </c>
      <c r="H147" s="12">
        <v>532.50300000000004</v>
      </c>
      <c r="I147" s="12">
        <v>620.04250000000002</v>
      </c>
      <c r="J147" s="12">
        <v>723.53800000000001</v>
      </c>
      <c r="K147" s="12">
        <v>824.2360000000001</v>
      </c>
      <c r="L147" s="12">
        <v>973.98399999999992</v>
      </c>
      <c r="M147" s="12">
        <v>1138.355</v>
      </c>
      <c r="N147" s="12">
        <v>1315.6435000000001</v>
      </c>
      <c r="O147" s="12">
        <v>1502.1965</v>
      </c>
      <c r="P147" s="12">
        <v>1684.529</v>
      </c>
      <c r="Q147" s="12">
        <v>1883.4224999999997</v>
      </c>
      <c r="R147" s="12">
        <v>2091.261</v>
      </c>
      <c r="S147" s="12">
        <v>2276.7615000000005</v>
      </c>
      <c r="T147" s="12">
        <v>2429.2325000000001</v>
      </c>
      <c r="U147" s="12">
        <v>2546.2619999999993</v>
      </c>
      <c r="V147" s="12">
        <v>2657.9364999999998</v>
      </c>
      <c r="W147" s="12">
        <v>2760.1385</v>
      </c>
      <c r="X147" s="12">
        <v>2832.1140000000005</v>
      </c>
      <c r="Y147" s="12">
        <v>2886.2420000000002</v>
      </c>
      <c r="Z147" s="12">
        <v>2919.8580000000002</v>
      </c>
      <c r="AA147" s="12">
        <v>2935.6309999999999</v>
      </c>
    </row>
    <row r="149" spans="1:27">
      <c r="A149" s="8" t="s">
        <v>23</v>
      </c>
      <c r="B149" s="8" t="s">
        <v>24</v>
      </c>
      <c r="C149" s="8" t="s">
        <v>32</v>
      </c>
      <c r="D149" s="8" t="s">
        <v>33</v>
      </c>
      <c r="E149" s="8" t="s">
        <v>34</v>
      </c>
      <c r="F149" s="8" t="s">
        <v>35</v>
      </c>
      <c r="G149" s="8" t="s">
        <v>36</v>
      </c>
      <c r="H149" s="8" t="s">
        <v>37</v>
      </c>
      <c r="I149" s="8" t="s">
        <v>38</v>
      </c>
      <c r="J149" s="8" t="s">
        <v>39</v>
      </c>
      <c r="K149" s="8" t="s">
        <v>40</v>
      </c>
      <c r="L149" s="8" t="s">
        <v>41</v>
      </c>
      <c r="M149" s="8" t="s">
        <v>42</v>
      </c>
      <c r="N149" s="8" t="s">
        <v>43</v>
      </c>
      <c r="O149" s="8" t="s">
        <v>44</v>
      </c>
      <c r="P149" s="8" t="s">
        <v>45</v>
      </c>
      <c r="Q149" s="8" t="s">
        <v>46</v>
      </c>
      <c r="R149" s="8" t="s">
        <v>47</v>
      </c>
      <c r="S149" s="8" t="s">
        <v>48</v>
      </c>
      <c r="T149" s="8" t="s">
        <v>49</v>
      </c>
      <c r="U149" s="8" t="s">
        <v>50</v>
      </c>
      <c r="V149" s="8" t="s">
        <v>84</v>
      </c>
      <c r="W149" s="8" t="s">
        <v>85</v>
      </c>
      <c r="X149" s="8" t="s">
        <v>86</v>
      </c>
      <c r="Y149" s="8" t="s">
        <v>87</v>
      </c>
      <c r="Z149" s="8" t="s">
        <v>111</v>
      </c>
      <c r="AA149" s="8" t="s">
        <v>112</v>
      </c>
    </row>
    <row r="150" spans="1:27">
      <c r="A150" s="11" t="s">
        <v>29</v>
      </c>
      <c r="B150" s="11" t="s">
        <v>53</v>
      </c>
      <c r="C150" s="27">
        <v>2413.5445262603548</v>
      </c>
      <c r="D150" s="27">
        <v>2572.1313172549762</v>
      </c>
      <c r="E150" s="27">
        <v>2724.0523881555141</v>
      </c>
      <c r="F150" s="27">
        <v>2871.292180158202</v>
      </c>
      <c r="G150" s="27">
        <v>3013.9956378194966</v>
      </c>
      <c r="H150" s="27">
        <v>3147.2871106017551</v>
      </c>
      <c r="I150" s="27">
        <v>3242.6169036125079</v>
      </c>
      <c r="J150" s="27">
        <v>3326.1716694055199</v>
      </c>
      <c r="K150" s="27">
        <v>3443.32303701304</v>
      </c>
      <c r="L150" s="27">
        <v>3558.894630427023</v>
      </c>
      <c r="M150" s="27">
        <v>3672.159291045306</v>
      </c>
      <c r="N150" s="27">
        <v>3781.2550665829358</v>
      </c>
      <c r="O150" s="27">
        <v>3876.1797140963799</v>
      </c>
      <c r="P150" s="27">
        <v>3962.8477507227199</v>
      </c>
      <c r="Q150" s="27">
        <v>4049.4277490426198</v>
      </c>
      <c r="R150" s="27">
        <v>4133.3341421877794</v>
      </c>
      <c r="S150" s="27">
        <v>4214.7050568383102</v>
      </c>
      <c r="T150" s="27">
        <v>4294.2704089888603</v>
      </c>
      <c r="U150" s="27">
        <v>4373.0913249834803</v>
      </c>
      <c r="V150" s="27">
        <v>4452.2831378195006</v>
      </c>
      <c r="W150" s="27">
        <v>4535.4369375506794</v>
      </c>
      <c r="X150" s="27">
        <v>4635.9167688678799</v>
      </c>
      <c r="Y150" s="27">
        <v>4744.9674328463798</v>
      </c>
      <c r="Z150" s="27">
        <v>4855.5598202791798</v>
      </c>
      <c r="AA150" s="27">
        <v>4962.7933078463702</v>
      </c>
    </row>
    <row r="151" spans="1:27">
      <c r="A151" s="11" t="s">
        <v>29</v>
      </c>
      <c r="B151" s="11" t="s">
        <v>77</v>
      </c>
      <c r="C151" s="12">
        <v>152.874</v>
      </c>
      <c r="D151" s="12">
        <v>181.58349999999999</v>
      </c>
      <c r="E151" s="12">
        <v>230.42950000000002</v>
      </c>
      <c r="F151" s="12">
        <v>263.601</v>
      </c>
      <c r="G151" s="12">
        <v>310.37200000000001</v>
      </c>
      <c r="H151" s="12">
        <v>348.61299999999994</v>
      </c>
      <c r="I151" s="12">
        <v>387.50349999999997</v>
      </c>
      <c r="J151" s="12">
        <v>424.69</v>
      </c>
      <c r="K151" s="12">
        <v>458.70399999999989</v>
      </c>
      <c r="L151" s="12">
        <v>512.68150000000003</v>
      </c>
      <c r="M151" s="12">
        <v>568.37599999999998</v>
      </c>
      <c r="N151" s="12">
        <v>623.41800000000001</v>
      </c>
      <c r="O151" s="12">
        <v>679.90600000000006</v>
      </c>
      <c r="P151" s="12">
        <v>731.43100000000004</v>
      </c>
      <c r="Q151" s="12">
        <v>780.53399999999988</v>
      </c>
      <c r="R151" s="12">
        <v>825.68650000000002</v>
      </c>
      <c r="S151" s="12">
        <v>869.44999999999993</v>
      </c>
      <c r="T151" s="12">
        <v>894.35399999999993</v>
      </c>
      <c r="U151" s="12">
        <v>914.74150000000009</v>
      </c>
      <c r="V151" s="12">
        <v>927.40250000000015</v>
      </c>
      <c r="W151" s="12">
        <v>933.21299999999974</v>
      </c>
      <c r="X151" s="12">
        <v>933.12100000000009</v>
      </c>
      <c r="Y151" s="12">
        <v>934.87250000000017</v>
      </c>
      <c r="Z151" s="12">
        <v>933.9994999999999</v>
      </c>
      <c r="AA151" s="12">
        <v>932.10199999999986</v>
      </c>
    </row>
    <row r="152" spans="1:27">
      <c r="A152" s="11" t="s">
        <v>29</v>
      </c>
      <c r="B152" s="11" t="s">
        <v>78</v>
      </c>
      <c r="C152" s="12">
        <v>152.874</v>
      </c>
      <c r="D152" s="12">
        <v>181.58349999999999</v>
      </c>
      <c r="E152" s="12">
        <v>230.42950000000002</v>
      </c>
      <c r="F152" s="12">
        <v>263.601</v>
      </c>
      <c r="G152" s="12">
        <v>310.37200000000001</v>
      </c>
      <c r="H152" s="12">
        <v>348.61299999999994</v>
      </c>
      <c r="I152" s="12">
        <v>387.50349999999997</v>
      </c>
      <c r="J152" s="12">
        <v>424.69</v>
      </c>
      <c r="K152" s="12">
        <v>458.70399999999989</v>
      </c>
      <c r="L152" s="12">
        <v>512.68150000000003</v>
      </c>
      <c r="M152" s="12">
        <v>568.37599999999998</v>
      </c>
      <c r="N152" s="12">
        <v>623.41800000000001</v>
      </c>
      <c r="O152" s="12">
        <v>679.90600000000006</v>
      </c>
      <c r="P152" s="12">
        <v>731.43100000000004</v>
      </c>
      <c r="Q152" s="12">
        <v>780.53399999999988</v>
      </c>
      <c r="R152" s="12">
        <v>825.68650000000002</v>
      </c>
      <c r="S152" s="12">
        <v>869.44999999999993</v>
      </c>
      <c r="T152" s="12">
        <v>894.35399999999993</v>
      </c>
      <c r="U152" s="12">
        <v>914.74150000000009</v>
      </c>
      <c r="V152" s="12">
        <v>927.40250000000015</v>
      </c>
      <c r="W152" s="12">
        <v>933.21299999999974</v>
      </c>
      <c r="X152" s="12">
        <v>933.12100000000009</v>
      </c>
      <c r="Y152" s="12">
        <v>934.87250000000017</v>
      </c>
      <c r="Z152" s="12">
        <v>933.9994999999999</v>
      </c>
      <c r="AA152" s="12">
        <v>932.10199999999986</v>
      </c>
    </row>
    <row r="154" spans="1:27">
      <c r="A154" s="8" t="s">
        <v>23</v>
      </c>
      <c r="B154" s="8" t="s">
        <v>24</v>
      </c>
      <c r="C154" s="8" t="s">
        <v>32</v>
      </c>
      <c r="D154" s="8" t="s">
        <v>33</v>
      </c>
      <c r="E154" s="8" t="s">
        <v>34</v>
      </c>
      <c r="F154" s="8" t="s">
        <v>35</v>
      </c>
      <c r="G154" s="8" t="s">
        <v>36</v>
      </c>
      <c r="H154" s="8" t="s">
        <v>37</v>
      </c>
      <c r="I154" s="8" t="s">
        <v>38</v>
      </c>
      <c r="J154" s="8" t="s">
        <v>39</v>
      </c>
      <c r="K154" s="8" t="s">
        <v>40</v>
      </c>
      <c r="L154" s="8" t="s">
        <v>41</v>
      </c>
      <c r="M154" s="8" t="s">
        <v>42</v>
      </c>
      <c r="N154" s="8" t="s">
        <v>43</v>
      </c>
      <c r="O154" s="8" t="s">
        <v>44</v>
      </c>
      <c r="P154" s="8" t="s">
        <v>45</v>
      </c>
      <c r="Q154" s="8" t="s">
        <v>46</v>
      </c>
      <c r="R154" s="8" t="s">
        <v>47</v>
      </c>
      <c r="S154" s="8" t="s">
        <v>48</v>
      </c>
      <c r="T154" s="8" t="s">
        <v>49</v>
      </c>
      <c r="U154" s="8" t="s">
        <v>50</v>
      </c>
      <c r="V154" s="8" t="s">
        <v>84</v>
      </c>
      <c r="W154" s="8" t="s">
        <v>85</v>
      </c>
      <c r="X154" s="8" t="s">
        <v>86</v>
      </c>
      <c r="Y154" s="8" t="s">
        <v>87</v>
      </c>
      <c r="Z154" s="8" t="s">
        <v>111</v>
      </c>
      <c r="AA154" s="8" t="s">
        <v>112</v>
      </c>
    </row>
    <row r="155" spans="1:27">
      <c r="A155" s="11" t="s">
        <v>30</v>
      </c>
      <c r="B155" s="11" t="s">
        <v>53</v>
      </c>
      <c r="C155" s="27">
        <v>293.09051705975281</v>
      </c>
      <c r="D155" s="27">
        <v>320.50748580975221</v>
      </c>
      <c r="E155" s="27">
        <v>348.45089575598911</v>
      </c>
      <c r="F155" s="27">
        <v>375.3815005946982</v>
      </c>
      <c r="G155" s="27">
        <v>401.59879461351613</v>
      </c>
      <c r="H155" s="27">
        <v>426.5974915221181</v>
      </c>
      <c r="I155" s="27">
        <v>446.39522774523584</v>
      </c>
      <c r="J155" s="27">
        <v>465.183638027494</v>
      </c>
      <c r="K155" s="27">
        <v>491.01677411620301</v>
      </c>
      <c r="L155" s="27">
        <v>515.57193675061296</v>
      </c>
      <c r="M155" s="27">
        <v>539.22693607857002</v>
      </c>
      <c r="N155" s="27">
        <v>561.76800798717204</v>
      </c>
      <c r="O155" s="27">
        <v>581.39773345760204</v>
      </c>
      <c r="P155" s="27">
        <v>599.64201235545204</v>
      </c>
      <c r="Q155" s="27">
        <v>617.79191222104305</v>
      </c>
      <c r="R155" s="27">
        <v>635.73094380706402</v>
      </c>
      <c r="S155" s="27">
        <v>653.68224925061202</v>
      </c>
      <c r="T155" s="27">
        <v>671.94376033932201</v>
      </c>
      <c r="U155" s="27">
        <v>691.15014508394597</v>
      </c>
      <c r="V155" s="27">
        <v>711.254129626956</v>
      </c>
      <c r="W155" s="27">
        <v>731.93125395491393</v>
      </c>
      <c r="X155" s="27">
        <v>758.14519716727898</v>
      </c>
      <c r="Y155" s="27">
        <v>786.23251302749406</v>
      </c>
      <c r="Z155" s="27">
        <v>814.47183359200994</v>
      </c>
      <c r="AA155" s="27">
        <v>841.90422774523597</v>
      </c>
    </row>
    <row r="156" spans="1:27">
      <c r="A156" s="11" t="s">
        <v>30</v>
      </c>
      <c r="B156" s="11" t="s">
        <v>77</v>
      </c>
      <c r="C156" s="12">
        <v>20.066500000000001</v>
      </c>
      <c r="D156" s="12">
        <v>24.267499999999998</v>
      </c>
      <c r="E156" s="12">
        <v>30.654</v>
      </c>
      <c r="F156" s="12">
        <v>38.909999999999997</v>
      </c>
      <c r="G156" s="12">
        <v>48.162500000000001</v>
      </c>
      <c r="H156" s="12">
        <v>57.612000000000002</v>
      </c>
      <c r="I156" s="12">
        <v>65.989999999999995</v>
      </c>
      <c r="J156" s="12">
        <v>77.194499999999991</v>
      </c>
      <c r="K156" s="12">
        <v>87.767999999999986</v>
      </c>
      <c r="L156" s="12">
        <v>103.953</v>
      </c>
      <c r="M156" s="12">
        <v>120.36699999999999</v>
      </c>
      <c r="N156" s="12">
        <v>136.76050000000001</v>
      </c>
      <c r="O156" s="12">
        <v>153.10300000000001</v>
      </c>
      <c r="P156" s="12">
        <v>168.62099999999998</v>
      </c>
      <c r="Q156" s="12">
        <v>183.447</v>
      </c>
      <c r="R156" s="12">
        <v>197.71899999999999</v>
      </c>
      <c r="S156" s="12">
        <v>211.54949999999997</v>
      </c>
      <c r="T156" s="12">
        <v>222.22100000000003</v>
      </c>
      <c r="U156" s="12">
        <v>232.72050000000004</v>
      </c>
      <c r="V156" s="12">
        <v>241.60300000000001</v>
      </c>
      <c r="W156" s="12">
        <v>248.62799999999996</v>
      </c>
      <c r="X156" s="12">
        <v>253.13300000000004</v>
      </c>
      <c r="Y156" s="12">
        <v>256.3845</v>
      </c>
      <c r="Z156" s="12">
        <v>258.06499999999994</v>
      </c>
      <c r="AA156" s="12">
        <v>259.22649999999999</v>
      </c>
    </row>
    <row r="157" spans="1:27">
      <c r="A157" s="11" t="s">
        <v>30</v>
      </c>
      <c r="B157" s="11" t="s">
        <v>78</v>
      </c>
      <c r="C157" s="12">
        <v>20.066500000000001</v>
      </c>
      <c r="D157" s="12">
        <v>24.267499999999998</v>
      </c>
      <c r="E157" s="12">
        <v>30.654</v>
      </c>
      <c r="F157" s="12">
        <v>38.909999999999997</v>
      </c>
      <c r="G157" s="12">
        <v>48.162500000000001</v>
      </c>
      <c r="H157" s="12">
        <v>57.612000000000002</v>
      </c>
      <c r="I157" s="12">
        <v>65.989999999999995</v>
      </c>
      <c r="J157" s="12">
        <v>77.194499999999991</v>
      </c>
      <c r="K157" s="12">
        <v>87.767999999999986</v>
      </c>
      <c r="L157" s="12">
        <v>103.953</v>
      </c>
      <c r="M157" s="12">
        <v>120.36699999999999</v>
      </c>
      <c r="N157" s="12">
        <v>136.76050000000001</v>
      </c>
      <c r="O157" s="12">
        <v>153.10300000000001</v>
      </c>
      <c r="P157" s="12">
        <v>168.62099999999998</v>
      </c>
      <c r="Q157" s="12">
        <v>183.447</v>
      </c>
      <c r="R157" s="12">
        <v>197.71899999999999</v>
      </c>
      <c r="S157" s="12">
        <v>211.54949999999997</v>
      </c>
      <c r="T157" s="12">
        <v>222.22100000000003</v>
      </c>
      <c r="U157" s="12">
        <v>232.72050000000004</v>
      </c>
      <c r="V157" s="12">
        <v>241.60300000000001</v>
      </c>
      <c r="W157" s="12">
        <v>248.62799999999996</v>
      </c>
      <c r="X157" s="12">
        <v>253.13300000000004</v>
      </c>
      <c r="Y157" s="12">
        <v>256.3845</v>
      </c>
      <c r="Z157" s="12">
        <v>258.06499999999994</v>
      </c>
      <c r="AA157" s="12">
        <v>259.22649999999999</v>
      </c>
    </row>
  </sheetData>
  <sheetProtection algorithmName="SHA-512" hashValue="hvfOqaJTV4OVOn/zi3T/1JWEuWVv6n2WFaOGKbFzne+euiG1AxVuwURl/6Q9KR76AaPaANb/KVtpUWYE5/63mQ==" saltValue="OyS2LtmWe6QF3kFPTXgm+A==" spinCount="100000" sheet="1" objects="1" scenarios="1"/>
  <mergeCells count="6">
    <mergeCell ref="A93:B93"/>
    <mergeCell ref="A18:B18"/>
    <mergeCell ref="A33:B33"/>
    <mergeCell ref="A48:B48"/>
    <mergeCell ref="A63:B63"/>
    <mergeCell ref="A78:B7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7" tint="0.39997558519241921"/>
  </sheetPr>
  <dimension ref="A1:AA127"/>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135</v>
      </c>
      <c r="B1" s="8"/>
      <c r="C1" s="8"/>
      <c r="D1" s="8"/>
      <c r="E1" s="8"/>
      <c r="F1" s="8"/>
      <c r="G1" s="8"/>
      <c r="H1" s="8"/>
      <c r="I1" s="8"/>
      <c r="J1" s="8"/>
      <c r="K1" s="8"/>
      <c r="L1" s="8"/>
      <c r="M1" s="8"/>
      <c r="N1" s="8"/>
      <c r="O1" s="8"/>
      <c r="P1" s="8"/>
      <c r="Q1" s="8"/>
      <c r="R1" s="8"/>
      <c r="S1" s="8"/>
      <c r="T1" s="8"/>
      <c r="U1" s="8"/>
      <c r="V1" s="8"/>
      <c r="W1" s="8"/>
      <c r="X1" s="8"/>
      <c r="Y1" s="8"/>
      <c r="Z1" s="8"/>
      <c r="AA1" s="8"/>
    </row>
    <row r="2" spans="1:27">
      <c r="A2" s="10" t="s">
        <v>19</v>
      </c>
      <c r="B2" s="7" t="s">
        <v>115</v>
      </c>
    </row>
    <row r="3" spans="1:27">
      <c r="B3" s="7"/>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283187.66220000002</v>
      </c>
      <c r="D6" s="12">
        <v>259532.73350000003</v>
      </c>
      <c r="E6" s="12">
        <v>234567.13438334997</v>
      </c>
      <c r="F6" s="12">
        <v>199820.37507696002</v>
      </c>
      <c r="G6" s="12">
        <v>176006.58655665</v>
      </c>
      <c r="H6" s="12">
        <v>165335.57243539998</v>
      </c>
      <c r="I6" s="12">
        <v>137190.64078691002</v>
      </c>
      <c r="J6" s="12">
        <v>128561.02353999001</v>
      </c>
      <c r="K6" s="12">
        <v>118994.63995387999</v>
      </c>
      <c r="L6" s="12">
        <v>125023.89345031</v>
      </c>
      <c r="M6" s="12">
        <v>92783.686457069998</v>
      </c>
      <c r="N6" s="12">
        <v>89911.045192730002</v>
      </c>
      <c r="O6" s="12">
        <v>78844.581200000001</v>
      </c>
      <c r="P6" s="12">
        <v>66786.243200000012</v>
      </c>
      <c r="Q6" s="12">
        <v>55481.602900000005</v>
      </c>
      <c r="R6" s="12">
        <v>48717.7255</v>
      </c>
      <c r="S6" s="12">
        <v>44835.119399999996</v>
      </c>
      <c r="T6" s="12">
        <v>30875.793799999999</v>
      </c>
      <c r="U6" s="12">
        <v>29951.1636</v>
      </c>
      <c r="V6" s="12">
        <v>22471.6558</v>
      </c>
      <c r="W6" s="12">
        <v>19630.625600000003</v>
      </c>
      <c r="X6" s="12">
        <v>15002.557399999998</v>
      </c>
      <c r="Y6" s="12">
        <v>11669.142099999999</v>
      </c>
      <c r="Z6" s="12">
        <v>9940.3055999999997</v>
      </c>
      <c r="AA6" s="12">
        <v>9104.0896000000012</v>
      </c>
    </row>
    <row r="7" spans="1:27">
      <c r="A7" s="11" t="s">
        <v>18</v>
      </c>
      <c r="B7" s="11" t="s">
        <v>11</v>
      </c>
      <c r="C7" s="12">
        <v>108349.80650000001</v>
      </c>
      <c r="D7" s="12">
        <v>98619.786999999997</v>
      </c>
      <c r="E7" s="12">
        <v>77186.951701040001</v>
      </c>
      <c r="F7" s="12">
        <v>70148.910628480007</v>
      </c>
      <c r="G7" s="12">
        <v>60762.365610299996</v>
      </c>
      <c r="H7" s="12">
        <v>57291.714999999997</v>
      </c>
      <c r="I7" s="12">
        <v>55304.878499999999</v>
      </c>
      <c r="J7" s="12">
        <v>47071.256500000003</v>
      </c>
      <c r="K7" s="12">
        <v>42909.325499999999</v>
      </c>
      <c r="L7" s="12">
        <v>43139.425999999999</v>
      </c>
      <c r="M7" s="12">
        <v>41571.161500000002</v>
      </c>
      <c r="N7" s="12">
        <v>40873.089999999997</v>
      </c>
      <c r="O7" s="12">
        <v>36366.605499999998</v>
      </c>
      <c r="P7" s="12">
        <v>34568.148999999998</v>
      </c>
      <c r="Q7" s="12">
        <v>34330.824000000001</v>
      </c>
      <c r="R7" s="12">
        <v>29559.007799999999</v>
      </c>
      <c r="S7" s="12">
        <v>27136.944299999999</v>
      </c>
      <c r="T7" s="12">
        <v>23859.225100000003</v>
      </c>
      <c r="U7" s="12">
        <v>22694.690599999998</v>
      </c>
      <c r="V7" s="12">
        <v>19841.1666</v>
      </c>
      <c r="W7" s="12">
        <v>19175.612499999999</v>
      </c>
      <c r="X7" s="12">
        <v>14938.43316</v>
      </c>
      <c r="Y7" s="12">
        <v>5075.1184999999996</v>
      </c>
      <c r="Z7" s="12">
        <v>7183.5878000000002</v>
      </c>
      <c r="AA7" s="12">
        <v>0</v>
      </c>
    </row>
    <row r="8" spans="1:27">
      <c r="A8" s="11" t="s">
        <v>18</v>
      </c>
      <c r="B8" s="11" t="s">
        <v>8</v>
      </c>
      <c r="C8" s="12">
        <v>9964.9231254999995</v>
      </c>
      <c r="D8" s="12">
        <v>9202.805162356899</v>
      </c>
      <c r="E8" s="12">
        <v>8773.9705452620001</v>
      </c>
      <c r="F8" s="12">
        <v>7856.2804204363993</v>
      </c>
      <c r="G8" s="12">
        <v>6410.145508865</v>
      </c>
      <c r="H8" s="12">
        <v>6446.9991814446994</v>
      </c>
      <c r="I8" s="12">
        <v>5940.2678791304006</v>
      </c>
      <c r="J8" s="12">
        <v>8287.7089517884997</v>
      </c>
      <c r="K8" s="12">
        <v>5842.282501136001</v>
      </c>
      <c r="L8" s="12">
        <v>9744.1359305755013</v>
      </c>
      <c r="M8" s="12">
        <v>19915.999888019498</v>
      </c>
      <c r="N8" s="12">
        <v>22182.535173732005</v>
      </c>
      <c r="O8" s="12">
        <v>17163.338939910504</v>
      </c>
      <c r="P8" s="12">
        <v>17044.940878892299</v>
      </c>
      <c r="Q8" s="12">
        <v>15866.359055441004</v>
      </c>
      <c r="R8" s="12">
        <v>11767.148750897</v>
      </c>
      <c r="S8" s="12">
        <v>10802.699039377501</v>
      </c>
      <c r="T8" s="12">
        <v>11630.307032120902</v>
      </c>
      <c r="U8" s="12">
        <v>9471.7005319000018</v>
      </c>
      <c r="V8" s="12">
        <v>10752.929750409301</v>
      </c>
      <c r="W8" s="12">
        <v>7544.9483361696002</v>
      </c>
      <c r="X8" s="12">
        <v>7011.4516334466998</v>
      </c>
      <c r="Y8" s="12">
        <v>3138.5199441970003</v>
      </c>
      <c r="Z8" s="12">
        <v>1993.4897806679996</v>
      </c>
      <c r="AA8" s="12">
        <v>1939.151692831</v>
      </c>
    </row>
    <row r="9" spans="1:27">
      <c r="A9" s="11" t="s">
        <v>18</v>
      </c>
      <c r="B9" s="11" t="s">
        <v>12</v>
      </c>
      <c r="C9" s="12">
        <v>107.67127500000001</v>
      </c>
      <c r="D9" s="12">
        <v>118.98703399999999</v>
      </c>
      <c r="E9" s="12">
        <v>195.26443</v>
      </c>
      <c r="F9" s="12">
        <v>181.31941599999999</v>
      </c>
      <c r="G9" s="12">
        <v>208.01558</v>
      </c>
      <c r="H9" s="12">
        <v>249.752815</v>
      </c>
      <c r="I9" s="12">
        <v>41.545660999999996</v>
      </c>
      <c r="J9" s="12">
        <v>135.11501000000001</v>
      </c>
      <c r="K9" s="12">
        <v>62.111730999999992</v>
      </c>
      <c r="L9" s="12">
        <v>161.09059500000001</v>
      </c>
      <c r="M9" s="12">
        <v>206.06442300000001</v>
      </c>
      <c r="N9" s="12">
        <v>683.28073999999992</v>
      </c>
      <c r="O9" s="12">
        <v>148.30405999999999</v>
      </c>
      <c r="P9" s="12">
        <v>163.73435999999998</v>
      </c>
      <c r="Q9" s="12">
        <v>287.24644000000001</v>
      </c>
      <c r="R9" s="12">
        <v>143.94823000000002</v>
      </c>
      <c r="S9" s="12">
        <v>0</v>
      </c>
      <c r="T9" s="12">
        <v>0</v>
      </c>
      <c r="U9" s="12">
        <v>0</v>
      </c>
      <c r="V9" s="12">
        <v>0</v>
      </c>
      <c r="W9" s="12">
        <v>0</v>
      </c>
      <c r="X9" s="12">
        <v>0</v>
      </c>
      <c r="Y9" s="12">
        <v>0</v>
      </c>
      <c r="Z9" s="12">
        <v>0</v>
      </c>
      <c r="AA9" s="12">
        <v>0</v>
      </c>
    </row>
    <row r="10" spans="1:27">
      <c r="A10" s="11" t="s">
        <v>18</v>
      </c>
      <c r="B10" s="11" t="s">
        <v>5</v>
      </c>
      <c r="C10" s="12">
        <v>804.37061087360041</v>
      </c>
      <c r="D10" s="12">
        <v>967.1930584859</v>
      </c>
      <c r="E10" s="12">
        <v>793.05428966530008</v>
      </c>
      <c r="F10" s="12">
        <v>824.39975534469988</v>
      </c>
      <c r="G10" s="12">
        <v>780.23743088189997</v>
      </c>
      <c r="H10" s="12">
        <v>874.17142961670004</v>
      </c>
      <c r="I10" s="12">
        <v>250.91153014649996</v>
      </c>
      <c r="J10" s="12">
        <v>803.40103645000011</v>
      </c>
      <c r="K10" s="12">
        <v>227.26221625914999</v>
      </c>
      <c r="L10" s="12">
        <v>1032.0155036469</v>
      </c>
      <c r="M10" s="12">
        <v>2666.0837401951003</v>
      </c>
      <c r="N10" s="12">
        <v>5056.9352939537994</v>
      </c>
      <c r="O10" s="12">
        <v>2526.0616962610998</v>
      </c>
      <c r="P10" s="12">
        <v>4229.3118344640006</v>
      </c>
      <c r="Q10" s="12">
        <v>8036.8678623343985</v>
      </c>
      <c r="R10" s="12">
        <v>2977.3580891325</v>
      </c>
      <c r="S10" s="12">
        <v>7171.5020073378</v>
      </c>
      <c r="T10" s="12">
        <v>11716.367797046798</v>
      </c>
      <c r="U10" s="12">
        <v>5967.9069281664997</v>
      </c>
      <c r="V10" s="12">
        <v>7822.1259019564995</v>
      </c>
      <c r="W10" s="12">
        <v>13056.025987942299</v>
      </c>
      <c r="X10" s="12">
        <v>8263.0689372086999</v>
      </c>
      <c r="Y10" s="12">
        <v>11553.383589461802</v>
      </c>
      <c r="Z10" s="12">
        <v>14345.5044217425</v>
      </c>
      <c r="AA10" s="12">
        <v>14262.436419723399</v>
      </c>
    </row>
    <row r="11" spans="1:27">
      <c r="A11" s="11" t="s">
        <v>18</v>
      </c>
      <c r="B11" s="11" t="s">
        <v>3</v>
      </c>
      <c r="C11" s="12">
        <v>91537.267359999998</v>
      </c>
      <c r="D11" s="12">
        <v>91760.122239999997</v>
      </c>
      <c r="E11" s="12">
        <v>93264.167329999997</v>
      </c>
      <c r="F11" s="12">
        <v>80802.993690000003</v>
      </c>
      <c r="G11" s="12">
        <v>70728.180399999997</v>
      </c>
      <c r="H11" s="12">
        <v>81366.918439999994</v>
      </c>
      <c r="I11" s="12">
        <v>77025.926529999997</v>
      </c>
      <c r="J11" s="12">
        <v>75127.891000000003</v>
      </c>
      <c r="K11" s="12">
        <v>71849.381330000004</v>
      </c>
      <c r="L11" s="12">
        <v>69169.480540000004</v>
      </c>
      <c r="M11" s="12">
        <v>71993.283079999994</v>
      </c>
      <c r="N11" s="12">
        <v>68992.409020000006</v>
      </c>
      <c r="O11" s="12">
        <v>60371.960160000002</v>
      </c>
      <c r="P11" s="12">
        <v>51404.042600000001</v>
      </c>
      <c r="Q11" s="12">
        <v>55121.45147</v>
      </c>
      <c r="R11" s="12">
        <v>45672.144470000007</v>
      </c>
      <c r="S11" s="12">
        <v>42344.630400000002</v>
      </c>
      <c r="T11" s="12">
        <v>40560.834360000001</v>
      </c>
      <c r="U11" s="12">
        <v>36813.568940000005</v>
      </c>
      <c r="V11" s="12">
        <v>36936.224419999999</v>
      </c>
      <c r="W11" s="12">
        <v>36823.997799999997</v>
      </c>
      <c r="X11" s="12">
        <v>32901.980409999996</v>
      </c>
      <c r="Y11" s="12">
        <v>28050.75302</v>
      </c>
      <c r="Z11" s="12">
        <v>33636.441990000007</v>
      </c>
      <c r="AA11" s="12">
        <v>31565.661240000001</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2704.0493745581107</v>
      </c>
      <c r="D13" s="12">
        <v>2807.3748520435033</v>
      </c>
      <c r="E13" s="12">
        <v>3216.4131977766583</v>
      </c>
      <c r="F13" s="12">
        <v>3656.3683074170076</v>
      </c>
      <c r="G13" s="12">
        <v>4079.5214902626708</v>
      </c>
      <c r="H13" s="12">
        <v>4167.2829142214823</v>
      </c>
      <c r="I13" s="12">
        <v>4255.9891082709046</v>
      </c>
      <c r="J13" s="12">
        <v>4047.6230734395226</v>
      </c>
      <c r="K13" s="12">
        <v>4064.3397685924992</v>
      </c>
      <c r="L13" s="12">
        <v>3835.5923624130401</v>
      </c>
      <c r="M13" s="12">
        <v>4175.5379097564246</v>
      </c>
      <c r="N13" s="12">
        <v>4211.6491904365994</v>
      </c>
      <c r="O13" s="12">
        <v>4528.6850266302299</v>
      </c>
      <c r="P13" s="12">
        <v>4804.3830370053493</v>
      </c>
      <c r="Q13" s="12">
        <v>4938.76199640909</v>
      </c>
      <c r="R13" s="12">
        <v>5052.3917652230839</v>
      </c>
      <c r="S13" s="12">
        <v>4752.3924456813647</v>
      </c>
      <c r="T13" s="12">
        <v>4633.2380283402108</v>
      </c>
      <c r="U13" s="12">
        <v>4494.1295910692597</v>
      </c>
      <c r="V13" s="12">
        <v>4412.1209071512594</v>
      </c>
      <c r="W13" s="12">
        <v>4142.3652566852707</v>
      </c>
      <c r="X13" s="12">
        <v>4077.8489447695947</v>
      </c>
      <c r="Y13" s="12">
        <v>4161.9371560461504</v>
      </c>
      <c r="Z13" s="12">
        <v>4332.4086122625704</v>
      </c>
      <c r="AA13" s="12">
        <v>4355.3056740924994</v>
      </c>
    </row>
    <row r="14" spans="1:27">
      <c r="A14" s="11" t="s">
        <v>18</v>
      </c>
      <c r="B14" s="11" t="s">
        <v>9</v>
      </c>
      <c r="C14" s="12">
        <v>1664.6243854346062</v>
      </c>
      <c r="D14" s="12">
        <v>1510.867842029334</v>
      </c>
      <c r="E14" s="12">
        <v>1591.2700622954205</v>
      </c>
      <c r="F14" s="12">
        <v>1494.1929267362168</v>
      </c>
      <c r="G14" s="12">
        <v>1456.1246190807433</v>
      </c>
      <c r="H14" s="12">
        <v>1284.1569681481769</v>
      </c>
      <c r="I14" s="12">
        <v>1343.8201684620672</v>
      </c>
      <c r="J14" s="12">
        <v>1317.7625093166491</v>
      </c>
      <c r="K14" s="12">
        <v>1301.5565255232168</v>
      </c>
      <c r="L14" s="12">
        <v>1229.4786751328738</v>
      </c>
      <c r="M14" s="12">
        <v>1526.6782871005</v>
      </c>
      <c r="N14" s="12">
        <v>1442.63004462359</v>
      </c>
      <c r="O14" s="12">
        <v>1538.762121987314</v>
      </c>
      <c r="P14" s="12">
        <v>1530.2824101219501</v>
      </c>
      <c r="Q14" s="12">
        <v>1574.9517755643499</v>
      </c>
      <c r="R14" s="12">
        <v>1594.9470833743001</v>
      </c>
      <c r="S14" s="12">
        <v>1644.3018899485899</v>
      </c>
      <c r="T14" s="12">
        <v>1729.2149368797302</v>
      </c>
      <c r="U14" s="12">
        <v>1854.1693110708802</v>
      </c>
      <c r="V14" s="12">
        <v>1937.4905530322999</v>
      </c>
      <c r="W14" s="12">
        <v>2022.1523907987601</v>
      </c>
      <c r="X14" s="12">
        <v>1982.0999248083101</v>
      </c>
      <c r="Y14" s="12">
        <v>2070.4743276876602</v>
      </c>
      <c r="Z14" s="12">
        <v>2109.96546071682</v>
      </c>
      <c r="AA14" s="12">
        <v>2253.07063060061</v>
      </c>
    </row>
    <row r="15" spans="1:27">
      <c r="A15" s="11" t="s">
        <v>18</v>
      </c>
      <c r="B15" s="11" t="s">
        <v>102</v>
      </c>
      <c r="C15" s="12">
        <v>42.328609937559996</v>
      </c>
      <c r="D15" s="12">
        <v>40.355790349049997</v>
      </c>
      <c r="E15" s="12">
        <v>41.393078821900005</v>
      </c>
      <c r="F15" s="12">
        <v>38.362153059800008</v>
      </c>
      <c r="G15" s="12">
        <v>35.667892091599995</v>
      </c>
      <c r="H15" s="12">
        <v>71.278221669749996</v>
      </c>
      <c r="I15" s="12">
        <v>74.124145718899996</v>
      </c>
      <c r="J15" s="12">
        <v>69.409417095999999</v>
      </c>
      <c r="K15" s="12">
        <v>63.796944666599991</v>
      </c>
      <c r="L15" s="12">
        <v>138.56057970670003</v>
      </c>
      <c r="M15" s="12">
        <v>401.37436169949996</v>
      </c>
      <c r="N15" s="12">
        <v>381.4337654862</v>
      </c>
      <c r="O15" s="12">
        <v>546.07147444359998</v>
      </c>
      <c r="P15" s="12">
        <v>518.06329755629997</v>
      </c>
      <c r="Q15" s="12">
        <v>850.71126708949998</v>
      </c>
      <c r="R15" s="12">
        <v>814.46189832429991</v>
      </c>
      <c r="S15" s="12">
        <v>791.56186655320005</v>
      </c>
      <c r="T15" s="12">
        <v>733.8361015278</v>
      </c>
      <c r="U15" s="12">
        <v>1168.6466149937003</v>
      </c>
      <c r="V15" s="12">
        <v>1076.2876252389999</v>
      </c>
      <c r="W15" s="12">
        <v>1017.2084315369</v>
      </c>
      <c r="X15" s="12">
        <v>1041.3693783490999</v>
      </c>
      <c r="Y15" s="12">
        <v>1063.6032797128</v>
      </c>
      <c r="Z15" s="12">
        <v>992.47831271410007</v>
      </c>
      <c r="AA15" s="12">
        <v>1012.3437648146999</v>
      </c>
    </row>
    <row r="16" spans="1:27">
      <c r="A16" s="11" t="s">
        <v>18</v>
      </c>
      <c r="B16" s="11" t="s">
        <v>15</v>
      </c>
      <c r="C16" s="12">
        <v>5596.9306400000005</v>
      </c>
      <c r="D16" s="12">
        <v>6324.4123</v>
      </c>
      <c r="E16" s="12">
        <v>7677.5065440254502</v>
      </c>
      <c r="F16" s="12">
        <v>9712.0925319978996</v>
      </c>
      <c r="G16" s="12">
        <v>12011.683861114203</v>
      </c>
      <c r="H16" s="12">
        <v>10416.112047434501</v>
      </c>
      <c r="I16" s="12">
        <v>10493.977320210701</v>
      </c>
      <c r="J16" s="12">
        <v>12160.63910535686</v>
      </c>
      <c r="K16" s="12">
        <v>9590.5897047003</v>
      </c>
      <c r="L16" s="12">
        <v>10104.134489051561</v>
      </c>
      <c r="M16" s="12">
        <v>10820.704154306972</v>
      </c>
      <c r="N16" s="12">
        <v>11099.483014884647</v>
      </c>
      <c r="O16" s="12">
        <v>16600.606524851704</v>
      </c>
      <c r="P16" s="12">
        <v>15749.994279801602</v>
      </c>
      <c r="Q16" s="12">
        <v>14905.254325201804</v>
      </c>
      <c r="R16" s="12">
        <v>14625.905370103999</v>
      </c>
      <c r="S16" s="12">
        <v>15758.512227118003</v>
      </c>
      <c r="T16" s="12">
        <v>15075.841205000101</v>
      </c>
      <c r="U16" s="12">
        <v>13354.971901208302</v>
      </c>
      <c r="V16" s="12">
        <v>13339.101575431101</v>
      </c>
      <c r="W16" s="12">
        <v>12435.274056969498</v>
      </c>
      <c r="X16" s="12">
        <v>11979.532856580401</v>
      </c>
      <c r="Y16" s="12">
        <v>11214.368153655001</v>
      </c>
      <c r="Z16" s="12">
        <v>10756.555735539099</v>
      </c>
      <c r="AA16" s="12">
        <v>9441.4172904578991</v>
      </c>
    </row>
    <row r="17" spans="1:27">
      <c r="A17" s="11" t="s">
        <v>18</v>
      </c>
      <c r="B17" s="11" t="s">
        <v>17</v>
      </c>
      <c r="C17" s="12">
        <v>9.6848264459999989</v>
      </c>
      <c r="D17" s="12">
        <v>14.430552497000001</v>
      </c>
      <c r="E17" s="12">
        <v>21.418189563000002</v>
      </c>
      <c r="F17" s="12">
        <v>28.949805509000001</v>
      </c>
      <c r="G17" s="12">
        <v>36.873904400000001</v>
      </c>
      <c r="H17" s="12">
        <v>42.994017098</v>
      </c>
      <c r="I17" s="12">
        <v>52.777373831999995</v>
      </c>
      <c r="J17" s="12">
        <v>59.209649317</v>
      </c>
      <c r="K17" s="12">
        <v>68.372591159999999</v>
      </c>
      <c r="L17" s="12">
        <v>81.96452806500001</v>
      </c>
      <c r="M17" s="12">
        <v>93.432224350000013</v>
      </c>
      <c r="N17" s="12">
        <v>101.43830402999998</v>
      </c>
      <c r="O17" s="12">
        <v>113.52035882999999</v>
      </c>
      <c r="P17" s="12">
        <v>124.17682141</v>
      </c>
      <c r="Q17" s="12">
        <v>128.61354577999998</v>
      </c>
      <c r="R17" s="12">
        <v>137.24802511999999</v>
      </c>
      <c r="S17" s="12">
        <v>145.24742874</v>
      </c>
      <c r="T17" s="12">
        <v>143.33514421999999</v>
      </c>
      <c r="U17" s="12">
        <v>151.25875797999998</v>
      </c>
      <c r="V17" s="12">
        <v>153.49006968000003</v>
      </c>
      <c r="W17" s="12">
        <v>152.69719418</v>
      </c>
      <c r="X17" s="12">
        <v>158.24342046999999</v>
      </c>
      <c r="Y17" s="12">
        <v>159.09548494000001</v>
      </c>
      <c r="Z17" s="12">
        <v>153.98427118999999</v>
      </c>
      <c r="AA17" s="12">
        <v>154.64528305000002</v>
      </c>
    </row>
    <row r="18" spans="1:27">
      <c r="A18" s="36" t="s">
        <v>98</v>
      </c>
      <c r="B18" s="36"/>
      <c r="C18" s="29">
        <v>498320.37483136629</v>
      </c>
      <c r="D18" s="29">
        <v>464519.87068891566</v>
      </c>
      <c r="E18" s="29">
        <v>419588.22593938926</v>
      </c>
      <c r="F18" s="29">
        <v>364784.84022137441</v>
      </c>
      <c r="G18" s="29">
        <v>320431.17719604028</v>
      </c>
      <c r="H18" s="29">
        <v>317016.56918383104</v>
      </c>
      <c r="I18" s="29">
        <v>281353.98016391986</v>
      </c>
      <c r="J18" s="29">
        <v>265351.78162098472</v>
      </c>
      <c r="K18" s="29">
        <v>245250.89952639089</v>
      </c>
      <c r="L18" s="29">
        <v>253335.11305707827</v>
      </c>
      <c r="M18" s="29">
        <v>234838.49528514151</v>
      </c>
      <c r="N18" s="29">
        <v>233353.57465547603</v>
      </c>
      <c r="O18" s="29">
        <v>201488.29870478917</v>
      </c>
      <c r="P18" s="29">
        <v>180531.08732048361</v>
      </c>
      <c r="Q18" s="29">
        <v>175638.06549974886</v>
      </c>
      <c r="R18" s="29">
        <v>145484.6716886269</v>
      </c>
      <c r="S18" s="29">
        <v>138687.58948234524</v>
      </c>
      <c r="T18" s="29">
        <v>125004.98105438764</v>
      </c>
      <c r="U18" s="29">
        <v>111247.32950220664</v>
      </c>
      <c r="V18" s="29">
        <v>104173.71393254936</v>
      </c>
      <c r="W18" s="29">
        <v>102395.72787159593</v>
      </c>
      <c r="X18" s="29">
        <v>84177.440410233292</v>
      </c>
      <c r="Y18" s="29">
        <v>65719.328637392609</v>
      </c>
      <c r="Z18" s="29">
        <v>73541.703665389898</v>
      </c>
      <c r="AA18" s="29">
        <v>63479.715257247517</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127787.1395</v>
      </c>
      <c r="D21" s="12">
        <v>112284.452</v>
      </c>
      <c r="E21" s="12">
        <v>101927.5036178</v>
      </c>
      <c r="F21" s="12">
        <v>86004.694499999998</v>
      </c>
      <c r="G21" s="12">
        <v>70774.548200000005</v>
      </c>
      <c r="H21" s="12">
        <v>65697.467999999993</v>
      </c>
      <c r="I21" s="12">
        <v>48604.893100000001</v>
      </c>
      <c r="J21" s="12">
        <v>46820.267</v>
      </c>
      <c r="K21" s="12">
        <v>44729.610500000003</v>
      </c>
      <c r="L21" s="12">
        <v>48744.266499999998</v>
      </c>
      <c r="M21" s="12">
        <v>18455.600999999999</v>
      </c>
      <c r="N21" s="12">
        <v>18191.951000000001</v>
      </c>
      <c r="O21" s="12">
        <v>16402.786499999998</v>
      </c>
      <c r="P21" s="12">
        <v>13440.0375</v>
      </c>
      <c r="Q21" s="12">
        <v>15527.075999999999</v>
      </c>
      <c r="R21" s="12">
        <v>12716.391</v>
      </c>
      <c r="S21" s="12">
        <v>11349.199000000001</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33.070970000000003</v>
      </c>
      <c r="D23" s="12">
        <v>40.031465599000001</v>
      </c>
      <c r="E23" s="12">
        <v>723.16925623300006</v>
      </c>
      <c r="F23" s="12">
        <v>385.75972114199999</v>
      </c>
      <c r="G23" s="12">
        <v>274.92683343399995</v>
      </c>
      <c r="H23" s="12">
        <v>177.81808532899998</v>
      </c>
      <c r="I23" s="12">
        <v>270.02452990500001</v>
      </c>
      <c r="J23" s="12">
        <v>1006.527911063</v>
      </c>
      <c r="K23" s="12">
        <v>400.98023867000006</v>
      </c>
      <c r="L23" s="12">
        <v>1083.9067120489999</v>
      </c>
      <c r="M23" s="12">
        <v>4892.1392092319993</v>
      </c>
      <c r="N23" s="12">
        <v>5350.577912838</v>
      </c>
      <c r="O23" s="12">
        <v>3430.3592384439999</v>
      </c>
      <c r="P23" s="12">
        <v>3793.0873573249996</v>
      </c>
      <c r="Q23" s="12">
        <v>4494.0695421999999</v>
      </c>
      <c r="R23" s="12">
        <v>3182.6091520730001</v>
      </c>
      <c r="S23" s="12">
        <v>3173.841706485</v>
      </c>
      <c r="T23" s="12">
        <v>3421.7405939860005</v>
      </c>
      <c r="U23" s="12">
        <v>2828.11350171</v>
      </c>
      <c r="V23" s="12">
        <v>3127.22728456</v>
      </c>
      <c r="W23" s="12">
        <v>2.1440312999999999E-2</v>
      </c>
      <c r="X23" s="12">
        <v>1.9804829000000003E-2</v>
      </c>
      <c r="Y23" s="12">
        <v>2.1281899999999999E-2</v>
      </c>
      <c r="Z23" s="12">
        <v>3.5471977000000002E-2</v>
      </c>
      <c r="AA23" s="12">
        <v>3.4042853999999997E-2</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17.984031364400003</v>
      </c>
      <c r="D25" s="12">
        <v>25.078027396899994</v>
      </c>
      <c r="E25" s="12">
        <v>125.62835267480001</v>
      </c>
      <c r="F25" s="12">
        <v>82.410918746600004</v>
      </c>
      <c r="G25" s="12">
        <v>65.286756824399987</v>
      </c>
      <c r="H25" s="12">
        <v>36.440924244599998</v>
      </c>
      <c r="I25" s="12">
        <v>41.201103280999988</v>
      </c>
      <c r="J25" s="12">
        <v>168.89551761620001</v>
      </c>
      <c r="K25" s="12">
        <v>34.123268437700006</v>
      </c>
      <c r="L25" s="12">
        <v>108.93319124199999</v>
      </c>
      <c r="M25" s="12">
        <v>877.21698866329984</v>
      </c>
      <c r="N25" s="12">
        <v>1384.37390798</v>
      </c>
      <c r="O25" s="12">
        <v>355.32690943200004</v>
      </c>
      <c r="P25" s="12">
        <v>581.81567481100001</v>
      </c>
      <c r="Q25" s="12">
        <v>761.13790049500005</v>
      </c>
      <c r="R25" s="12">
        <v>156.2680126818</v>
      </c>
      <c r="S25" s="12">
        <v>1017.896211711</v>
      </c>
      <c r="T25" s="12">
        <v>3319.5422126552999</v>
      </c>
      <c r="U25" s="12">
        <v>1632.2197496520002</v>
      </c>
      <c r="V25" s="12">
        <v>1624.2228506853</v>
      </c>
      <c r="W25" s="12">
        <v>4397.1783765269993</v>
      </c>
      <c r="X25" s="12">
        <v>2063.1587792849996</v>
      </c>
      <c r="Y25" s="12">
        <v>3156.9187421080001</v>
      </c>
      <c r="Z25" s="12">
        <v>4059.455665509</v>
      </c>
      <c r="AA25" s="12">
        <v>5123.2161706899997</v>
      </c>
    </row>
    <row r="26" spans="1:27">
      <c r="A26" s="11" t="s">
        <v>26</v>
      </c>
      <c r="B26" s="11" t="s">
        <v>3</v>
      </c>
      <c r="C26" s="12">
        <v>15729.5103</v>
      </c>
      <c r="D26" s="12">
        <v>18164.778750000001</v>
      </c>
      <c r="E26" s="12">
        <v>19120.587660000001</v>
      </c>
      <c r="F26" s="12">
        <v>16892.74984</v>
      </c>
      <c r="G26" s="12">
        <v>12968.6299</v>
      </c>
      <c r="H26" s="12">
        <v>17959.021699999998</v>
      </c>
      <c r="I26" s="12">
        <v>14232.5376</v>
      </c>
      <c r="J26" s="12">
        <v>12576.517230000001</v>
      </c>
      <c r="K26" s="12">
        <v>11105.86859</v>
      </c>
      <c r="L26" s="12">
        <v>9894.5461799999994</v>
      </c>
      <c r="M26" s="12">
        <v>12015.26316</v>
      </c>
      <c r="N26" s="12">
        <v>12022.426449999999</v>
      </c>
      <c r="O26" s="12">
        <v>10464.068620000002</v>
      </c>
      <c r="P26" s="12">
        <v>8502.8354199999994</v>
      </c>
      <c r="Q26" s="12">
        <v>11604.918539999999</v>
      </c>
      <c r="R26" s="12">
        <v>9309.2102599999998</v>
      </c>
      <c r="S26" s="12">
        <v>8318.7677999999996</v>
      </c>
      <c r="T26" s="12">
        <v>7882.2776599999997</v>
      </c>
      <c r="U26" s="12">
        <v>6413.0994499999997</v>
      </c>
      <c r="V26" s="12">
        <v>7250.4229299999997</v>
      </c>
      <c r="W26" s="12">
        <v>7329.9389499999988</v>
      </c>
      <c r="X26" s="12">
        <v>6586.8451699999996</v>
      </c>
      <c r="Y26" s="12">
        <v>5214.13724</v>
      </c>
      <c r="Z26" s="12">
        <v>7253.0468799999999</v>
      </c>
      <c r="AA26" s="12">
        <v>6828.8191699999998</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617.70957234443586</v>
      </c>
      <c r="D28" s="12">
        <v>821.6122102064428</v>
      </c>
      <c r="E28" s="12">
        <v>1051.5602493014337</v>
      </c>
      <c r="F28" s="12">
        <v>1320.157289828629</v>
      </c>
      <c r="G28" s="12">
        <v>1597.409502068861</v>
      </c>
      <c r="H28" s="12">
        <v>1785.1486731380151</v>
      </c>
      <c r="I28" s="12">
        <v>1783.39684831624</v>
      </c>
      <c r="J28" s="12">
        <v>1712.0477141152696</v>
      </c>
      <c r="K28" s="12">
        <v>1647.4675102558597</v>
      </c>
      <c r="L28" s="12">
        <v>1566.8626591056802</v>
      </c>
      <c r="M28" s="12">
        <v>1594.2196505286997</v>
      </c>
      <c r="N28" s="12">
        <v>1600.9702054146503</v>
      </c>
      <c r="O28" s="12">
        <v>1614.5634539626697</v>
      </c>
      <c r="P28" s="12">
        <v>1596.1772364221902</v>
      </c>
      <c r="Q28" s="12">
        <v>1570.6975457539902</v>
      </c>
      <c r="R28" s="12">
        <v>1788.0505122339539</v>
      </c>
      <c r="S28" s="12">
        <v>1711.0872858676903</v>
      </c>
      <c r="T28" s="12">
        <v>1532.6582967740301</v>
      </c>
      <c r="U28" s="12">
        <v>1583.2314699573496</v>
      </c>
      <c r="V28" s="12">
        <v>1448.9639436095599</v>
      </c>
      <c r="W28" s="12">
        <v>1334.64116872914</v>
      </c>
      <c r="X28" s="12">
        <v>1361.7144376656397</v>
      </c>
      <c r="Y28" s="12">
        <v>1342.9459799471799</v>
      </c>
      <c r="Z28" s="12">
        <v>1396.9696165144699</v>
      </c>
      <c r="AA28" s="12">
        <v>1375.3789681971502</v>
      </c>
    </row>
    <row r="29" spans="1:27">
      <c r="A29" s="11" t="s">
        <v>26</v>
      </c>
      <c r="B29" s="11" t="s">
        <v>9</v>
      </c>
      <c r="C29" s="12">
        <v>753.57221512089609</v>
      </c>
      <c r="D29" s="12">
        <v>675.46453299757991</v>
      </c>
      <c r="E29" s="12">
        <v>689.27792535952995</v>
      </c>
      <c r="F29" s="12">
        <v>675.30146268094973</v>
      </c>
      <c r="G29" s="12">
        <v>658.8754124842302</v>
      </c>
      <c r="H29" s="12">
        <v>599.48982926950998</v>
      </c>
      <c r="I29" s="12">
        <v>683.97969933956017</v>
      </c>
      <c r="J29" s="12">
        <v>694.24093555167997</v>
      </c>
      <c r="K29" s="12">
        <v>665.1086549597801</v>
      </c>
      <c r="L29" s="12">
        <v>634.20838525594991</v>
      </c>
      <c r="M29" s="12">
        <v>946.83287685498999</v>
      </c>
      <c r="N29" s="12">
        <v>892.50073871202017</v>
      </c>
      <c r="O29" s="12">
        <v>966.32736019587003</v>
      </c>
      <c r="P29" s="12">
        <v>966.71299946415002</v>
      </c>
      <c r="Q29" s="12">
        <v>829.84465014349985</v>
      </c>
      <c r="R29" s="12">
        <v>812.66302894166006</v>
      </c>
      <c r="S29" s="12">
        <v>879.41155684605997</v>
      </c>
      <c r="T29" s="12">
        <v>962.42775812515015</v>
      </c>
      <c r="U29" s="12">
        <v>939.28568783924004</v>
      </c>
      <c r="V29" s="12">
        <v>919.99864607665995</v>
      </c>
      <c r="W29" s="12">
        <v>909.60719865999999</v>
      </c>
      <c r="X29" s="12">
        <v>922.92497179999998</v>
      </c>
      <c r="Y29" s="12">
        <v>918.95188086999997</v>
      </c>
      <c r="Z29" s="12">
        <v>902.41447624</v>
      </c>
      <c r="AA29" s="12">
        <v>891.34683853000001</v>
      </c>
    </row>
    <row r="30" spans="1:27">
      <c r="A30" s="11" t="s">
        <v>26</v>
      </c>
      <c r="B30" s="11" t="s">
        <v>102</v>
      </c>
      <c r="C30" s="12">
        <v>2.8959945681599994</v>
      </c>
      <c r="D30" s="12">
        <v>2.6166975796999994</v>
      </c>
      <c r="E30" s="12">
        <v>2.7073149160000001</v>
      </c>
      <c r="F30" s="12">
        <v>2.5121717104000005</v>
      </c>
      <c r="G30" s="12">
        <v>2.2218951153999997</v>
      </c>
      <c r="H30" s="12">
        <v>41.753791763400002</v>
      </c>
      <c r="I30" s="12">
        <v>47.346058384800003</v>
      </c>
      <c r="J30" s="12">
        <v>44.579300422999992</v>
      </c>
      <c r="K30" s="12">
        <v>41.414077996899998</v>
      </c>
      <c r="L30" s="12">
        <v>116.40549879950002</v>
      </c>
      <c r="M30" s="12">
        <v>346.42040902089997</v>
      </c>
      <c r="N30" s="12">
        <v>318.78501668519999</v>
      </c>
      <c r="O30" s="12">
        <v>311.82854962539994</v>
      </c>
      <c r="P30" s="12">
        <v>296.0518853113</v>
      </c>
      <c r="Q30" s="12">
        <v>264.60333732250001</v>
      </c>
      <c r="R30" s="12">
        <v>251.78589050009995</v>
      </c>
      <c r="S30" s="12">
        <v>244.9278096056</v>
      </c>
      <c r="T30" s="12">
        <v>219.10460907810003</v>
      </c>
      <c r="U30" s="12">
        <v>376.18976239970004</v>
      </c>
      <c r="V30" s="12">
        <v>344.49555898859995</v>
      </c>
      <c r="W30" s="12">
        <v>310.39602772769996</v>
      </c>
      <c r="X30" s="12">
        <v>346.51230706339999</v>
      </c>
      <c r="Y30" s="12">
        <v>339.02561648779999</v>
      </c>
      <c r="Z30" s="12">
        <v>339.14400849139997</v>
      </c>
      <c r="AA30" s="12">
        <v>322.70604808779996</v>
      </c>
    </row>
    <row r="31" spans="1:27">
      <c r="A31" s="11" t="s">
        <v>26</v>
      </c>
      <c r="B31" s="11" t="s">
        <v>15</v>
      </c>
      <c r="C31" s="12">
        <v>1553.05744</v>
      </c>
      <c r="D31" s="12">
        <v>1614.7525000000001</v>
      </c>
      <c r="E31" s="12">
        <v>1803.4656814760001</v>
      </c>
      <c r="F31" s="12">
        <v>3442.2998184979001</v>
      </c>
      <c r="G31" s="12">
        <v>6325.2607385140009</v>
      </c>
      <c r="H31" s="12">
        <v>5794.086001600399</v>
      </c>
      <c r="I31" s="12">
        <v>5443.3521703836996</v>
      </c>
      <c r="J31" s="12">
        <v>7166.7468995375002</v>
      </c>
      <c r="K31" s="12">
        <v>5055.6135909473005</v>
      </c>
      <c r="L31" s="12">
        <v>5586.9837371266003</v>
      </c>
      <c r="M31" s="12">
        <v>6785.3715860255006</v>
      </c>
      <c r="N31" s="12">
        <v>7491.249626737299</v>
      </c>
      <c r="O31" s="12">
        <v>13385.552526578302</v>
      </c>
      <c r="P31" s="12">
        <v>12926.4912015478</v>
      </c>
      <c r="Q31" s="12">
        <v>13186.097564828002</v>
      </c>
      <c r="R31" s="12">
        <v>12747.1650973</v>
      </c>
      <c r="S31" s="12">
        <v>13693.814653564601</v>
      </c>
      <c r="T31" s="12">
        <v>13216.828235791301</v>
      </c>
      <c r="U31" s="12">
        <v>11842.891852428804</v>
      </c>
      <c r="V31" s="12">
        <v>11441.5626140777</v>
      </c>
      <c r="W31" s="12">
        <v>10786.912898230399</v>
      </c>
      <c r="X31" s="12">
        <v>10245.391339817001</v>
      </c>
      <c r="Y31" s="12">
        <v>9793.1864176729014</v>
      </c>
      <c r="Z31" s="12">
        <v>9452.8193755211996</v>
      </c>
      <c r="AA31" s="12">
        <v>8040.1488651223999</v>
      </c>
    </row>
    <row r="32" spans="1:27">
      <c r="A32" s="11" t="s">
        <v>26</v>
      </c>
      <c r="B32" s="11" t="s">
        <v>17</v>
      </c>
      <c r="C32" s="12">
        <v>2.3608890740000001</v>
      </c>
      <c r="D32" s="12">
        <v>4.1264614970000002</v>
      </c>
      <c r="E32" s="12">
        <v>6.9339279999999999</v>
      </c>
      <c r="F32" s="12">
        <v>9.8136875549999996</v>
      </c>
      <c r="G32" s="12">
        <v>12.18502159</v>
      </c>
      <c r="H32" s="12">
        <v>14.512178149999999</v>
      </c>
      <c r="I32" s="12">
        <v>18.471505216000001</v>
      </c>
      <c r="J32" s="12">
        <v>21.20550763</v>
      </c>
      <c r="K32" s="12">
        <v>24.505352689999999</v>
      </c>
      <c r="L32" s="12">
        <v>27.643529390000001</v>
      </c>
      <c r="M32" s="12">
        <v>30.868034529999999</v>
      </c>
      <c r="N32" s="12">
        <v>33.973561359999998</v>
      </c>
      <c r="O32" s="12">
        <v>38.464222700000001</v>
      </c>
      <c r="P32" s="12">
        <v>41.882368450000001</v>
      </c>
      <c r="Q32" s="12">
        <v>43.215597799999998</v>
      </c>
      <c r="R32" s="12">
        <v>46.242226179999996</v>
      </c>
      <c r="S32" s="12">
        <v>48.671224099999996</v>
      </c>
      <c r="T32" s="12">
        <v>47.481412999999996</v>
      </c>
      <c r="U32" s="12">
        <v>49.932442160000001</v>
      </c>
      <c r="V32" s="12">
        <v>49.824238260000008</v>
      </c>
      <c r="W32" s="12">
        <v>48.430599869999995</v>
      </c>
      <c r="X32" s="12">
        <v>51.492036299999995</v>
      </c>
      <c r="Y32" s="12">
        <v>50.817208600000001</v>
      </c>
      <c r="Z32" s="12">
        <v>50.294782179999999</v>
      </c>
      <c r="AA32" s="12">
        <v>50.512036720000005</v>
      </c>
    </row>
    <row r="33" spans="1:27">
      <c r="A33" s="36" t="s">
        <v>98</v>
      </c>
      <c r="B33" s="36"/>
      <c r="C33" s="29">
        <v>144938.98658882972</v>
      </c>
      <c r="D33" s="29">
        <v>132011.41698619991</v>
      </c>
      <c r="E33" s="29">
        <v>123637.72706136877</v>
      </c>
      <c r="F33" s="29">
        <v>105361.07373239817</v>
      </c>
      <c r="G33" s="29">
        <v>86339.676604811481</v>
      </c>
      <c r="H33" s="29">
        <v>86255.387211981113</v>
      </c>
      <c r="I33" s="29">
        <v>65616.032880841798</v>
      </c>
      <c r="J33" s="29">
        <v>62978.496308346141</v>
      </c>
      <c r="K33" s="29">
        <v>58583.15876232335</v>
      </c>
      <c r="L33" s="29">
        <v>62032.723627652631</v>
      </c>
      <c r="M33" s="29">
        <v>38781.272885278988</v>
      </c>
      <c r="N33" s="29">
        <v>39442.800214944669</v>
      </c>
      <c r="O33" s="29">
        <v>33233.432082034538</v>
      </c>
      <c r="P33" s="29">
        <v>28880.666188022344</v>
      </c>
      <c r="Q33" s="29">
        <v>34787.744178592489</v>
      </c>
      <c r="R33" s="29">
        <v>27965.191965930415</v>
      </c>
      <c r="S33" s="29">
        <v>26450.203560909747</v>
      </c>
      <c r="T33" s="29">
        <v>17118.646521540482</v>
      </c>
      <c r="U33" s="29">
        <v>13395.949859158589</v>
      </c>
      <c r="V33" s="29">
        <v>14370.835654931519</v>
      </c>
      <c r="W33" s="29">
        <v>13971.387134229139</v>
      </c>
      <c r="X33" s="29">
        <v>10934.663163579638</v>
      </c>
      <c r="Y33" s="29">
        <v>10632.97512482518</v>
      </c>
      <c r="Z33" s="29">
        <v>13611.92211024047</v>
      </c>
      <c r="AA33" s="29">
        <v>14218.79519027115</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155400.5227</v>
      </c>
      <c r="D36" s="12">
        <v>147248.28150000001</v>
      </c>
      <c r="E36" s="12">
        <v>132639.63076554998</v>
      </c>
      <c r="F36" s="12">
        <v>113815.68057696</v>
      </c>
      <c r="G36" s="12">
        <v>105232.03835664999</v>
      </c>
      <c r="H36" s="12">
        <v>99638.104435400004</v>
      </c>
      <c r="I36" s="12">
        <v>88585.747686910006</v>
      </c>
      <c r="J36" s="12">
        <v>81740.756539990005</v>
      </c>
      <c r="K36" s="12">
        <v>74265.029453879994</v>
      </c>
      <c r="L36" s="12">
        <v>76279.626950310005</v>
      </c>
      <c r="M36" s="12">
        <v>74328.085457070003</v>
      </c>
      <c r="N36" s="12">
        <v>71719.094192730001</v>
      </c>
      <c r="O36" s="12">
        <v>62441.794700000006</v>
      </c>
      <c r="P36" s="12">
        <v>53346.205700000006</v>
      </c>
      <c r="Q36" s="12">
        <v>39954.526900000004</v>
      </c>
      <c r="R36" s="12">
        <v>36001.334499999997</v>
      </c>
      <c r="S36" s="12">
        <v>33485.920399999995</v>
      </c>
      <c r="T36" s="12">
        <v>30875.793799999999</v>
      </c>
      <c r="U36" s="12">
        <v>29951.1636</v>
      </c>
      <c r="V36" s="12">
        <v>22471.6558</v>
      </c>
      <c r="W36" s="12">
        <v>19630.625600000003</v>
      </c>
      <c r="X36" s="12">
        <v>15002.557399999998</v>
      </c>
      <c r="Y36" s="12">
        <v>11669.142099999999</v>
      </c>
      <c r="Z36" s="12">
        <v>9940.3055999999997</v>
      </c>
      <c r="AA36" s="12">
        <v>9104.0896000000012</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5468.9384254999995</v>
      </c>
      <c r="D38" s="12">
        <v>5438.0633266758996</v>
      </c>
      <c r="E38" s="12">
        <v>6693.0611677349998</v>
      </c>
      <c r="F38" s="12">
        <v>6519.9233334589999</v>
      </c>
      <c r="G38" s="12">
        <v>5368.1853555469997</v>
      </c>
      <c r="H38" s="12">
        <v>5168.1782065529997</v>
      </c>
      <c r="I38" s="12">
        <v>5208.7712489255009</v>
      </c>
      <c r="J38" s="12">
        <v>6307.8472190819994</v>
      </c>
      <c r="K38" s="12">
        <v>5005.1125752930002</v>
      </c>
      <c r="L38" s="12">
        <v>6933.4027301285005</v>
      </c>
      <c r="M38" s="12">
        <v>11788.843218761</v>
      </c>
      <c r="N38" s="12">
        <v>11595.405309648</v>
      </c>
      <c r="O38" s="12">
        <v>11055.608607419001</v>
      </c>
      <c r="P38" s="12">
        <v>10188.711844628</v>
      </c>
      <c r="Q38" s="12">
        <v>11372.255143832002</v>
      </c>
      <c r="R38" s="12">
        <v>8584.5076135050003</v>
      </c>
      <c r="S38" s="12">
        <v>7628.8257946240001</v>
      </c>
      <c r="T38" s="12">
        <v>8208.5354504980005</v>
      </c>
      <c r="U38" s="12">
        <v>6643.5554346919998</v>
      </c>
      <c r="V38" s="12">
        <v>7625.6719804499999</v>
      </c>
      <c r="W38" s="12">
        <v>7544.8919424760006</v>
      </c>
      <c r="X38" s="12">
        <v>7011.3988884419996</v>
      </c>
      <c r="Y38" s="12">
        <v>3138.4520399620001</v>
      </c>
      <c r="Z38" s="12">
        <v>1993.4074365699998</v>
      </c>
      <c r="AA38" s="12">
        <v>1939.0065184959999</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8.9711879416000002</v>
      </c>
      <c r="D40" s="12">
        <v>2.5092851500000003E-2</v>
      </c>
      <c r="E40" s="12">
        <v>29.619228212200003</v>
      </c>
      <c r="F40" s="12">
        <v>92.318130336199985</v>
      </c>
      <c r="G40" s="12">
        <v>39.997847673199999</v>
      </c>
      <c r="H40" s="12">
        <v>90.760374629899999</v>
      </c>
      <c r="I40" s="12">
        <v>67.431567083899992</v>
      </c>
      <c r="J40" s="12">
        <v>178.71900099199999</v>
      </c>
      <c r="K40" s="12">
        <v>20.571318115800004</v>
      </c>
      <c r="L40" s="12">
        <v>249.2848605538</v>
      </c>
      <c r="M40" s="12">
        <v>585.49619824889999</v>
      </c>
      <c r="N40" s="12">
        <v>426.26468580849996</v>
      </c>
      <c r="O40" s="12">
        <v>138.585286596</v>
      </c>
      <c r="P40" s="12">
        <v>1528.0970737119999</v>
      </c>
      <c r="Q40" s="12">
        <v>3188.112515545</v>
      </c>
      <c r="R40" s="12">
        <v>786.63955576500007</v>
      </c>
      <c r="S40" s="12">
        <v>2408.0410172739998</v>
      </c>
      <c r="T40" s="12">
        <v>4205.2751023059991</v>
      </c>
      <c r="U40" s="12">
        <v>1673.9412122605002</v>
      </c>
      <c r="V40" s="12">
        <v>3568.753902984</v>
      </c>
      <c r="W40" s="12">
        <v>3581.2402197740003</v>
      </c>
      <c r="X40" s="12">
        <v>3830.7926677279997</v>
      </c>
      <c r="Y40" s="12">
        <v>4294.9167348350002</v>
      </c>
      <c r="Z40" s="12">
        <v>4232.2341506859993</v>
      </c>
      <c r="AA40" s="12">
        <v>4799.1509510099995</v>
      </c>
    </row>
    <row r="41" spans="1:27">
      <c r="A41" s="11" t="s">
        <v>27</v>
      </c>
      <c r="B41" s="11" t="s">
        <v>3</v>
      </c>
      <c r="C41" s="12">
        <v>4651.5682999999999</v>
      </c>
      <c r="D41" s="12">
        <v>4471.4540999999999</v>
      </c>
      <c r="E41" s="12">
        <v>4374.4420999999993</v>
      </c>
      <c r="F41" s="12">
        <v>3952.5283000000004</v>
      </c>
      <c r="G41" s="12">
        <v>3843.7806</v>
      </c>
      <c r="H41" s="12">
        <v>3687.029</v>
      </c>
      <c r="I41" s="12">
        <v>3421.2240999999999</v>
      </c>
      <c r="J41" s="12">
        <v>3253.3825999999995</v>
      </c>
      <c r="K41" s="12">
        <v>3108.8427999999999</v>
      </c>
      <c r="L41" s="12">
        <v>2927.3755000000001</v>
      </c>
      <c r="M41" s="12">
        <v>2808.0762500000001</v>
      </c>
      <c r="N41" s="12">
        <v>2666.1059599999999</v>
      </c>
      <c r="O41" s="12">
        <v>2554.3089599999998</v>
      </c>
      <c r="P41" s="12">
        <v>2413.4295400000001</v>
      </c>
      <c r="Q41" s="12">
        <v>817.52009999999996</v>
      </c>
      <c r="R41" s="12">
        <v>785.08619999999996</v>
      </c>
      <c r="S41" s="12">
        <v>735.21460000000002</v>
      </c>
      <c r="T41" s="12">
        <v>662.01925000000006</v>
      </c>
      <c r="U41" s="12">
        <v>588.74125000000004</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333.55907761765002</v>
      </c>
      <c r="D43" s="12">
        <v>295.68598776811211</v>
      </c>
      <c r="E43" s="12">
        <v>317.9071713453821</v>
      </c>
      <c r="F43" s="12">
        <v>472.87185279251014</v>
      </c>
      <c r="G43" s="12">
        <v>653.94109339187003</v>
      </c>
      <c r="H43" s="12">
        <v>771.00240925691025</v>
      </c>
      <c r="I43" s="12">
        <v>869.1624904626201</v>
      </c>
      <c r="J43" s="12">
        <v>834.46666494988995</v>
      </c>
      <c r="K43" s="12">
        <v>791.72494895146008</v>
      </c>
      <c r="L43" s="12">
        <v>815.21944277716011</v>
      </c>
      <c r="M43" s="12">
        <v>918.61837976252014</v>
      </c>
      <c r="N43" s="12">
        <v>979.02023185083988</v>
      </c>
      <c r="O43" s="12">
        <v>1066.1990432222001</v>
      </c>
      <c r="P43" s="12">
        <v>1274.5785804440497</v>
      </c>
      <c r="Q43" s="12">
        <v>1439.7337224468004</v>
      </c>
      <c r="R43" s="12">
        <v>1348.24392885508</v>
      </c>
      <c r="S43" s="12">
        <v>1302.76255631193</v>
      </c>
      <c r="T43" s="12">
        <v>1202.3158759173202</v>
      </c>
      <c r="U43" s="12">
        <v>1218.8996458498302</v>
      </c>
      <c r="V43" s="12">
        <v>1196.8173596416498</v>
      </c>
      <c r="W43" s="12">
        <v>1188.2900203126501</v>
      </c>
      <c r="X43" s="12">
        <v>1111.4549413924999</v>
      </c>
      <c r="Y43" s="12">
        <v>1244.5708130239202</v>
      </c>
      <c r="Z43" s="12">
        <v>1360.0954069515403</v>
      </c>
      <c r="AA43" s="12">
        <v>1342.0878618521695</v>
      </c>
    </row>
    <row r="44" spans="1:27">
      <c r="A44" s="11" t="s">
        <v>27</v>
      </c>
      <c r="B44" s="11" t="s">
        <v>9</v>
      </c>
      <c r="C44" s="12">
        <v>648.54576320459489</v>
      </c>
      <c r="D44" s="12">
        <v>607.43352372144818</v>
      </c>
      <c r="E44" s="12">
        <v>667.19984255962993</v>
      </c>
      <c r="F44" s="12">
        <v>606.00510262661999</v>
      </c>
      <c r="G44" s="12">
        <v>589.96976287142991</v>
      </c>
      <c r="H44" s="12">
        <v>494.79858324292798</v>
      </c>
      <c r="I44" s="12">
        <v>483.61073611885001</v>
      </c>
      <c r="J44" s="12">
        <v>457.46280473662995</v>
      </c>
      <c r="K44" s="12">
        <v>475.33926816572</v>
      </c>
      <c r="L44" s="12">
        <v>439.03152464912006</v>
      </c>
      <c r="M44" s="12">
        <v>437.37121082276008</v>
      </c>
      <c r="N44" s="12">
        <v>411.56877874778996</v>
      </c>
      <c r="O44" s="12">
        <v>429.16345710392005</v>
      </c>
      <c r="P44" s="12">
        <v>428.79586899158011</v>
      </c>
      <c r="Q44" s="12">
        <v>603.79977216400005</v>
      </c>
      <c r="R44" s="12">
        <v>637.59417486140001</v>
      </c>
      <c r="S44" s="12">
        <v>622.75562655349995</v>
      </c>
      <c r="T44" s="12">
        <v>635.57385426507994</v>
      </c>
      <c r="U44" s="12">
        <v>638.57897172667015</v>
      </c>
      <c r="V44" s="12">
        <v>736.01511859309994</v>
      </c>
      <c r="W44" s="12">
        <v>766.68094519670001</v>
      </c>
      <c r="X44" s="12">
        <v>727.63077442849999</v>
      </c>
      <c r="Y44" s="12">
        <v>723.87701451889995</v>
      </c>
      <c r="Z44" s="12">
        <v>806.97757847779997</v>
      </c>
      <c r="AA44" s="12">
        <v>897.48835659999986</v>
      </c>
    </row>
    <row r="45" spans="1:27">
      <c r="A45" s="11" t="s">
        <v>27</v>
      </c>
      <c r="B45" s="11" t="s">
        <v>102</v>
      </c>
      <c r="C45" s="12">
        <v>5.1899796035000003</v>
      </c>
      <c r="D45" s="12">
        <v>4.9154477348999999</v>
      </c>
      <c r="E45" s="12">
        <v>5.0109816109</v>
      </c>
      <c r="F45" s="12">
        <v>4.7352044233999999</v>
      </c>
      <c r="G45" s="12">
        <v>4.2929470056999985</v>
      </c>
      <c r="H45" s="12">
        <v>3.9704147115999997</v>
      </c>
      <c r="I45" s="12">
        <v>3.8355580388999999</v>
      </c>
      <c r="J45" s="12">
        <v>3.5244539344999999</v>
      </c>
      <c r="K45" s="12">
        <v>3.2371278049000001</v>
      </c>
      <c r="L45" s="12">
        <v>3.0726628195999997</v>
      </c>
      <c r="M45" s="12">
        <v>38.374184488000004</v>
      </c>
      <c r="N45" s="12">
        <v>48.858109070000005</v>
      </c>
      <c r="O45" s="12">
        <v>140.43904420000001</v>
      </c>
      <c r="P45" s="12">
        <v>133.66074399999999</v>
      </c>
      <c r="Q45" s="12">
        <v>463.53542340000001</v>
      </c>
      <c r="R45" s="12">
        <v>448.71020969999995</v>
      </c>
      <c r="S45" s="12">
        <v>435.56284900000003</v>
      </c>
      <c r="T45" s="12">
        <v>406.83057439999999</v>
      </c>
      <c r="U45" s="12">
        <v>462.76684950000003</v>
      </c>
      <c r="V45" s="12">
        <v>436.17974320000002</v>
      </c>
      <c r="W45" s="12">
        <v>429.23814060000007</v>
      </c>
      <c r="X45" s="12">
        <v>417.67513430000002</v>
      </c>
      <c r="Y45" s="12">
        <v>394.73228670000003</v>
      </c>
      <c r="Z45" s="12">
        <v>366.46410080000004</v>
      </c>
      <c r="AA45" s="12">
        <v>375.36184930000002</v>
      </c>
    </row>
    <row r="46" spans="1:27">
      <c r="A46" s="11" t="s">
        <v>27</v>
      </c>
      <c r="B46" s="11" t="s">
        <v>15</v>
      </c>
      <c r="C46" s="12">
        <v>4043.8732</v>
      </c>
      <c r="D46" s="12">
        <v>4709.6597999999994</v>
      </c>
      <c r="E46" s="12">
        <v>5874.0309453939999</v>
      </c>
      <c r="F46" s="12">
        <v>6269.7822852499994</v>
      </c>
      <c r="G46" s="12">
        <v>5686.4127450869</v>
      </c>
      <c r="H46" s="12">
        <v>4622.0158452266996</v>
      </c>
      <c r="I46" s="12">
        <v>5050.6143474832998</v>
      </c>
      <c r="J46" s="12">
        <v>4993.8809204500003</v>
      </c>
      <c r="K46" s="12">
        <v>4534.964593493899</v>
      </c>
      <c r="L46" s="12">
        <v>4517.1355694596996</v>
      </c>
      <c r="M46" s="12">
        <v>4035.3063413160007</v>
      </c>
      <c r="N46" s="12">
        <v>3594.827588956</v>
      </c>
      <c r="O46" s="12">
        <v>3149.2831446270002</v>
      </c>
      <c r="P46" s="12">
        <v>2759.9697735730006</v>
      </c>
      <c r="Q46" s="12">
        <v>1625.4398841570001</v>
      </c>
      <c r="R46" s="12">
        <v>1790.317885488</v>
      </c>
      <c r="S46" s="12">
        <v>1974.7560537189997</v>
      </c>
      <c r="T46" s="12">
        <v>1768.4111078229998</v>
      </c>
      <c r="U46" s="12">
        <v>1418.0136483020001</v>
      </c>
      <c r="V46" s="12">
        <v>1808.5527845569998</v>
      </c>
      <c r="W46" s="12">
        <v>1564.4734816289999</v>
      </c>
      <c r="X46" s="12">
        <v>1649.1261232800002</v>
      </c>
      <c r="Y46" s="12">
        <v>1319.7258957180002</v>
      </c>
      <c r="Z46" s="12">
        <v>1212.1732318723</v>
      </c>
      <c r="AA46" s="12">
        <v>1307.0838302525999</v>
      </c>
    </row>
    <row r="47" spans="1:27">
      <c r="A47" s="11" t="s">
        <v>27</v>
      </c>
      <c r="B47" s="11" t="s">
        <v>17</v>
      </c>
      <c r="C47" s="12">
        <v>1.1053799</v>
      </c>
      <c r="D47" s="12">
        <v>1.7185688000000001</v>
      </c>
      <c r="E47" s="12">
        <v>2.9971039999999998</v>
      </c>
      <c r="F47" s="12">
        <v>4.4130376</v>
      </c>
      <c r="G47" s="12">
        <v>5.9157665999999995</v>
      </c>
      <c r="H47" s="12">
        <v>7.7053887000000003</v>
      </c>
      <c r="I47" s="12">
        <v>10.494862999999999</v>
      </c>
      <c r="J47" s="12">
        <v>12.020787</v>
      </c>
      <c r="K47" s="12">
        <v>15.376208</v>
      </c>
      <c r="L47" s="12">
        <v>19.658223000000003</v>
      </c>
      <c r="M47" s="12">
        <v>23.068639999999998</v>
      </c>
      <c r="N47" s="12">
        <v>25.663307</v>
      </c>
      <c r="O47" s="12">
        <v>29.097656000000001</v>
      </c>
      <c r="P47" s="12">
        <v>31.690953</v>
      </c>
      <c r="Q47" s="12">
        <v>33.654220000000002</v>
      </c>
      <c r="R47" s="12">
        <v>36.304180000000002</v>
      </c>
      <c r="S47" s="12">
        <v>38.837523000000004</v>
      </c>
      <c r="T47" s="12">
        <v>40.251917999999996</v>
      </c>
      <c r="U47" s="12">
        <v>42.971656000000003</v>
      </c>
      <c r="V47" s="12">
        <v>45.292167999999997</v>
      </c>
      <c r="W47" s="12">
        <v>46.245504000000004</v>
      </c>
      <c r="X47" s="12">
        <v>46.697220000000002</v>
      </c>
      <c r="Y47" s="12">
        <v>47.426319999999997</v>
      </c>
      <c r="Z47" s="12">
        <v>45.486710000000002</v>
      </c>
      <c r="AA47" s="12">
        <v>46.482394999999997</v>
      </c>
    </row>
    <row r="48" spans="1:27">
      <c r="A48" s="36" t="s">
        <v>98</v>
      </c>
      <c r="B48" s="36"/>
      <c r="C48" s="29">
        <v>166512.10545426389</v>
      </c>
      <c r="D48" s="29">
        <v>158060.94353101696</v>
      </c>
      <c r="E48" s="29">
        <v>144721.86027540217</v>
      </c>
      <c r="F48" s="29">
        <v>125459.32729617434</v>
      </c>
      <c r="G48" s="29">
        <v>115727.91301613351</v>
      </c>
      <c r="H48" s="29">
        <v>109849.87300908273</v>
      </c>
      <c r="I48" s="29">
        <v>98635.947829500888</v>
      </c>
      <c r="J48" s="29">
        <v>92772.634829750517</v>
      </c>
      <c r="K48" s="29">
        <v>83666.620364405971</v>
      </c>
      <c r="L48" s="29">
        <v>87643.94100841858</v>
      </c>
      <c r="M48" s="29">
        <v>90866.490714665197</v>
      </c>
      <c r="N48" s="29">
        <v>87797.459158785146</v>
      </c>
      <c r="O48" s="29">
        <v>77685.660054341119</v>
      </c>
      <c r="P48" s="29">
        <v>69179.81860777564</v>
      </c>
      <c r="Q48" s="29">
        <v>57375.948153987803</v>
      </c>
      <c r="R48" s="29">
        <v>48143.405972986482</v>
      </c>
      <c r="S48" s="29">
        <v>46183.519994763425</v>
      </c>
      <c r="T48" s="29">
        <v>45789.513332986389</v>
      </c>
      <c r="U48" s="29">
        <v>40714.880114528991</v>
      </c>
      <c r="V48" s="29">
        <v>35598.914161668756</v>
      </c>
      <c r="W48" s="29">
        <v>32711.72872775935</v>
      </c>
      <c r="X48" s="29">
        <v>27683.834671991001</v>
      </c>
      <c r="Y48" s="29">
        <v>21070.958702339824</v>
      </c>
      <c r="Z48" s="29">
        <v>18333.020172685337</v>
      </c>
      <c r="AA48" s="29">
        <v>18081.82328795817</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108349.80650000001</v>
      </c>
      <c r="D52" s="12">
        <v>98619.786999999997</v>
      </c>
      <c r="E52" s="12">
        <v>77186.951701040001</v>
      </c>
      <c r="F52" s="12">
        <v>70148.910628480007</v>
      </c>
      <c r="G52" s="12">
        <v>60762.365610299996</v>
      </c>
      <c r="H52" s="12">
        <v>57291.714999999997</v>
      </c>
      <c r="I52" s="12">
        <v>55304.878499999999</v>
      </c>
      <c r="J52" s="12">
        <v>47071.256500000003</v>
      </c>
      <c r="K52" s="12">
        <v>42909.325499999999</v>
      </c>
      <c r="L52" s="12">
        <v>43139.425999999999</v>
      </c>
      <c r="M52" s="12">
        <v>41571.161500000002</v>
      </c>
      <c r="N52" s="12">
        <v>40873.089999999997</v>
      </c>
      <c r="O52" s="12">
        <v>36366.605499999998</v>
      </c>
      <c r="P52" s="12">
        <v>34568.148999999998</v>
      </c>
      <c r="Q52" s="12">
        <v>34330.824000000001</v>
      </c>
      <c r="R52" s="12">
        <v>29559.007799999999</v>
      </c>
      <c r="S52" s="12">
        <v>27136.944299999999</v>
      </c>
      <c r="T52" s="12">
        <v>23859.225100000003</v>
      </c>
      <c r="U52" s="12">
        <v>22694.690599999998</v>
      </c>
      <c r="V52" s="12">
        <v>19841.1666</v>
      </c>
      <c r="W52" s="12">
        <v>19175.612499999999</v>
      </c>
      <c r="X52" s="12">
        <v>14938.43316</v>
      </c>
      <c r="Y52" s="12">
        <v>5075.1184999999996</v>
      </c>
      <c r="Z52" s="12">
        <v>7183.5878000000002</v>
      </c>
      <c r="AA52" s="12">
        <v>0</v>
      </c>
    </row>
    <row r="53" spans="1:27">
      <c r="A53" s="11" t="s">
        <v>28</v>
      </c>
      <c r="B53" s="11" t="s">
        <v>8</v>
      </c>
      <c r="C53" s="12">
        <v>0</v>
      </c>
      <c r="D53" s="12">
        <v>7.2844559999999999E-3</v>
      </c>
      <c r="E53" s="12">
        <v>7.7830590000000002E-3</v>
      </c>
      <c r="F53" s="12">
        <v>7.8562289999999993E-3</v>
      </c>
      <c r="G53" s="12">
        <v>7.7837075999999993E-3</v>
      </c>
      <c r="H53" s="12">
        <v>8.2968529999999999E-3</v>
      </c>
      <c r="I53" s="12">
        <v>7.8718486000000001E-3</v>
      </c>
      <c r="J53" s="12">
        <v>8.4467239999999992E-3</v>
      </c>
      <c r="K53" s="12">
        <v>7.9245485999999993E-3</v>
      </c>
      <c r="L53" s="12">
        <v>8.7367209999999994E-3</v>
      </c>
      <c r="M53" s="12">
        <v>9.798803E-3</v>
      </c>
      <c r="N53" s="12">
        <v>1.1353286000000001E-2</v>
      </c>
      <c r="O53" s="12">
        <v>1.2253831E-2</v>
      </c>
      <c r="P53" s="12">
        <v>1.1696343999999999E-2</v>
      </c>
      <c r="Q53" s="12">
        <v>1.2469981000000002E-2</v>
      </c>
      <c r="R53" s="12">
        <v>1.1564322E-2</v>
      </c>
      <c r="S53" s="12">
        <v>1.1391646E-2</v>
      </c>
      <c r="T53" s="12">
        <v>1.1887986E-2</v>
      </c>
      <c r="U53" s="12">
        <v>1.2762945999999999E-2</v>
      </c>
      <c r="V53" s="12">
        <v>1.2320596E-2</v>
      </c>
      <c r="W53" s="12">
        <v>1.4018537999999999E-2</v>
      </c>
      <c r="X53" s="12">
        <v>1.3239558E-2</v>
      </c>
      <c r="Y53" s="12">
        <v>2.5081348E-2</v>
      </c>
      <c r="Z53" s="12">
        <v>2.5610540000000001E-2</v>
      </c>
      <c r="AA53" s="12">
        <v>8.9942504999999992E-2</v>
      </c>
    </row>
    <row r="54" spans="1:27">
      <c r="A54" s="11" t="s">
        <v>28</v>
      </c>
      <c r="B54" s="11" t="s">
        <v>12</v>
      </c>
      <c r="C54" s="12">
        <v>18.513355000000001</v>
      </c>
      <c r="D54" s="12">
        <v>15.025474000000001</v>
      </c>
      <c r="E54" s="12">
        <v>81.853520000000003</v>
      </c>
      <c r="F54" s="12">
        <v>83.744585999999998</v>
      </c>
      <c r="G54" s="12">
        <v>112.34595</v>
      </c>
      <c r="H54" s="12">
        <v>146.13412</v>
      </c>
      <c r="I54" s="12">
        <v>20.883559000000002</v>
      </c>
      <c r="J54" s="12">
        <v>55.132190000000001</v>
      </c>
      <c r="K54" s="12">
        <v>21.852836</v>
      </c>
      <c r="L54" s="12">
        <v>56.202375000000004</v>
      </c>
      <c r="M54" s="12">
        <v>58.437362999999998</v>
      </c>
      <c r="N54" s="12">
        <v>128.25229999999999</v>
      </c>
      <c r="O54" s="12">
        <v>148.30405999999999</v>
      </c>
      <c r="P54" s="12">
        <v>163.73435999999998</v>
      </c>
      <c r="Q54" s="12">
        <v>287.24644000000001</v>
      </c>
      <c r="R54" s="12">
        <v>143.94823000000002</v>
      </c>
      <c r="S54" s="12">
        <v>0</v>
      </c>
      <c r="T54" s="12">
        <v>0</v>
      </c>
      <c r="U54" s="12">
        <v>0</v>
      </c>
      <c r="V54" s="12">
        <v>0</v>
      </c>
      <c r="W54" s="12">
        <v>0</v>
      </c>
      <c r="X54" s="12">
        <v>0</v>
      </c>
      <c r="Y54" s="12">
        <v>0</v>
      </c>
      <c r="Z54" s="12">
        <v>0</v>
      </c>
      <c r="AA54" s="12">
        <v>0</v>
      </c>
    </row>
    <row r="55" spans="1:27">
      <c r="A55" s="11" t="s">
        <v>28</v>
      </c>
      <c r="B55" s="11" t="s">
        <v>5</v>
      </c>
      <c r="C55" s="12">
        <v>90.194498944399996</v>
      </c>
      <c r="D55" s="12">
        <v>97.206456799999984</v>
      </c>
      <c r="E55" s="12">
        <v>161.15719223590003</v>
      </c>
      <c r="F55" s="12">
        <v>279.33137809259995</v>
      </c>
      <c r="G55" s="12">
        <v>278.36692686689997</v>
      </c>
      <c r="H55" s="12">
        <v>249.88775531619996</v>
      </c>
      <c r="I55" s="12">
        <v>29.196275875400001</v>
      </c>
      <c r="J55" s="12">
        <v>145.7358036533</v>
      </c>
      <c r="K55" s="12">
        <v>64.16794907340001</v>
      </c>
      <c r="L55" s="12">
        <v>162.41506250680001</v>
      </c>
      <c r="M55" s="12">
        <v>95.630833112800005</v>
      </c>
      <c r="N55" s="12">
        <v>480.62061170419997</v>
      </c>
      <c r="O55" s="12">
        <v>637.42310329400004</v>
      </c>
      <c r="P55" s="12">
        <v>518.33514800089995</v>
      </c>
      <c r="Q55" s="12">
        <v>813.93823739679999</v>
      </c>
      <c r="R55" s="12">
        <v>197.77617072999999</v>
      </c>
      <c r="S55" s="12">
        <v>1047.0417407028001</v>
      </c>
      <c r="T55" s="12">
        <v>1276.1999797256999</v>
      </c>
      <c r="U55" s="12">
        <v>716.40807279400008</v>
      </c>
      <c r="V55" s="12">
        <v>543.63154974349993</v>
      </c>
      <c r="W55" s="12">
        <v>2001.3991400520001</v>
      </c>
      <c r="X55" s="12">
        <v>1432.5887249350001</v>
      </c>
      <c r="Y55" s="12">
        <v>3161.6431142460001</v>
      </c>
      <c r="Z55" s="12">
        <v>4998.726221584001</v>
      </c>
      <c r="AA55" s="12">
        <v>3384.3711842499997</v>
      </c>
    </row>
    <row r="56" spans="1:27">
      <c r="A56" s="11" t="s">
        <v>28</v>
      </c>
      <c r="B56" s="11" t="s">
        <v>3</v>
      </c>
      <c r="C56" s="12">
        <v>18064.876759999999</v>
      </c>
      <c r="D56" s="12">
        <v>20706.13609</v>
      </c>
      <c r="E56" s="12">
        <v>20235.444170000002</v>
      </c>
      <c r="F56" s="12">
        <v>18158.444350000002</v>
      </c>
      <c r="G56" s="12">
        <v>14413.331899999999</v>
      </c>
      <c r="H56" s="12">
        <v>20489.635859999999</v>
      </c>
      <c r="I56" s="12">
        <v>16195.41223</v>
      </c>
      <c r="J56" s="12">
        <v>13281.497369999999</v>
      </c>
      <c r="K56" s="12">
        <v>12551.015039999998</v>
      </c>
      <c r="L56" s="12">
        <v>10862.029259999999</v>
      </c>
      <c r="M56" s="12">
        <v>12625.488869999997</v>
      </c>
      <c r="N56" s="12">
        <v>12298.753110000001</v>
      </c>
      <c r="O56" s="12">
        <v>11087.670279999998</v>
      </c>
      <c r="P56" s="12">
        <v>8800.4465400000008</v>
      </c>
      <c r="Q56" s="12">
        <v>12602.772829999998</v>
      </c>
      <c r="R56" s="12">
        <v>9966.7362099999991</v>
      </c>
      <c r="S56" s="12">
        <v>8165.25</v>
      </c>
      <c r="T56" s="12">
        <v>7710.1248500000002</v>
      </c>
      <c r="U56" s="12">
        <v>6670.7340400000003</v>
      </c>
      <c r="V56" s="12">
        <v>7762.8671900000008</v>
      </c>
      <c r="W56" s="12">
        <v>7584.4333499999993</v>
      </c>
      <c r="X56" s="12">
        <v>6831.3954400000002</v>
      </c>
      <c r="Y56" s="12">
        <v>5421.6102799999999</v>
      </c>
      <c r="Z56" s="12">
        <v>7750.2216100000005</v>
      </c>
      <c r="AA56" s="12">
        <v>7362.0375599999998</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973.37612354239502</v>
      </c>
      <c r="D58" s="12">
        <v>906.87966667299497</v>
      </c>
      <c r="E58" s="12">
        <v>1038.8559175744949</v>
      </c>
      <c r="F58" s="12">
        <v>1005.256470287564</v>
      </c>
      <c r="G58" s="12">
        <v>970.95761489589995</v>
      </c>
      <c r="H58" s="12">
        <v>839.72722723335039</v>
      </c>
      <c r="I58" s="12">
        <v>825.23189057262016</v>
      </c>
      <c r="J58" s="12">
        <v>758.08318762085719</v>
      </c>
      <c r="K58" s="12">
        <v>815.47472104690996</v>
      </c>
      <c r="L58" s="12">
        <v>676.39539941506405</v>
      </c>
      <c r="M58" s="12">
        <v>756.94778605669512</v>
      </c>
      <c r="N58" s="12">
        <v>740.83602434969498</v>
      </c>
      <c r="O58" s="12">
        <v>781.8613339469</v>
      </c>
      <c r="P58" s="12">
        <v>856.46436041110007</v>
      </c>
      <c r="Q58" s="12">
        <v>818.97687758893983</v>
      </c>
      <c r="R58" s="12">
        <v>874.65774051636993</v>
      </c>
      <c r="S58" s="12">
        <v>801.83039787748407</v>
      </c>
      <c r="T58" s="12">
        <v>878.61352201345005</v>
      </c>
      <c r="U58" s="12">
        <v>770.33842214471986</v>
      </c>
      <c r="V58" s="12">
        <v>884.57815275761993</v>
      </c>
      <c r="W58" s="12">
        <v>822.3062682399501</v>
      </c>
      <c r="X58" s="12">
        <v>783.83790857991505</v>
      </c>
      <c r="Y58" s="12">
        <v>769.39645682262005</v>
      </c>
      <c r="Z58" s="12">
        <v>719.93843962849996</v>
      </c>
      <c r="AA58" s="12">
        <v>763.66217531762004</v>
      </c>
    </row>
    <row r="59" spans="1:27">
      <c r="A59" s="11" t="s">
        <v>28</v>
      </c>
      <c r="B59" s="11" t="s">
        <v>9</v>
      </c>
      <c r="C59" s="12">
        <v>163.33130924408002</v>
      </c>
      <c r="D59" s="12">
        <v>142.03141057268499</v>
      </c>
      <c r="E59" s="12">
        <v>146.51090564037997</v>
      </c>
      <c r="F59" s="12">
        <v>134.61829179006997</v>
      </c>
      <c r="G59" s="12">
        <v>129.30831353490399</v>
      </c>
      <c r="H59" s="12">
        <v>119.369413994008</v>
      </c>
      <c r="I59" s="12">
        <v>111.05298064558001</v>
      </c>
      <c r="J59" s="12">
        <v>105.59454020335001</v>
      </c>
      <c r="K59" s="12">
        <v>101.47732800573598</v>
      </c>
      <c r="L59" s="12">
        <v>99.89461688803398</v>
      </c>
      <c r="M59" s="12">
        <v>92.099915214540005</v>
      </c>
      <c r="N59" s="12">
        <v>87.727421199759988</v>
      </c>
      <c r="O59" s="12">
        <v>90.094004814730013</v>
      </c>
      <c r="P59" s="12">
        <v>83.99491481054001</v>
      </c>
      <c r="Q59" s="12">
        <v>77.464733270389985</v>
      </c>
      <c r="R59" s="12">
        <v>84.946990765469977</v>
      </c>
      <c r="S59" s="12">
        <v>81.575572953320005</v>
      </c>
      <c r="T59" s="12">
        <v>74.803533191859984</v>
      </c>
      <c r="U59" s="12">
        <v>146.50467298607001</v>
      </c>
      <c r="V59" s="12">
        <v>166.83153511698001</v>
      </c>
      <c r="W59" s="12">
        <v>187.82524924049997</v>
      </c>
      <c r="X59" s="12">
        <v>193.52612422529998</v>
      </c>
      <c r="Y59" s="12">
        <v>250.07561439999998</v>
      </c>
      <c r="Z59" s="12">
        <v>224.65974150000002</v>
      </c>
      <c r="AA59" s="12">
        <v>296.19385999999997</v>
      </c>
    </row>
    <row r="60" spans="1:27">
      <c r="A60" s="11" t="s">
        <v>28</v>
      </c>
      <c r="B60" s="11" t="s">
        <v>102</v>
      </c>
      <c r="C60" s="12">
        <v>16.746266168799998</v>
      </c>
      <c r="D60" s="12">
        <v>15.954325519300001</v>
      </c>
      <c r="E60" s="12">
        <v>16.832261582800001</v>
      </c>
      <c r="F60" s="12">
        <v>15.703309148600001</v>
      </c>
      <c r="G60" s="12">
        <v>14.836034051999999</v>
      </c>
      <c r="H60" s="12">
        <v>12.843216410099998</v>
      </c>
      <c r="I60" s="12">
        <v>11.2331188717</v>
      </c>
      <c r="J60" s="12">
        <v>10.6642968168</v>
      </c>
      <c r="K60" s="12">
        <v>9.1014208751000005</v>
      </c>
      <c r="L60" s="12">
        <v>9.5605134219999997</v>
      </c>
      <c r="M60" s="12">
        <v>7.3943968534</v>
      </c>
      <c r="N60" s="12">
        <v>6.5571080268000008</v>
      </c>
      <c r="O60" s="12">
        <v>18.788093210000003</v>
      </c>
      <c r="P60" s="12">
        <v>17.767833435999997</v>
      </c>
      <c r="Q60" s="12">
        <v>15.539538723</v>
      </c>
      <c r="R60" s="12">
        <v>14.848197910000001</v>
      </c>
      <c r="S60" s="12">
        <v>14.420655948999999</v>
      </c>
      <c r="T60" s="12">
        <v>24.168189850000001</v>
      </c>
      <c r="U60" s="12">
        <v>154.94286683000001</v>
      </c>
      <c r="V60" s="12">
        <v>142.07136749999998</v>
      </c>
      <c r="W60" s="12">
        <v>130.52968285</v>
      </c>
      <c r="X60" s="12">
        <v>130.48863313999999</v>
      </c>
      <c r="Y60" s="12">
        <v>144.5351474</v>
      </c>
      <c r="Z60" s="12">
        <v>127.31575758000001</v>
      </c>
      <c r="AA60" s="12">
        <v>175.12297952</v>
      </c>
    </row>
    <row r="61" spans="1:27">
      <c r="A61" s="11" t="s">
        <v>28</v>
      </c>
      <c r="B61" s="11" t="s">
        <v>15</v>
      </c>
      <c r="C61" s="12">
        <v>0</v>
      </c>
      <c r="D61" s="12">
        <v>0</v>
      </c>
      <c r="E61" s="12">
        <v>2.7485121000000003E-3</v>
      </c>
      <c r="F61" s="12">
        <v>3.0416701000000003E-3</v>
      </c>
      <c r="G61" s="12">
        <v>2.9060299E-3</v>
      </c>
      <c r="H61" s="12">
        <v>2.7378809000000001E-3</v>
      </c>
      <c r="I61" s="12">
        <v>2.6681955999999997E-3</v>
      </c>
      <c r="J61" s="12">
        <v>2.8281114E-3</v>
      </c>
      <c r="K61" s="12">
        <v>2.6724913E-3</v>
      </c>
      <c r="L61" s="12">
        <v>2.9902712000000001E-3</v>
      </c>
      <c r="M61" s="12">
        <v>4.2700309000000001E-3</v>
      </c>
      <c r="N61" s="12">
        <v>4.0506513999999999E-3</v>
      </c>
      <c r="O61" s="12">
        <v>6.0580692000000002E-3</v>
      </c>
      <c r="P61" s="12">
        <v>5.9174597000000006E-3</v>
      </c>
      <c r="Q61" s="12">
        <v>5.4605125000000004E-3</v>
      </c>
      <c r="R61" s="12">
        <v>5.1914617999999999E-3</v>
      </c>
      <c r="S61" s="12">
        <v>5.2575602000000006E-3</v>
      </c>
      <c r="T61" s="12">
        <v>5.0316459000000003E-3</v>
      </c>
      <c r="U61" s="12">
        <v>6.1288613999999995E-3</v>
      </c>
      <c r="V61" s="12">
        <v>5.8322417E-3</v>
      </c>
      <c r="W61" s="12">
        <v>5.6165562E-3</v>
      </c>
      <c r="X61" s="12">
        <v>9.3355333000000006E-3</v>
      </c>
      <c r="Y61" s="12">
        <v>9.689700800000001E-3</v>
      </c>
      <c r="Z61" s="12">
        <v>8.7143419000000003E-3</v>
      </c>
      <c r="AA61" s="12">
        <v>8.1177532000000011E-3</v>
      </c>
    </row>
    <row r="62" spans="1:27">
      <c r="A62" s="11" t="s">
        <v>28</v>
      </c>
      <c r="B62" s="11" t="s">
        <v>17</v>
      </c>
      <c r="C62" s="12">
        <v>1.2584979840000001</v>
      </c>
      <c r="D62" s="12">
        <v>2.0162505460000002</v>
      </c>
      <c r="E62" s="12">
        <v>3.3127591230000002</v>
      </c>
      <c r="F62" s="12">
        <v>5.1787026340000004</v>
      </c>
      <c r="G62" s="12">
        <v>7.9693972900000007</v>
      </c>
      <c r="H62" s="12">
        <v>9.2369959480000006</v>
      </c>
      <c r="I62" s="12">
        <v>10.993414716</v>
      </c>
      <c r="J62" s="12">
        <v>12.595073237000001</v>
      </c>
      <c r="K62" s="12">
        <v>13.487603869999999</v>
      </c>
      <c r="L62" s="12">
        <v>17.994202174999998</v>
      </c>
      <c r="M62" s="12">
        <v>20.891075319999999</v>
      </c>
      <c r="N62" s="12">
        <v>22.906567769999999</v>
      </c>
      <c r="O62" s="12">
        <v>25.634968130000001</v>
      </c>
      <c r="P62" s="12">
        <v>28.913609359999999</v>
      </c>
      <c r="Q62" s="12">
        <v>29.82320618</v>
      </c>
      <c r="R62" s="12">
        <v>32.281427440000002</v>
      </c>
      <c r="S62" s="12">
        <v>34.724546940000003</v>
      </c>
      <c r="T62" s="12">
        <v>33.550088520000003</v>
      </c>
      <c r="U62" s="12">
        <v>36.063455820000001</v>
      </c>
      <c r="V62" s="12">
        <v>36.234123420000003</v>
      </c>
      <c r="W62" s="12">
        <v>36.530807809999999</v>
      </c>
      <c r="X62" s="12">
        <v>38.445911370000005</v>
      </c>
      <c r="Y62" s="12">
        <v>38.86013234</v>
      </c>
      <c r="Z62" s="12">
        <v>37.19059661</v>
      </c>
      <c r="AA62" s="12">
        <v>37.52348903</v>
      </c>
    </row>
    <row r="63" spans="1:27">
      <c r="A63" s="36" t="s">
        <v>98</v>
      </c>
      <c r="B63" s="36"/>
      <c r="C63" s="29">
        <v>127660.09854673088</v>
      </c>
      <c r="D63" s="29">
        <v>120487.07338250168</v>
      </c>
      <c r="E63" s="29">
        <v>98850.781189549773</v>
      </c>
      <c r="F63" s="29">
        <v>89810.313560879251</v>
      </c>
      <c r="G63" s="29">
        <v>76666.684099305305</v>
      </c>
      <c r="H63" s="29">
        <v>79136.477673396555</v>
      </c>
      <c r="I63" s="29">
        <v>72486.663307942188</v>
      </c>
      <c r="J63" s="29">
        <v>61417.308038201496</v>
      </c>
      <c r="K63" s="29">
        <v>56463.321298674637</v>
      </c>
      <c r="L63" s="29">
        <v>54996.371450530904</v>
      </c>
      <c r="M63" s="29">
        <v>55199.776066187042</v>
      </c>
      <c r="N63" s="29">
        <v>54609.290820539645</v>
      </c>
      <c r="O63" s="29">
        <v>49111.970535886634</v>
      </c>
      <c r="P63" s="29">
        <v>44991.13601956654</v>
      </c>
      <c r="Q63" s="29">
        <v>48931.235588237119</v>
      </c>
      <c r="R63" s="29">
        <v>40827.084706333844</v>
      </c>
      <c r="S63" s="29">
        <v>37232.653403179604</v>
      </c>
      <c r="T63" s="29">
        <v>33798.97887291701</v>
      </c>
      <c r="U63" s="29">
        <v>30998.688570870789</v>
      </c>
      <c r="V63" s="29">
        <v>29199.0873482141</v>
      </c>
      <c r="W63" s="29">
        <v>29771.590526070449</v>
      </c>
      <c r="X63" s="29">
        <v>24179.794597298212</v>
      </c>
      <c r="Y63" s="29">
        <v>14677.869046816619</v>
      </c>
      <c r="Z63" s="29">
        <v>20877.159423252499</v>
      </c>
      <c r="AA63" s="29">
        <v>11806.35472207262</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4462.9137300000002</v>
      </c>
      <c r="D68" s="12">
        <v>3724.6973394190004</v>
      </c>
      <c r="E68" s="12">
        <v>1357.7265053389999</v>
      </c>
      <c r="F68" s="12">
        <v>950.58368055300002</v>
      </c>
      <c r="G68" s="12">
        <v>767.01972018539993</v>
      </c>
      <c r="H68" s="12">
        <v>1100.9887769100001</v>
      </c>
      <c r="I68" s="12">
        <v>461.45817408030001</v>
      </c>
      <c r="J68" s="12">
        <v>973.31920615199999</v>
      </c>
      <c r="K68" s="12">
        <v>436.17561458699998</v>
      </c>
      <c r="L68" s="12">
        <v>1726.811187215</v>
      </c>
      <c r="M68" s="12">
        <v>3235.0008481790001</v>
      </c>
      <c r="N68" s="12">
        <v>5236.5333643055001</v>
      </c>
      <c r="O68" s="12">
        <v>2677.3516891365002</v>
      </c>
      <c r="P68" s="12">
        <v>3063.1231088649997</v>
      </c>
      <c r="Q68" s="12">
        <v>1.4505015999999999E-2</v>
      </c>
      <c r="R68" s="12">
        <v>1.3437939999999999E-2</v>
      </c>
      <c r="S68" s="12">
        <v>1.31288185E-2</v>
      </c>
      <c r="T68" s="12">
        <v>1.24261465E-2</v>
      </c>
      <c r="U68" s="12">
        <v>1.1908996E-2</v>
      </c>
      <c r="V68" s="12">
        <v>1.1498070000000001E-2</v>
      </c>
      <c r="W68" s="12">
        <v>1.4294107E-2</v>
      </c>
      <c r="X68" s="12">
        <v>1.3187374999999999E-2</v>
      </c>
      <c r="Y68" s="12">
        <v>1.4621971999999999E-2</v>
      </c>
      <c r="Z68" s="12">
        <v>1.4470423999999999E-2</v>
      </c>
      <c r="AA68" s="12">
        <v>1.3965173000000001E-2</v>
      </c>
    </row>
    <row r="69" spans="1:27">
      <c r="A69" s="11" t="s">
        <v>29</v>
      </c>
      <c r="B69" s="11" t="s">
        <v>12</v>
      </c>
      <c r="C69" s="12">
        <v>89.157920000000004</v>
      </c>
      <c r="D69" s="12">
        <v>103.96155999999999</v>
      </c>
      <c r="E69" s="12">
        <v>113.41091</v>
      </c>
      <c r="F69" s="12">
        <v>97.574830000000006</v>
      </c>
      <c r="G69" s="12">
        <v>95.669629999999998</v>
      </c>
      <c r="H69" s="12">
        <v>103.618695</v>
      </c>
      <c r="I69" s="12">
        <v>20.662101999999997</v>
      </c>
      <c r="J69" s="12">
        <v>79.982820000000004</v>
      </c>
      <c r="K69" s="12">
        <v>40.258894999999995</v>
      </c>
      <c r="L69" s="12">
        <v>104.88822</v>
      </c>
      <c r="M69" s="12">
        <v>147.62706</v>
      </c>
      <c r="N69" s="12">
        <v>555.02843999999993</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687.20944423680032</v>
      </c>
      <c r="D70" s="12">
        <v>844.87230759700003</v>
      </c>
      <c r="E70" s="12">
        <v>476.63834978220007</v>
      </c>
      <c r="F70" s="12">
        <v>370.32822038429998</v>
      </c>
      <c r="G70" s="12">
        <v>396.57483346539999</v>
      </c>
      <c r="H70" s="12">
        <v>497.07124066450012</v>
      </c>
      <c r="I70" s="12">
        <v>113.0710821508</v>
      </c>
      <c r="J70" s="12">
        <v>306.89469644390005</v>
      </c>
      <c r="K70" s="12">
        <v>108.38850731879998</v>
      </c>
      <c r="L70" s="12">
        <v>505.70609505929997</v>
      </c>
      <c r="M70" s="12">
        <v>1107.7274223178003</v>
      </c>
      <c r="N70" s="12">
        <v>2752.1986973005</v>
      </c>
      <c r="O70" s="12">
        <v>1368.2978568216001</v>
      </c>
      <c r="P70" s="12">
        <v>1589.6024866764001</v>
      </c>
      <c r="Q70" s="12">
        <v>3228.0695401466996</v>
      </c>
      <c r="R70" s="12">
        <v>1830.3531722519001</v>
      </c>
      <c r="S70" s="12">
        <v>2682.8505260045999</v>
      </c>
      <c r="T70" s="12">
        <v>2912.3613553777</v>
      </c>
      <c r="U70" s="12">
        <v>1935.8816452349997</v>
      </c>
      <c r="V70" s="12">
        <v>2085.5104617050001</v>
      </c>
      <c r="W70" s="12">
        <v>3068.2430916169997</v>
      </c>
      <c r="X70" s="12">
        <v>924.93136603000005</v>
      </c>
      <c r="Y70" s="12">
        <v>931.82094184900006</v>
      </c>
      <c r="Z70" s="12">
        <v>1049.1648455099999</v>
      </c>
      <c r="AA70" s="12">
        <v>941.61210965199996</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561.74334042121984</v>
      </c>
      <c r="D73" s="12">
        <v>534.524016153405</v>
      </c>
      <c r="E73" s="12">
        <v>504.92942898671993</v>
      </c>
      <c r="F73" s="12">
        <v>521.87545942158999</v>
      </c>
      <c r="G73" s="12">
        <v>498.64097960395611</v>
      </c>
      <c r="H73" s="12">
        <v>440.26237279084</v>
      </c>
      <c r="I73" s="12">
        <v>400.88174798295609</v>
      </c>
      <c r="J73" s="12">
        <v>366.13348451675989</v>
      </c>
      <c r="K73" s="12">
        <v>373.50802606994989</v>
      </c>
      <c r="L73" s="12">
        <v>340.13430760721991</v>
      </c>
      <c r="M73" s="12">
        <v>483.36594078791001</v>
      </c>
      <c r="N73" s="12">
        <v>433.8878898735</v>
      </c>
      <c r="O73" s="12">
        <v>536.82269736136004</v>
      </c>
      <c r="P73" s="12">
        <v>549.50640805292994</v>
      </c>
      <c r="Q73" s="12">
        <v>546.89337680950007</v>
      </c>
      <c r="R73" s="12">
        <v>525.54654134170994</v>
      </c>
      <c r="S73" s="12">
        <v>456.70971792697003</v>
      </c>
      <c r="T73" s="12">
        <v>523.73911969533003</v>
      </c>
      <c r="U73" s="12">
        <v>460.96368529310001</v>
      </c>
      <c r="V73" s="12">
        <v>465.45393546134011</v>
      </c>
      <c r="W73" s="12">
        <v>387.38786703142006</v>
      </c>
      <c r="X73" s="12">
        <v>429.40215944494003</v>
      </c>
      <c r="Y73" s="12">
        <v>414.96866649576015</v>
      </c>
      <c r="Z73" s="12">
        <v>462.92891117846</v>
      </c>
      <c r="AA73" s="12">
        <v>511.37610977007006</v>
      </c>
    </row>
    <row r="74" spans="1:27">
      <c r="A74" s="11" t="s">
        <v>29</v>
      </c>
      <c r="B74" s="11" t="s">
        <v>9</v>
      </c>
      <c r="C74" s="12">
        <v>99.174977682936998</v>
      </c>
      <c r="D74" s="12">
        <v>85.938227208223992</v>
      </c>
      <c r="E74" s="12">
        <v>88.281240406740025</v>
      </c>
      <c r="F74" s="12">
        <v>78.267906516721013</v>
      </c>
      <c r="G74" s="12">
        <v>77.970948336479012</v>
      </c>
      <c r="H74" s="12">
        <v>70.498990988127986</v>
      </c>
      <c r="I74" s="12">
        <v>65.176587255998996</v>
      </c>
      <c r="J74" s="12">
        <v>60.464016734273002</v>
      </c>
      <c r="K74" s="12">
        <v>59.631068800155006</v>
      </c>
      <c r="L74" s="12">
        <v>56.343894809206006</v>
      </c>
      <c r="M74" s="12">
        <v>50.373949110810003</v>
      </c>
      <c r="N74" s="12">
        <v>50.832716341880015</v>
      </c>
      <c r="O74" s="12">
        <v>53.176832701249992</v>
      </c>
      <c r="P74" s="12">
        <v>50.778172499450001</v>
      </c>
      <c r="Q74" s="12">
        <v>63.84219926403</v>
      </c>
      <c r="R74" s="12">
        <v>59.742479180170001</v>
      </c>
      <c r="S74" s="12">
        <v>60.55871738319</v>
      </c>
      <c r="T74" s="12">
        <v>56.409427073799989</v>
      </c>
      <c r="U74" s="12">
        <v>129.79953319259002</v>
      </c>
      <c r="V74" s="12">
        <v>114.64472481106999</v>
      </c>
      <c r="W74" s="12">
        <v>158.03835275675002</v>
      </c>
      <c r="X74" s="12">
        <v>138.01727524472</v>
      </c>
      <c r="Y74" s="12">
        <v>177.56878497826003</v>
      </c>
      <c r="Z74" s="12">
        <v>175.91280849083998</v>
      </c>
      <c r="AA74" s="12">
        <v>168.04069216920999</v>
      </c>
    </row>
    <row r="75" spans="1:27">
      <c r="A75" s="11" t="s">
        <v>29</v>
      </c>
      <c r="B75" s="11" t="s">
        <v>102</v>
      </c>
      <c r="C75" s="12">
        <v>17.493647724500001</v>
      </c>
      <c r="D75" s="12">
        <v>16.866695175999997</v>
      </c>
      <c r="E75" s="12">
        <v>16.839833887700003</v>
      </c>
      <c r="F75" s="12">
        <v>15.408780999099999</v>
      </c>
      <c r="G75" s="12">
        <v>14.314444496400002</v>
      </c>
      <c r="H75" s="12">
        <v>12.708361859499997</v>
      </c>
      <c r="I75" s="12">
        <v>11.706906226499999</v>
      </c>
      <c r="J75" s="12">
        <v>10.638813416000003</v>
      </c>
      <c r="K75" s="12">
        <v>10.0416790989</v>
      </c>
      <c r="L75" s="12">
        <v>9.5182333949999993</v>
      </c>
      <c r="M75" s="12">
        <v>9.1814890741999999</v>
      </c>
      <c r="N75" s="12">
        <v>7.2296170385000007</v>
      </c>
      <c r="O75" s="12">
        <v>75.010751894999999</v>
      </c>
      <c r="P75" s="12">
        <v>70.577920559999995</v>
      </c>
      <c r="Q75" s="12">
        <v>107.027548471</v>
      </c>
      <c r="R75" s="12">
        <v>99.112281959000001</v>
      </c>
      <c r="S75" s="12">
        <v>96.645224857000002</v>
      </c>
      <c r="T75" s="12">
        <v>83.725653135000002</v>
      </c>
      <c r="U75" s="12">
        <v>174.74047588600001</v>
      </c>
      <c r="V75" s="12">
        <v>153.53441639299999</v>
      </c>
      <c r="W75" s="12">
        <v>147.03840459600002</v>
      </c>
      <c r="X75" s="12">
        <v>146.68729492</v>
      </c>
      <c r="Y75" s="12">
        <v>185.304624504</v>
      </c>
      <c r="Z75" s="12">
        <v>159.54907485000001</v>
      </c>
      <c r="AA75" s="12">
        <v>139.14726468999999</v>
      </c>
    </row>
    <row r="76" spans="1:27">
      <c r="A76" s="11" t="s">
        <v>29</v>
      </c>
      <c r="B76" s="11" t="s">
        <v>15</v>
      </c>
      <c r="C76" s="12">
        <v>0</v>
      </c>
      <c r="D76" s="12">
        <v>0</v>
      </c>
      <c r="E76" s="12">
        <v>2.1705108499999997E-3</v>
      </c>
      <c r="F76" s="12">
        <v>2.2538871E-3</v>
      </c>
      <c r="G76" s="12">
        <v>2.2918062E-3</v>
      </c>
      <c r="H76" s="12">
        <v>2.2694399000000001E-3</v>
      </c>
      <c r="I76" s="12">
        <v>2.2396937000000003E-3</v>
      </c>
      <c r="J76" s="12">
        <v>2.4166279599999998E-3</v>
      </c>
      <c r="K76" s="12">
        <v>2.3422741000000001E-3</v>
      </c>
      <c r="L76" s="12">
        <v>2.6615408599999996E-3</v>
      </c>
      <c r="M76" s="12">
        <v>2.79983187E-3</v>
      </c>
      <c r="N76" s="12">
        <v>2.7820338500000002E-3</v>
      </c>
      <c r="O76" s="12">
        <v>3.8650026000000004E-3</v>
      </c>
      <c r="P76" s="12">
        <v>3.8111831000000001E-3</v>
      </c>
      <c r="Q76" s="12">
        <v>3.5968607000000001E-3</v>
      </c>
      <c r="R76" s="12">
        <v>3.4846161999999999E-3</v>
      </c>
      <c r="S76" s="12">
        <v>3.3718713999999999E-3</v>
      </c>
      <c r="T76" s="12">
        <v>3.3492800999999997E-3</v>
      </c>
      <c r="U76" s="12">
        <v>3.4143133000000001E-3</v>
      </c>
      <c r="V76" s="12">
        <v>3.2445459999999996E-3</v>
      </c>
      <c r="W76" s="12">
        <v>3.2137521999999999E-3</v>
      </c>
      <c r="X76" s="12">
        <v>3.6507849000000001E-3</v>
      </c>
      <c r="Y76" s="12">
        <v>4.1037955000000001E-3</v>
      </c>
      <c r="Z76" s="12">
        <v>3.7344610000000001E-3</v>
      </c>
      <c r="AA76" s="12">
        <v>3.7342142000000001E-3</v>
      </c>
    </row>
    <row r="77" spans="1:27">
      <c r="A77" s="11" t="s">
        <v>29</v>
      </c>
      <c r="B77" s="11" t="s">
        <v>17</v>
      </c>
      <c r="C77" s="12">
        <v>4.9319936999999996</v>
      </c>
      <c r="D77" s="12">
        <v>6.5003779999999995</v>
      </c>
      <c r="E77" s="12">
        <v>8.0462665999999992</v>
      </c>
      <c r="F77" s="12">
        <v>9.2549390000000002</v>
      </c>
      <c r="G77" s="12">
        <v>10.390248</v>
      </c>
      <c r="H77" s="12">
        <v>10.965147999999999</v>
      </c>
      <c r="I77" s="12">
        <v>11.869045</v>
      </c>
      <c r="J77" s="12">
        <v>12.416446000000001</v>
      </c>
      <c r="K77" s="12">
        <v>13.740872999999999</v>
      </c>
      <c r="L77" s="12">
        <v>15.009027</v>
      </c>
      <c r="M77" s="12">
        <v>16.741645000000002</v>
      </c>
      <c r="N77" s="12">
        <v>16.935492</v>
      </c>
      <c r="O77" s="12">
        <v>18.362563999999999</v>
      </c>
      <c r="P77" s="12">
        <v>19.608923999999998</v>
      </c>
      <c r="Q77" s="12">
        <v>19.788782999999999</v>
      </c>
      <c r="R77" s="12">
        <v>20.303546999999998</v>
      </c>
      <c r="S77" s="12">
        <v>20.489726999999998</v>
      </c>
      <c r="T77" s="12">
        <v>19.468266</v>
      </c>
      <c r="U77" s="12">
        <v>20.079293</v>
      </c>
      <c r="V77" s="12">
        <v>19.726258000000001</v>
      </c>
      <c r="W77" s="12">
        <v>19.112541</v>
      </c>
      <c r="X77" s="12">
        <v>19.238723</v>
      </c>
      <c r="Y77" s="12">
        <v>19.649854999999999</v>
      </c>
      <c r="Z77" s="12">
        <v>18.713313999999997</v>
      </c>
      <c r="AA77" s="12">
        <v>17.768865000000002</v>
      </c>
    </row>
    <row r="78" spans="1:27">
      <c r="A78" s="36" t="s">
        <v>98</v>
      </c>
      <c r="B78" s="36"/>
      <c r="C78" s="29">
        <v>5900.1994123409577</v>
      </c>
      <c r="D78" s="29">
        <v>5293.9934503776294</v>
      </c>
      <c r="E78" s="29">
        <v>2540.9864345146598</v>
      </c>
      <c r="F78" s="29">
        <v>2018.6300968756111</v>
      </c>
      <c r="G78" s="29">
        <v>1835.876111591235</v>
      </c>
      <c r="H78" s="29">
        <v>2212.4400763534682</v>
      </c>
      <c r="I78" s="29">
        <v>1061.249693470055</v>
      </c>
      <c r="J78" s="29">
        <v>1786.7942238469329</v>
      </c>
      <c r="K78" s="29">
        <v>1017.9621117759049</v>
      </c>
      <c r="L78" s="29">
        <v>2733.8837046907261</v>
      </c>
      <c r="M78" s="29">
        <v>5024.0952203955203</v>
      </c>
      <c r="N78" s="29">
        <v>9028.4811078213806</v>
      </c>
      <c r="O78" s="29">
        <v>4635.6490760207098</v>
      </c>
      <c r="P78" s="29">
        <v>5253.0101760937805</v>
      </c>
      <c r="Q78" s="29">
        <v>3838.8196212362295</v>
      </c>
      <c r="R78" s="29">
        <v>2415.6556307137798</v>
      </c>
      <c r="S78" s="29">
        <v>3200.1320901332597</v>
      </c>
      <c r="T78" s="29">
        <v>3492.5223282933298</v>
      </c>
      <c r="U78" s="29">
        <v>2526.6567727166898</v>
      </c>
      <c r="V78" s="29">
        <v>2665.6206200474103</v>
      </c>
      <c r="W78" s="29">
        <v>3613.6836055121698</v>
      </c>
      <c r="X78" s="29">
        <v>1492.36398809466</v>
      </c>
      <c r="Y78" s="29">
        <v>1524.3730152950202</v>
      </c>
      <c r="Z78" s="29">
        <v>1688.0210356032997</v>
      </c>
      <c r="AA78" s="29">
        <v>1621.04287676428</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5.7462069999999997E-3</v>
      </c>
      <c r="E83" s="12">
        <v>5.8328959999999997E-3</v>
      </c>
      <c r="F83" s="12">
        <v>5.8290534E-3</v>
      </c>
      <c r="G83" s="12">
        <v>5.8159910000000004E-3</v>
      </c>
      <c r="H83" s="12">
        <v>5.8157997000000006E-3</v>
      </c>
      <c r="I83" s="12">
        <v>6.0543709999999994E-3</v>
      </c>
      <c r="J83" s="12">
        <v>6.1687675000000001E-3</v>
      </c>
      <c r="K83" s="12">
        <v>6.1480373999999996E-3</v>
      </c>
      <c r="L83" s="12">
        <v>6.5644620000000001E-3</v>
      </c>
      <c r="M83" s="12">
        <v>6.8130445000000005E-3</v>
      </c>
      <c r="N83" s="12">
        <v>7.2336544999999997E-3</v>
      </c>
      <c r="O83" s="12">
        <v>7.1510800000000006E-3</v>
      </c>
      <c r="P83" s="12">
        <v>6.8717303E-3</v>
      </c>
      <c r="Q83" s="12">
        <v>7.3944120000000004E-3</v>
      </c>
      <c r="R83" s="12">
        <v>6.983057E-3</v>
      </c>
      <c r="S83" s="12">
        <v>7.0178039999999999E-3</v>
      </c>
      <c r="T83" s="12">
        <v>6.6735043999999995E-3</v>
      </c>
      <c r="U83" s="12">
        <v>6.923556E-3</v>
      </c>
      <c r="V83" s="12">
        <v>6.6667332999999999E-3</v>
      </c>
      <c r="W83" s="12">
        <v>6.6407356000000002E-3</v>
      </c>
      <c r="X83" s="12">
        <v>6.5132427000000005E-3</v>
      </c>
      <c r="Y83" s="12">
        <v>6.9190149999999997E-3</v>
      </c>
      <c r="Z83" s="12">
        <v>6.7911569999999999E-3</v>
      </c>
      <c r="AA83" s="12">
        <v>7.223803E-3</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1.14483864E-2</v>
      </c>
      <c r="D85" s="12">
        <v>1.1173840499999999E-2</v>
      </c>
      <c r="E85" s="12">
        <v>1.11667602E-2</v>
      </c>
      <c r="F85" s="12">
        <v>1.1107785E-2</v>
      </c>
      <c r="G85" s="12">
        <v>1.1066052000000002E-2</v>
      </c>
      <c r="H85" s="12">
        <v>1.1134761499999998E-2</v>
      </c>
      <c r="I85" s="12">
        <v>1.1501755399999999E-2</v>
      </c>
      <c r="J85" s="12">
        <v>3.1560177446000002</v>
      </c>
      <c r="K85" s="12">
        <v>1.1173313449999998E-2</v>
      </c>
      <c r="L85" s="12">
        <v>5.676294285</v>
      </c>
      <c r="M85" s="12">
        <v>1.2297852299999999E-2</v>
      </c>
      <c r="N85" s="12">
        <v>13.4773911606</v>
      </c>
      <c r="O85" s="12">
        <v>26.428540117499999</v>
      </c>
      <c r="P85" s="12">
        <v>11.461451263700001</v>
      </c>
      <c r="Q85" s="12">
        <v>45.609668750899999</v>
      </c>
      <c r="R85" s="12">
        <v>6.3211777038000001</v>
      </c>
      <c r="S85" s="12">
        <v>15.6725116454</v>
      </c>
      <c r="T85" s="12">
        <v>2.9891469820999998</v>
      </c>
      <c r="U85" s="12">
        <v>9.4562482249999995</v>
      </c>
      <c r="V85" s="12">
        <v>7.1368387000000002E-3</v>
      </c>
      <c r="W85" s="12">
        <v>7.9651599722999995</v>
      </c>
      <c r="X85" s="12">
        <v>11.597399230699999</v>
      </c>
      <c r="Y85" s="12">
        <v>8.0840564237999999</v>
      </c>
      <c r="Z85" s="12">
        <v>5.9235384534999991</v>
      </c>
      <c r="AA85" s="12">
        <v>14.086004121399998</v>
      </c>
    </row>
    <row r="86" spans="1:27">
      <c r="A86" s="11" t="s">
        <v>30</v>
      </c>
      <c r="B86" s="11" t="s">
        <v>3</v>
      </c>
      <c r="C86" s="12">
        <v>53091.311999999998</v>
      </c>
      <c r="D86" s="12">
        <v>48417.753299999997</v>
      </c>
      <c r="E86" s="12">
        <v>49533.693399999996</v>
      </c>
      <c r="F86" s="12">
        <v>41799.271200000003</v>
      </c>
      <c r="G86" s="12">
        <v>39502.438000000002</v>
      </c>
      <c r="H86" s="12">
        <v>39231.231879999999</v>
      </c>
      <c r="I86" s="12">
        <v>43176.752600000007</v>
      </c>
      <c r="J86" s="12">
        <v>46016.493799999997</v>
      </c>
      <c r="K86" s="12">
        <v>45083.654900000001</v>
      </c>
      <c r="L86" s="12">
        <v>45485.529600000009</v>
      </c>
      <c r="M86" s="12">
        <v>44544.4548</v>
      </c>
      <c r="N86" s="12">
        <v>42005.123500000002</v>
      </c>
      <c r="O86" s="12">
        <v>36265.912300000004</v>
      </c>
      <c r="P86" s="12">
        <v>31687.331099999999</v>
      </c>
      <c r="Q86" s="12">
        <v>30096.240000000002</v>
      </c>
      <c r="R86" s="12">
        <v>25611.111800000006</v>
      </c>
      <c r="S86" s="12">
        <v>25125.398000000001</v>
      </c>
      <c r="T86" s="12">
        <v>24306.412600000003</v>
      </c>
      <c r="U86" s="12">
        <v>23140.994200000005</v>
      </c>
      <c r="V86" s="12">
        <v>21922.934300000001</v>
      </c>
      <c r="W86" s="12">
        <v>21909.625499999995</v>
      </c>
      <c r="X86" s="12">
        <v>19483.739799999996</v>
      </c>
      <c r="Y86" s="12">
        <v>17415.005499999999</v>
      </c>
      <c r="Z86" s="12">
        <v>18633.173500000004</v>
      </c>
      <c r="AA86" s="12">
        <v>17374.804510000002</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217.66126063241001</v>
      </c>
      <c r="D88" s="12">
        <v>248.67297124254799</v>
      </c>
      <c r="E88" s="12">
        <v>303.16043056862799</v>
      </c>
      <c r="F88" s="12">
        <v>336.20723508671495</v>
      </c>
      <c r="G88" s="12">
        <v>358.57230030208399</v>
      </c>
      <c r="H88" s="12">
        <v>331.14223180236706</v>
      </c>
      <c r="I88" s="12">
        <v>377.31613093646797</v>
      </c>
      <c r="J88" s="12">
        <v>376.89202223674596</v>
      </c>
      <c r="K88" s="12">
        <v>436.16456226831997</v>
      </c>
      <c r="L88" s="12">
        <v>436.980553507916</v>
      </c>
      <c r="M88" s="12">
        <v>422.38615262059994</v>
      </c>
      <c r="N88" s="12">
        <v>456.93483894791393</v>
      </c>
      <c r="O88" s="12">
        <v>529.23849813710001</v>
      </c>
      <c r="P88" s="12">
        <v>527.65645167508001</v>
      </c>
      <c r="Q88" s="12">
        <v>562.46047380985999</v>
      </c>
      <c r="R88" s="12">
        <v>515.89304227597006</v>
      </c>
      <c r="S88" s="12">
        <v>480.00248769728995</v>
      </c>
      <c r="T88" s="12">
        <v>495.91121394007996</v>
      </c>
      <c r="U88" s="12">
        <v>460.69636782426011</v>
      </c>
      <c r="V88" s="12">
        <v>416.30751568109002</v>
      </c>
      <c r="W88" s="12">
        <v>409.73993237211005</v>
      </c>
      <c r="X88" s="12">
        <v>391.43949768660002</v>
      </c>
      <c r="Y88" s="12">
        <v>390.05523975666995</v>
      </c>
      <c r="Z88" s="12">
        <v>392.47623798959995</v>
      </c>
      <c r="AA88" s="12">
        <v>362.80055895549003</v>
      </c>
    </row>
    <row r="89" spans="1:27">
      <c r="A89" s="11" t="s">
        <v>30</v>
      </c>
      <c r="B89" s="11" t="s">
        <v>9</v>
      </c>
      <c r="C89" s="12">
        <v>1.2018209799999998E-4</v>
      </c>
      <c r="D89" s="12">
        <v>1.4752939700000002E-4</v>
      </c>
      <c r="E89" s="12">
        <v>1.48329141E-4</v>
      </c>
      <c r="F89" s="12">
        <v>1.6312185600000001E-4</v>
      </c>
      <c r="G89" s="12">
        <v>1.8185370000000002E-4</v>
      </c>
      <c r="H89" s="12">
        <v>1.50653603E-4</v>
      </c>
      <c r="I89" s="12">
        <v>1.6510207799999999E-4</v>
      </c>
      <c r="J89" s="12">
        <v>2.1209071600000002E-4</v>
      </c>
      <c r="K89" s="12">
        <v>2.0559182599999998E-4</v>
      </c>
      <c r="L89" s="12">
        <v>2.5353056399999999E-4</v>
      </c>
      <c r="M89" s="12">
        <v>3.3509739999999999E-4</v>
      </c>
      <c r="N89" s="12">
        <v>3.8962213999999999E-4</v>
      </c>
      <c r="O89" s="12">
        <v>4.6717154400000005E-4</v>
      </c>
      <c r="P89" s="12">
        <v>4.5435622999999995E-4</v>
      </c>
      <c r="Q89" s="12">
        <v>4.2072242999999996E-4</v>
      </c>
      <c r="R89" s="12">
        <v>4.0962559999999998E-4</v>
      </c>
      <c r="S89" s="12">
        <v>4.1621251999999999E-4</v>
      </c>
      <c r="T89" s="12">
        <v>3.6422383999999995E-4</v>
      </c>
      <c r="U89" s="12">
        <v>4.4532631000000002E-4</v>
      </c>
      <c r="V89" s="12">
        <v>5.2843448999999993E-4</v>
      </c>
      <c r="W89" s="12">
        <v>6.4494480999999996E-4</v>
      </c>
      <c r="X89" s="12">
        <v>7.7910979000000004E-4</v>
      </c>
      <c r="Y89" s="12">
        <v>1.0329204999999998E-3</v>
      </c>
      <c r="Z89" s="12">
        <v>8.5600818000000005E-4</v>
      </c>
      <c r="AA89" s="12">
        <v>8.8330139999999988E-4</v>
      </c>
    </row>
    <row r="90" spans="1:27">
      <c r="A90" s="11" t="s">
        <v>30</v>
      </c>
      <c r="B90" s="11" t="s">
        <v>102</v>
      </c>
      <c r="C90" s="12">
        <v>2.7218726000000004E-3</v>
      </c>
      <c r="D90" s="12">
        <v>2.6243391500000001E-3</v>
      </c>
      <c r="E90" s="12">
        <v>2.6868245000000002E-3</v>
      </c>
      <c r="F90" s="12">
        <v>2.6867783000000004E-3</v>
      </c>
      <c r="G90" s="12">
        <v>2.5714220999999999E-3</v>
      </c>
      <c r="H90" s="12">
        <v>2.4369251499999998E-3</v>
      </c>
      <c r="I90" s="12">
        <v>2.5041970000000001E-3</v>
      </c>
      <c r="J90" s="12">
        <v>2.5525057000000003E-3</v>
      </c>
      <c r="K90" s="12">
        <v>2.6388907999999999E-3</v>
      </c>
      <c r="L90" s="12">
        <v>3.6712705999999997E-3</v>
      </c>
      <c r="M90" s="12">
        <v>3.8822629999999999E-3</v>
      </c>
      <c r="N90" s="12">
        <v>3.9146657000000001E-3</v>
      </c>
      <c r="O90" s="12">
        <v>5.0355132000000002E-3</v>
      </c>
      <c r="P90" s="12">
        <v>4.9142489999999999E-3</v>
      </c>
      <c r="Q90" s="12">
        <v>5.4191730000000011E-3</v>
      </c>
      <c r="R90" s="12">
        <v>5.3182551999999992E-3</v>
      </c>
      <c r="S90" s="12">
        <v>5.3271415999999999E-3</v>
      </c>
      <c r="T90" s="12">
        <v>7.0750647000000005E-3</v>
      </c>
      <c r="U90" s="12">
        <v>6.6603779999999998E-3</v>
      </c>
      <c r="V90" s="12">
        <v>6.5391574000000004E-3</v>
      </c>
      <c r="W90" s="12">
        <v>6.1757632000000008E-3</v>
      </c>
      <c r="X90" s="12">
        <v>6.0089257000000007E-3</v>
      </c>
      <c r="Y90" s="12">
        <v>5.6046209999999997E-3</v>
      </c>
      <c r="Z90" s="12">
        <v>5.3709927000000005E-3</v>
      </c>
      <c r="AA90" s="12">
        <v>5.6232169000000002E-3</v>
      </c>
    </row>
    <row r="91" spans="1:27">
      <c r="A91" s="11" t="s">
        <v>30</v>
      </c>
      <c r="B91" s="11" t="s">
        <v>15</v>
      </c>
      <c r="C91" s="12">
        <v>0</v>
      </c>
      <c r="D91" s="12">
        <v>0</v>
      </c>
      <c r="E91" s="12">
        <v>4.9981325000000004E-3</v>
      </c>
      <c r="F91" s="12">
        <v>5.1326927999999997E-3</v>
      </c>
      <c r="G91" s="12">
        <v>5.1796772000000007E-3</v>
      </c>
      <c r="H91" s="12">
        <v>5.1932866000000003E-3</v>
      </c>
      <c r="I91" s="12">
        <v>5.8944543999999996E-3</v>
      </c>
      <c r="J91" s="12">
        <v>6.04063E-3</v>
      </c>
      <c r="K91" s="12">
        <v>6.5054937000000009E-3</v>
      </c>
      <c r="L91" s="12">
        <v>9.5306531999999992E-3</v>
      </c>
      <c r="M91" s="12">
        <v>1.9157102699999998E-2</v>
      </c>
      <c r="N91" s="12">
        <v>13.398966506099999</v>
      </c>
      <c r="O91" s="12">
        <v>65.760930574599996</v>
      </c>
      <c r="P91" s="12">
        <v>63.523576038000002</v>
      </c>
      <c r="Q91" s="12">
        <v>93.707818843600009</v>
      </c>
      <c r="R91" s="12">
        <v>88.413711238000005</v>
      </c>
      <c r="S91" s="12">
        <v>89.932890402800012</v>
      </c>
      <c r="T91" s="12">
        <v>90.593480459800006</v>
      </c>
      <c r="U91" s="12">
        <v>94.056857302799997</v>
      </c>
      <c r="V91" s="12">
        <v>88.977100008700006</v>
      </c>
      <c r="W91" s="12">
        <v>83.878846801699993</v>
      </c>
      <c r="X91" s="12">
        <v>85.002407165199998</v>
      </c>
      <c r="Y91" s="12">
        <v>101.44204676779999</v>
      </c>
      <c r="Z91" s="12">
        <v>91.550679342700008</v>
      </c>
      <c r="AA91" s="12">
        <v>94.172743115499998</v>
      </c>
    </row>
    <row r="92" spans="1:27">
      <c r="A92" s="11" t="s">
        <v>30</v>
      </c>
      <c r="B92" s="11" t="s">
        <v>17</v>
      </c>
      <c r="C92" s="12">
        <v>2.8065788000000001E-2</v>
      </c>
      <c r="D92" s="12">
        <v>6.8893653999999999E-2</v>
      </c>
      <c r="E92" s="12">
        <v>0.12813184000000002</v>
      </c>
      <c r="F92" s="12">
        <v>0.28943871999999998</v>
      </c>
      <c r="G92" s="12">
        <v>0.41347091999999996</v>
      </c>
      <c r="H92" s="12">
        <v>0.57430629999999994</v>
      </c>
      <c r="I92" s="12">
        <v>0.94854589999999994</v>
      </c>
      <c r="J92" s="12">
        <v>0.97183545000000005</v>
      </c>
      <c r="K92" s="12">
        <v>1.2625535999999999</v>
      </c>
      <c r="L92" s="12">
        <v>1.6595464999999998</v>
      </c>
      <c r="M92" s="12">
        <v>1.8628295000000001</v>
      </c>
      <c r="N92" s="12">
        <v>1.9593758999999999</v>
      </c>
      <c r="O92" s="12">
        <v>1.9609480000000001</v>
      </c>
      <c r="P92" s="12">
        <v>2.0809666</v>
      </c>
      <c r="Q92" s="12">
        <v>2.1317387999999999</v>
      </c>
      <c r="R92" s="12">
        <v>2.1166445</v>
      </c>
      <c r="S92" s="12">
        <v>2.5244077000000003</v>
      </c>
      <c r="T92" s="12">
        <v>2.5834587</v>
      </c>
      <c r="U92" s="12">
        <v>2.2119110000000002</v>
      </c>
      <c r="V92" s="12">
        <v>2.4132820000000001</v>
      </c>
      <c r="W92" s="12">
        <v>2.3777415</v>
      </c>
      <c r="X92" s="12">
        <v>2.3695297999999996</v>
      </c>
      <c r="Y92" s="12">
        <v>2.3419690000000002</v>
      </c>
      <c r="Z92" s="12">
        <v>2.2988683999999999</v>
      </c>
      <c r="AA92" s="12">
        <v>2.3584972999999998</v>
      </c>
    </row>
    <row r="93" spans="1:27">
      <c r="A93" s="36" t="s">
        <v>98</v>
      </c>
      <c r="B93" s="36"/>
      <c r="C93" s="29">
        <v>53308.984829200912</v>
      </c>
      <c r="D93" s="29">
        <v>48666.443338819445</v>
      </c>
      <c r="E93" s="29">
        <v>49836.870978553969</v>
      </c>
      <c r="F93" s="29">
        <v>42135.495535046975</v>
      </c>
      <c r="G93" s="29">
        <v>39861.027364198781</v>
      </c>
      <c r="H93" s="29">
        <v>39562.391213017174</v>
      </c>
      <c r="I93" s="29">
        <v>43554.086452164949</v>
      </c>
      <c r="J93" s="29">
        <v>46396.548220839555</v>
      </c>
      <c r="K93" s="29">
        <v>45519.836989210999</v>
      </c>
      <c r="L93" s="29">
        <v>45928.193265785485</v>
      </c>
      <c r="M93" s="29">
        <v>44966.860398614801</v>
      </c>
      <c r="N93" s="29">
        <v>42475.543353385154</v>
      </c>
      <c r="O93" s="29">
        <v>36821.586956506144</v>
      </c>
      <c r="P93" s="29">
        <v>32226.45632902531</v>
      </c>
      <c r="Q93" s="29">
        <v>30704.317957695192</v>
      </c>
      <c r="R93" s="29">
        <v>26133.333412662378</v>
      </c>
      <c r="S93" s="29">
        <v>25621.08043335921</v>
      </c>
      <c r="T93" s="29">
        <v>24805.319998650422</v>
      </c>
      <c r="U93" s="29">
        <v>23611.154184931576</v>
      </c>
      <c r="V93" s="29">
        <v>22339.256147687582</v>
      </c>
      <c r="W93" s="29">
        <v>22327.337878024813</v>
      </c>
      <c r="X93" s="29">
        <v>19886.783989269785</v>
      </c>
      <c r="Y93" s="29">
        <v>17813.152748115972</v>
      </c>
      <c r="Z93" s="29">
        <v>19031.580923608282</v>
      </c>
      <c r="AA93" s="29">
        <v>17751.699180181291</v>
      </c>
    </row>
    <row r="96" spans="1:27" collapsed="1">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row>
    <row r="97" spans="1:27">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row>
    <row r="98" spans="1:27">
      <c r="A98" s="11" t="s">
        <v>18</v>
      </c>
      <c r="B98" s="11" t="s">
        <v>105</v>
      </c>
      <c r="C98" s="12">
        <v>50.124592910000004</v>
      </c>
      <c r="D98" s="12">
        <v>47.918849730000005</v>
      </c>
      <c r="E98" s="12">
        <v>49.096436850000003</v>
      </c>
      <c r="F98" s="12">
        <v>45.478161370000002</v>
      </c>
      <c r="G98" s="12">
        <v>42.397163789999993</v>
      </c>
      <c r="H98" s="12">
        <v>37.329546799999996</v>
      </c>
      <c r="I98" s="12">
        <v>34.093214805000002</v>
      </c>
      <c r="J98" s="12">
        <v>31.520274000000001</v>
      </c>
      <c r="K98" s="12">
        <v>28.540413690000001</v>
      </c>
      <c r="L98" s="12">
        <v>28.012714981000002</v>
      </c>
      <c r="M98" s="12">
        <v>24.59481392</v>
      </c>
      <c r="N98" s="12">
        <v>20.910980814999999</v>
      </c>
      <c r="O98" s="12">
        <v>20.032020635000002</v>
      </c>
      <c r="P98" s="12">
        <v>17.619425564</v>
      </c>
      <c r="Q98" s="12">
        <v>15.915704415</v>
      </c>
      <c r="R98" s="12">
        <v>15.078835439999999</v>
      </c>
      <c r="S98" s="12">
        <v>14.462481320000002</v>
      </c>
      <c r="T98" s="12">
        <v>13.028982145000001</v>
      </c>
      <c r="U98" s="12">
        <v>8.2785614390000006</v>
      </c>
      <c r="V98" s="12">
        <v>7.8112728730000001</v>
      </c>
      <c r="W98" s="12">
        <v>3.8093977899999998</v>
      </c>
      <c r="X98" s="12">
        <v>3.6467888400000001</v>
      </c>
      <c r="Y98" s="12">
        <v>3.3820920599999997</v>
      </c>
      <c r="Z98" s="12">
        <v>3.0944626</v>
      </c>
      <c r="AA98" s="12">
        <v>2.9041832999999997</v>
      </c>
    </row>
    <row r="99" spans="1:27">
      <c r="A99" s="11" t="s">
        <v>18</v>
      </c>
      <c r="B99" s="11" t="s">
        <v>14</v>
      </c>
      <c r="C99" s="12">
        <v>14251.675950000001</v>
      </c>
      <c r="D99" s="12">
        <v>15375.238160000001</v>
      </c>
      <c r="E99" s="12">
        <v>17205.368300000002</v>
      </c>
      <c r="F99" s="12">
        <v>20649.371299999999</v>
      </c>
      <c r="G99" s="12">
        <v>21837.040199999999</v>
      </c>
      <c r="H99" s="12">
        <v>17577.065050000001</v>
      </c>
      <c r="I99" s="12">
        <v>20050.262699999999</v>
      </c>
      <c r="J99" s="12">
        <v>19398.163</v>
      </c>
      <c r="K99" s="12">
        <v>18088.264459999999</v>
      </c>
      <c r="L99" s="12">
        <v>17466.415229999999</v>
      </c>
      <c r="M99" s="12">
        <v>19062.289639999999</v>
      </c>
      <c r="N99" s="12">
        <v>17844.097560000002</v>
      </c>
      <c r="O99" s="12">
        <v>25830.585049999998</v>
      </c>
      <c r="P99" s="12">
        <v>25918.1836</v>
      </c>
      <c r="Q99" s="12">
        <v>21671.192740000002</v>
      </c>
      <c r="R99" s="12">
        <v>23138.299319999998</v>
      </c>
      <c r="S99" s="12">
        <v>23855.945359999998</v>
      </c>
      <c r="T99" s="12">
        <v>23978.58928</v>
      </c>
      <c r="U99" s="12">
        <v>19745.886219999997</v>
      </c>
      <c r="V99" s="12">
        <v>21069.46643</v>
      </c>
      <c r="W99" s="12">
        <v>17925.267909999999</v>
      </c>
      <c r="X99" s="12">
        <v>18321.615900000001</v>
      </c>
      <c r="Y99" s="12">
        <v>17206.976599999998</v>
      </c>
      <c r="Z99" s="12">
        <v>15706.58899</v>
      </c>
      <c r="AA99" s="12">
        <v>13441.546679999999</v>
      </c>
    </row>
    <row r="100" spans="1:27">
      <c r="A100" s="11" t="s">
        <v>18</v>
      </c>
      <c r="B100" s="11" t="s">
        <v>25</v>
      </c>
      <c r="C100" s="12">
        <v>11.380961761</v>
      </c>
      <c r="D100" s="12">
        <v>16.989932494000001</v>
      </c>
      <c r="E100" s="12">
        <v>25.188882506000002</v>
      </c>
      <c r="F100" s="12">
        <v>34.053898912999998</v>
      </c>
      <c r="G100" s="12">
        <v>43.432884084999998</v>
      </c>
      <c r="H100" s="12">
        <v>50.536011815000002</v>
      </c>
      <c r="I100" s="12">
        <v>62.223905677999994</v>
      </c>
      <c r="J100" s="12">
        <v>69.529413860000005</v>
      </c>
      <c r="K100" s="12">
        <v>80.602546050000015</v>
      </c>
      <c r="L100" s="12">
        <v>96.349497389999996</v>
      </c>
      <c r="M100" s="12">
        <v>109.90198333000001</v>
      </c>
      <c r="N100" s="12">
        <v>119.36480533999999</v>
      </c>
      <c r="O100" s="12">
        <v>133.48927364000002</v>
      </c>
      <c r="P100" s="12">
        <v>146.11048450999999</v>
      </c>
      <c r="Q100" s="12">
        <v>151.48969914</v>
      </c>
      <c r="R100" s="12">
        <v>161.66910920000001</v>
      </c>
      <c r="S100" s="12">
        <v>170.51520355000002</v>
      </c>
      <c r="T100" s="12">
        <v>169.06156045</v>
      </c>
      <c r="U100" s="12">
        <v>177.64503745000005</v>
      </c>
      <c r="V100" s="12">
        <v>180.77964660999999</v>
      </c>
      <c r="W100" s="12">
        <v>179.36053088000003</v>
      </c>
      <c r="X100" s="12">
        <v>186.18070845</v>
      </c>
      <c r="Y100" s="12">
        <v>187.50882858</v>
      </c>
      <c r="Z100" s="12">
        <v>180.93453692</v>
      </c>
      <c r="AA100" s="12">
        <v>181.85734839</v>
      </c>
    </row>
    <row r="101" spans="1:27">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row>
    <row r="102" spans="1:27">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27">
      <c r="A103" s="11" t="s">
        <v>26</v>
      </c>
      <c r="B103" s="11" t="s">
        <v>105</v>
      </c>
      <c r="C103" s="12">
        <v>3.4250275999999999</v>
      </c>
      <c r="D103" s="12">
        <v>3.1061152000000001</v>
      </c>
      <c r="E103" s="12">
        <v>3.1952246</v>
      </c>
      <c r="F103" s="12">
        <v>2.9705189999999999</v>
      </c>
      <c r="G103" s="12">
        <v>2.6255785999999999</v>
      </c>
      <c r="H103" s="12">
        <v>2.3720509999999999</v>
      </c>
      <c r="I103" s="12">
        <v>2.2409037999999999</v>
      </c>
      <c r="J103" s="12">
        <v>2.1326680000000002</v>
      </c>
      <c r="K103" s="12">
        <v>1.9403424</v>
      </c>
      <c r="L103" s="12">
        <v>1.7623643999999998</v>
      </c>
      <c r="M103" s="12">
        <v>1.6171696999999998</v>
      </c>
      <c r="N103" s="12">
        <v>1.4722754</v>
      </c>
      <c r="O103" s="12">
        <v>1.454901</v>
      </c>
      <c r="P103" s="12">
        <v>0</v>
      </c>
      <c r="Q103" s="12">
        <v>0</v>
      </c>
      <c r="R103" s="12">
        <v>0</v>
      </c>
      <c r="S103" s="12">
        <v>0</v>
      </c>
      <c r="T103" s="12">
        <v>0</v>
      </c>
      <c r="U103" s="12">
        <v>0</v>
      </c>
      <c r="V103" s="12">
        <v>0</v>
      </c>
      <c r="W103" s="12">
        <v>0</v>
      </c>
      <c r="X103" s="12">
        <v>0</v>
      </c>
      <c r="Y103" s="12">
        <v>0</v>
      </c>
      <c r="Z103" s="12">
        <v>0</v>
      </c>
      <c r="AA103" s="12">
        <v>0</v>
      </c>
    </row>
    <row r="104" spans="1:27">
      <c r="A104" s="11" t="s">
        <v>26</v>
      </c>
      <c r="B104" s="11" t="s">
        <v>14</v>
      </c>
      <c r="C104" s="12">
        <v>8483.7054499999995</v>
      </c>
      <c r="D104" s="12">
        <v>8729.5266599999995</v>
      </c>
      <c r="E104" s="12">
        <v>9104.0095000000001</v>
      </c>
      <c r="F104" s="12">
        <v>11986.263300000001</v>
      </c>
      <c r="G104" s="12">
        <v>13977.9532</v>
      </c>
      <c r="H104" s="12">
        <v>11194.18405</v>
      </c>
      <c r="I104" s="12">
        <v>13073.2472</v>
      </c>
      <c r="J104" s="12">
        <v>12493.060800000001</v>
      </c>
      <c r="K104" s="12">
        <v>11832.629660000001</v>
      </c>
      <c r="L104" s="12">
        <v>11241.913629999999</v>
      </c>
      <c r="M104" s="12">
        <v>13619.30394</v>
      </c>
      <c r="N104" s="12">
        <v>13004.085560000001</v>
      </c>
      <c r="O104" s="12">
        <v>21600.694649999998</v>
      </c>
      <c r="P104" s="12">
        <v>22223.666000000001</v>
      </c>
      <c r="Q104" s="12">
        <v>19521.183800000003</v>
      </c>
      <c r="R104" s="12">
        <v>20791.074619999999</v>
      </c>
      <c r="S104" s="12">
        <v>21245.924059999998</v>
      </c>
      <c r="T104" s="12">
        <v>21631.519179999999</v>
      </c>
      <c r="U104" s="12">
        <v>17924.797079999997</v>
      </c>
      <c r="V104" s="12">
        <v>18710.31913</v>
      </c>
      <c r="W104" s="12">
        <v>15959.134249999999</v>
      </c>
      <c r="X104" s="12">
        <v>16223.5128</v>
      </c>
      <c r="Y104" s="12">
        <v>15620.43154</v>
      </c>
      <c r="Z104" s="12">
        <v>14399.75425</v>
      </c>
      <c r="AA104" s="12">
        <v>12031.05393</v>
      </c>
    </row>
    <row r="105" spans="1:27">
      <c r="A105" s="11" t="s">
        <v>26</v>
      </c>
      <c r="B105" s="11" t="s">
        <v>25</v>
      </c>
      <c r="C105" s="12">
        <v>2.774122915</v>
      </c>
      <c r="D105" s="12">
        <v>4.8658215699999996</v>
      </c>
      <c r="E105" s="12">
        <v>8.1469239729999998</v>
      </c>
      <c r="F105" s="12">
        <v>11.545975866000001</v>
      </c>
      <c r="G105" s="12">
        <v>14.338736059999999</v>
      </c>
      <c r="H105" s="12">
        <v>17.071102575000001</v>
      </c>
      <c r="I105" s="12">
        <v>21.782120393999996</v>
      </c>
      <c r="J105" s="12">
        <v>24.898873160000004</v>
      </c>
      <c r="K105" s="12">
        <v>28.90226466</v>
      </c>
      <c r="L105" s="12">
        <v>32.452303209999997</v>
      </c>
      <c r="M105" s="12">
        <v>36.32568783</v>
      </c>
      <c r="N105" s="12">
        <v>40.010565559999996</v>
      </c>
      <c r="O105" s="12">
        <v>45.206913960000001</v>
      </c>
      <c r="P105" s="12">
        <v>49.276198300000004</v>
      </c>
      <c r="Q105" s="12">
        <v>50.919978440000001</v>
      </c>
      <c r="R105" s="12">
        <v>54.480195869999996</v>
      </c>
      <c r="S105" s="12">
        <v>57.114211300000001</v>
      </c>
      <c r="T105" s="12">
        <v>56.023199699999999</v>
      </c>
      <c r="U105" s="12">
        <v>58.623434830000008</v>
      </c>
      <c r="V105" s="12">
        <v>58.608139099999995</v>
      </c>
      <c r="W105" s="12">
        <v>56.958294350000003</v>
      </c>
      <c r="X105" s="12">
        <v>60.582538200000002</v>
      </c>
      <c r="Y105" s="12">
        <v>59.908759000000003</v>
      </c>
      <c r="Z105" s="12">
        <v>59.054118749999994</v>
      </c>
      <c r="AA105" s="12">
        <v>59.429717760000003</v>
      </c>
    </row>
    <row r="107" spans="1:27">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27">
      <c r="A108" s="11" t="s">
        <v>27</v>
      </c>
      <c r="B108" s="11" t="s">
        <v>105</v>
      </c>
      <c r="C108" s="12">
        <v>6.1591396000000005</v>
      </c>
      <c r="D108" s="12">
        <v>5.8484325999999998</v>
      </c>
      <c r="E108" s="12">
        <v>5.9619486999999998</v>
      </c>
      <c r="F108" s="12">
        <v>5.6336710000000005</v>
      </c>
      <c r="G108" s="12">
        <v>5.1073314999999999</v>
      </c>
      <c r="H108" s="12">
        <v>4.7219936999999996</v>
      </c>
      <c r="I108" s="12">
        <v>4.5680379999999996</v>
      </c>
      <c r="J108" s="12">
        <v>4.1852904999999998</v>
      </c>
      <c r="K108" s="12">
        <v>3.8591862999999997</v>
      </c>
      <c r="L108" s="12">
        <v>3.6200866999999999</v>
      </c>
      <c r="M108" s="12">
        <v>3.3537680000000001</v>
      </c>
      <c r="N108" s="12">
        <v>3.1125990000000003</v>
      </c>
      <c r="O108" s="12">
        <v>2.9485215</v>
      </c>
      <c r="P108" s="12">
        <v>2.7998769999999999</v>
      </c>
      <c r="Q108" s="12">
        <v>2.5916248</v>
      </c>
      <c r="R108" s="12">
        <v>2.4510344000000002</v>
      </c>
      <c r="S108" s="12">
        <v>2.3111790000000001</v>
      </c>
      <c r="T108" s="12">
        <v>2.1916701999999999</v>
      </c>
      <c r="U108" s="12">
        <v>2.1038283999999998</v>
      </c>
      <c r="V108" s="12">
        <v>1.9937746999999999</v>
      </c>
      <c r="W108" s="12">
        <v>1.8529335</v>
      </c>
      <c r="X108" s="12">
        <v>1.7538756</v>
      </c>
      <c r="Y108" s="12">
        <v>1.6600199</v>
      </c>
      <c r="Z108" s="12">
        <v>1.5294662000000001</v>
      </c>
      <c r="AA108" s="12">
        <v>1.4795737</v>
      </c>
    </row>
    <row r="109" spans="1:27">
      <c r="A109" s="11" t="s">
        <v>27</v>
      </c>
      <c r="B109" s="11" t="s">
        <v>14</v>
      </c>
      <c r="C109" s="12">
        <v>5767.9705000000004</v>
      </c>
      <c r="D109" s="12">
        <v>6645.7115000000003</v>
      </c>
      <c r="E109" s="12">
        <v>8101.3588</v>
      </c>
      <c r="F109" s="12">
        <v>8663.1080000000002</v>
      </c>
      <c r="G109" s="12">
        <v>7859.0870000000004</v>
      </c>
      <c r="H109" s="12">
        <v>6382.8810000000003</v>
      </c>
      <c r="I109" s="12">
        <v>6977.0155000000004</v>
      </c>
      <c r="J109" s="12">
        <v>6905.1022000000003</v>
      </c>
      <c r="K109" s="12">
        <v>6255.6347999999998</v>
      </c>
      <c r="L109" s="12">
        <v>6224.5015999999996</v>
      </c>
      <c r="M109" s="12">
        <v>5442.9857000000002</v>
      </c>
      <c r="N109" s="12">
        <v>4840.0119999999997</v>
      </c>
      <c r="O109" s="12">
        <v>4229.8904000000002</v>
      </c>
      <c r="P109" s="12">
        <v>3694.5176000000001</v>
      </c>
      <c r="Q109" s="12">
        <v>2150.0089400000002</v>
      </c>
      <c r="R109" s="12">
        <v>2347.2247000000002</v>
      </c>
      <c r="S109" s="12">
        <v>2610.0212999999999</v>
      </c>
      <c r="T109" s="12">
        <v>2347.0700999999999</v>
      </c>
      <c r="U109" s="12">
        <v>1821.0891399999998</v>
      </c>
      <c r="V109" s="12">
        <v>2359.1472999999996</v>
      </c>
      <c r="W109" s="12">
        <v>1966.1336600000002</v>
      </c>
      <c r="X109" s="12">
        <v>2098.1031000000003</v>
      </c>
      <c r="Y109" s="12">
        <v>1586.5450600000001</v>
      </c>
      <c r="Z109" s="12">
        <v>1306.83474</v>
      </c>
      <c r="AA109" s="12">
        <v>1410.4927499999999</v>
      </c>
    </row>
    <row r="110" spans="1:27">
      <c r="A110" s="11" t="s">
        <v>27</v>
      </c>
      <c r="B110" s="11" t="s">
        <v>25</v>
      </c>
      <c r="C110" s="12">
        <v>1.2985614000000001</v>
      </c>
      <c r="D110" s="12">
        <v>2.0219394999999998</v>
      </c>
      <c r="E110" s="12">
        <v>3.5261504000000001</v>
      </c>
      <c r="F110" s="12">
        <v>5.1920209999999996</v>
      </c>
      <c r="G110" s="12">
        <v>6.9600254000000001</v>
      </c>
      <c r="H110" s="12">
        <v>9.0655609999999989</v>
      </c>
      <c r="I110" s="12">
        <v>12.362191000000001</v>
      </c>
      <c r="J110" s="12">
        <v>14.127979999999999</v>
      </c>
      <c r="K110" s="12">
        <v>18.134957</v>
      </c>
      <c r="L110" s="12">
        <v>23.083883</v>
      </c>
      <c r="M110" s="12">
        <v>27.14086</v>
      </c>
      <c r="N110" s="12">
        <v>30.210625</v>
      </c>
      <c r="O110" s="12">
        <v>34.217239999999997</v>
      </c>
      <c r="P110" s="12">
        <v>37.285383000000003</v>
      </c>
      <c r="Q110" s="12">
        <v>39.702629999999999</v>
      </c>
      <c r="R110" s="12">
        <v>42.659227000000001</v>
      </c>
      <c r="S110" s="12">
        <v>45.641093999999995</v>
      </c>
      <c r="T110" s="12">
        <v>47.430312000000001</v>
      </c>
      <c r="U110" s="12">
        <v>50.544125000000001</v>
      </c>
      <c r="V110" s="12">
        <v>53.315035000000002</v>
      </c>
      <c r="W110" s="12">
        <v>54.325223000000001</v>
      </c>
      <c r="X110" s="12">
        <v>54.94164</v>
      </c>
      <c r="Y110" s="12">
        <v>55.799300000000002</v>
      </c>
      <c r="Z110" s="12">
        <v>53.607644999999998</v>
      </c>
      <c r="AA110" s="12">
        <v>54.598438000000002</v>
      </c>
    </row>
    <row r="112" spans="1:27">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c r="A113" s="11" t="s">
        <v>28</v>
      </c>
      <c r="B113" s="11" t="s">
        <v>105</v>
      </c>
      <c r="C113" s="12">
        <v>19.8921007</v>
      </c>
      <c r="D113" s="12">
        <v>19.0359433</v>
      </c>
      <c r="E113" s="12">
        <v>20.027771900000001</v>
      </c>
      <c r="F113" s="12">
        <v>18.653867200000001</v>
      </c>
      <c r="G113" s="12">
        <v>17.699383699999998</v>
      </c>
      <c r="H113" s="12">
        <v>15.246814299999999</v>
      </c>
      <c r="I113" s="12">
        <v>13.40634146</v>
      </c>
      <c r="J113" s="12">
        <v>12.656942800000001</v>
      </c>
      <c r="K113" s="12">
        <v>10.864903200000001</v>
      </c>
      <c r="L113" s="12">
        <v>11.36433042</v>
      </c>
      <c r="M113" s="12">
        <v>8.7861957000000004</v>
      </c>
      <c r="N113" s="12">
        <v>7.7915330999999997</v>
      </c>
      <c r="O113" s="12">
        <v>7.3188342600000009</v>
      </c>
      <c r="P113" s="12">
        <v>6.8015432000000002</v>
      </c>
      <c r="Q113" s="12">
        <v>5.9587691999999999</v>
      </c>
      <c r="R113" s="12">
        <v>5.7400705699999994</v>
      </c>
      <c r="S113" s="12">
        <v>5.6414711700000009</v>
      </c>
      <c r="T113" s="12">
        <v>4.9516243500000003</v>
      </c>
      <c r="U113" s="12">
        <v>0.45219995000000002</v>
      </c>
      <c r="V113" s="12">
        <v>0.42908776999999998</v>
      </c>
      <c r="W113" s="12">
        <v>0.40087383999999998</v>
      </c>
      <c r="X113" s="12">
        <v>0.39053397000000001</v>
      </c>
      <c r="Y113" s="12">
        <v>0.36931616</v>
      </c>
      <c r="Z113" s="12">
        <v>0.34011360000000002</v>
      </c>
      <c r="AA113" s="12">
        <v>0.31927229999999995</v>
      </c>
    </row>
    <row r="114" spans="1:27">
      <c r="A114" s="11" t="s">
        <v>28</v>
      </c>
      <c r="B114" s="11" t="s">
        <v>14</v>
      </c>
      <c r="C114" s="12">
        <v>0</v>
      </c>
      <c r="D114" s="12">
        <v>0</v>
      </c>
      <c r="E114" s="12">
        <v>0</v>
      </c>
      <c r="F114" s="12">
        <v>0</v>
      </c>
      <c r="G114" s="12">
        <v>0</v>
      </c>
      <c r="H114" s="12">
        <v>0</v>
      </c>
      <c r="I114" s="12">
        <v>0</v>
      </c>
      <c r="J114" s="12">
        <v>0</v>
      </c>
      <c r="K114" s="12">
        <v>0</v>
      </c>
      <c r="L114" s="12">
        <v>0</v>
      </c>
      <c r="M114" s="12">
        <v>0</v>
      </c>
      <c r="N114" s="12">
        <v>0</v>
      </c>
      <c r="O114" s="12">
        <v>0</v>
      </c>
      <c r="P114" s="12">
        <v>0</v>
      </c>
      <c r="Q114" s="12">
        <v>0</v>
      </c>
      <c r="R114" s="12">
        <v>0</v>
      </c>
      <c r="S114" s="12">
        <v>0</v>
      </c>
      <c r="T114" s="12">
        <v>0</v>
      </c>
      <c r="U114" s="12">
        <v>0</v>
      </c>
      <c r="V114" s="12">
        <v>0</v>
      </c>
      <c r="W114" s="12">
        <v>0</v>
      </c>
      <c r="X114" s="12">
        <v>0</v>
      </c>
      <c r="Y114" s="12">
        <v>0</v>
      </c>
      <c r="Z114" s="12">
        <v>0</v>
      </c>
      <c r="AA114" s="12">
        <v>0</v>
      </c>
    </row>
    <row r="115" spans="1:27">
      <c r="A115" s="11" t="s">
        <v>28</v>
      </c>
      <c r="B115" s="11" t="s">
        <v>25</v>
      </c>
      <c r="C115" s="12">
        <v>1.4788492419999999</v>
      </c>
      <c r="D115" s="12">
        <v>2.3771183580000002</v>
      </c>
      <c r="E115" s="12">
        <v>3.8987584130000004</v>
      </c>
      <c r="F115" s="12">
        <v>6.0866624869999999</v>
      </c>
      <c r="G115" s="12">
        <v>9.3944423549999989</v>
      </c>
      <c r="H115" s="12">
        <v>10.84923378</v>
      </c>
      <c r="I115" s="12">
        <v>12.964234284</v>
      </c>
      <c r="J115" s="12">
        <v>14.7882335</v>
      </c>
      <c r="K115" s="12">
        <v>15.910721890000001</v>
      </c>
      <c r="L115" s="12">
        <v>21.167113180000001</v>
      </c>
      <c r="M115" s="12">
        <v>24.583160500000002</v>
      </c>
      <c r="N115" s="12">
        <v>26.90746978</v>
      </c>
      <c r="O115" s="12">
        <v>30.160272680000002</v>
      </c>
      <c r="P115" s="12">
        <v>34.023003209999999</v>
      </c>
      <c r="Q115" s="12">
        <v>35.083468000000003</v>
      </c>
      <c r="R115" s="12">
        <v>38.082681730000004</v>
      </c>
      <c r="S115" s="12">
        <v>40.751368450000001</v>
      </c>
      <c r="T115" s="12">
        <v>39.587486549999994</v>
      </c>
      <c r="U115" s="12">
        <v>42.31563062</v>
      </c>
      <c r="V115" s="12">
        <v>42.753346509999993</v>
      </c>
      <c r="W115" s="12">
        <v>42.857848130000008</v>
      </c>
      <c r="X115" s="12">
        <v>45.233219849999998</v>
      </c>
      <c r="Y115" s="12">
        <v>45.851248380000001</v>
      </c>
      <c r="Z115" s="12">
        <v>43.625729170000007</v>
      </c>
      <c r="AA115" s="12">
        <v>44.148106930000004</v>
      </c>
    </row>
    <row r="117" spans="1:27">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c r="A118" s="11" t="s">
        <v>29</v>
      </c>
      <c r="B118" s="11" t="s">
        <v>105</v>
      </c>
      <c r="C118" s="12">
        <v>20.648325010000001</v>
      </c>
      <c r="D118" s="12">
        <v>19.928358630000002</v>
      </c>
      <c r="E118" s="12">
        <v>19.911491649999999</v>
      </c>
      <c r="F118" s="12">
        <v>18.220104169999999</v>
      </c>
      <c r="G118" s="12">
        <v>16.96486999</v>
      </c>
      <c r="H118" s="12">
        <v>14.988687799999999</v>
      </c>
      <c r="I118" s="12">
        <v>13.877931544999999</v>
      </c>
      <c r="J118" s="12">
        <v>12.5453727</v>
      </c>
      <c r="K118" s="12">
        <v>11.875981789999999</v>
      </c>
      <c r="L118" s="12">
        <v>11.265933461000001</v>
      </c>
      <c r="M118" s="12">
        <v>10.837680520000001</v>
      </c>
      <c r="N118" s="12">
        <v>8.5345733149999994</v>
      </c>
      <c r="O118" s="12">
        <v>8.3097638749999998</v>
      </c>
      <c r="P118" s="12">
        <v>8.0180053640000004</v>
      </c>
      <c r="Q118" s="12">
        <v>7.3653104149999997</v>
      </c>
      <c r="R118" s="12">
        <v>6.8877304700000002</v>
      </c>
      <c r="S118" s="12">
        <v>6.5098311500000001</v>
      </c>
      <c r="T118" s="12">
        <v>5.8856875949999994</v>
      </c>
      <c r="U118" s="12">
        <v>5.7225330889999997</v>
      </c>
      <c r="V118" s="12">
        <v>5.388410403</v>
      </c>
      <c r="W118" s="12">
        <v>1.55559045</v>
      </c>
      <c r="X118" s="12">
        <v>1.5023792699999998</v>
      </c>
      <c r="Y118" s="12">
        <v>1.3527560000000001</v>
      </c>
      <c r="Z118" s="12">
        <v>1.2248828</v>
      </c>
      <c r="AA118" s="12">
        <v>1.1053373</v>
      </c>
    </row>
    <row r="119" spans="1:27">
      <c r="A119" s="11" t="s">
        <v>29</v>
      </c>
      <c r="B119" s="11" t="s">
        <v>14</v>
      </c>
      <c r="C119" s="12">
        <v>0</v>
      </c>
      <c r="D119" s="12">
        <v>0</v>
      </c>
      <c r="E119" s="12">
        <v>0</v>
      </c>
      <c r="F119" s="12">
        <v>0</v>
      </c>
      <c r="G119" s="12">
        <v>0</v>
      </c>
      <c r="H119" s="12">
        <v>0</v>
      </c>
      <c r="I119" s="12">
        <v>0</v>
      </c>
      <c r="J119" s="12">
        <v>0</v>
      </c>
      <c r="K119" s="12">
        <v>0</v>
      </c>
      <c r="L119" s="12">
        <v>0</v>
      </c>
      <c r="M119" s="12">
        <v>0</v>
      </c>
      <c r="N119" s="12">
        <v>0</v>
      </c>
      <c r="O119" s="12">
        <v>0</v>
      </c>
      <c r="P119" s="12">
        <v>0</v>
      </c>
      <c r="Q119" s="12">
        <v>0</v>
      </c>
      <c r="R119" s="12">
        <v>0</v>
      </c>
      <c r="S119" s="12">
        <v>0</v>
      </c>
      <c r="T119" s="12">
        <v>0</v>
      </c>
      <c r="U119" s="12">
        <v>0</v>
      </c>
      <c r="V119" s="12">
        <v>0</v>
      </c>
      <c r="W119" s="12">
        <v>0</v>
      </c>
      <c r="X119" s="12">
        <v>0</v>
      </c>
      <c r="Y119" s="12">
        <v>0</v>
      </c>
      <c r="Z119" s="12">
        <v>0</v>
      </c>
      <c r="AA119" s="12">
        <v>0</v>
      </c>
    </row>
    <row r="120" spans="1:27">
      <c r="A120" s="11" t="s">
        <v>29</v>
      </c>
      <c r="B120" s="11" t="s">
        <v>25</v>
      </c>
      <c r="C120" s="12">
        <v>5.7963247000000004</v>
      </c>
      <c r="D120" s="12">
        <v>7.643923</v>
      </c>
      <c r="E120" s="12">
        <v>9.4666160000000001</v>
      </c>
      <c r="F120" s="12">
        <v>10.888681</v>
      </c>
      <c r="G120" s="12">
        <v>12.251344999999999</v>
      </c>
      <c r="H120" s="12">
        <v>12.873876000000001</v>
      </c>
      <c r="I120" s="12">
        <v>13.998633</v>
      </c>
      <c r="J120" s="12">
        <v>14.574003000000001</v>
      </c>
      <c r="K120" s="12">
        <v>16.169127</v>
      </c>
      <c r="L120" s="12">
        <v>17.688541000000001</v>
      </c>
      <c r="M120" s="12">
        <v>19.665709</v>
      </c>
      <c r="N120" s="12">
        <v>19.924223000000001</v>
      </c>
      <c r="O120" s="12">
        <v>21.604273000000003</v>
      </c>
      <c r="P120" s="12">
        <v>23.073168000000003</v>
      </c>
      <c r="Q120" s="12">
        <v>23.279810000000001</v>
      </c>
      <c r="R120" s="12">
        <v>23.952645</v>
      </c>
      <c r="S120" s="12">
        <v>24.042366999999999</v>
      </c>
      <c r="T120" s="12">
        <v>22.970756000000002</v>
      </c>
      <c r="U120" s="12">
        <v>23.558880000000002</v>
      </c>
      <c r="V120" s="12">
        <v>23.274319999999999</v>
      </c>
      <c r="W120" s="12">
        <v>22.421526999999998</v>
      </c>
      <c r="X120" s="12">
        <v>22.635325999999999</v>
      </c>
      <c r="Y120" s="12">
        <v>23.182582</v>
      </c>
      <c r="Z120" s="12">
        <v>21.953634999999998</v>
      </c>
      <c r="AA120" s="12">
        <v>20.906096000000002</v>
      </c>
    </row>
    <row r="122" spans="1:27">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c r="A123" s="11" t="s">
        <v>30</v>
      </c>
      <c r="B123" s="11" t="s">
        <v>105</v>
      </c>
      <c r="C123" s="12">
        <v>0</v>
      </c>
      <c r="D123" s="12">
        <v>0</v>
      </c>
      <c r="E123" s="12">
        <v>0</v>
      </c>
      <c r="F123" s="12">
        <v>0</v>
      </c>
      <c r="G123" s="12">
        <v>0</v>
      </c>
      <c r="H123" s="12">
        <v>0</v>
      </c>
      <c r="I123" s="12">
        <v>0</v>
      </c>
      <c r="J123" s="12">
        <v>0</v>
      </c>
      <c r="K123" s="12">
        <v>0</v>
      </c>
      <c r="L123" s="12">
        <v>0</v>
      </c>
      <c r="M123" s="12">
        <v>0</v>
      </c>
      <c r="N123" s="12">
        <v>0</v>
      </c>
      <c r="O123" s="12">
        <v>0</v>
      </c>
      <c r="P123" s="12">
        <v>0</v>
      </c>
      <c r="Q123" s="12">
        <v>0</v>
      </c>
      <c r="R123" s="12">
        <v>0</v>
      </c>
      <c r="S123" s="12">
        <v>0</v>
      </c>
      <c r="T123" s="12">
        <v>0</v>
      </c>
      <c r="U123" s="12">
        <v>0</v>
      </c>
      <c r="V123" s="12">
        <v>0</v>
      </c>
      <c r="W123" s="12">
        <v>0</v>
      </c>
      <c r="X123" s="12">
        <v>0</v>
      </c>
      <c r="Y123" s="12">
        <v>0</v>
      </c>
      <c r="Z123" s="12">
        <v>0</v>
      </c>
      <c r="AA123" s="12">
        <v>0</v>
      </c>
    </row>
    <row r="124" spans="1:27">
      <c r="A124" s="11" t="s">
        <v>30</v>
      </c>
      <c r="B124" s="11" t="s">
        <v>14</v>
      </c>
      <c r="C124" s="12">
        <v>0</v>
      </c>
      <c r="D124" s="12">
        <v>0</v>
      </c>
      <c r="E124" s="12">
        <v>0</v>
      </c>
      <c r="F124" s="12">
        <v>0</v>
      </c>
      <c r="G124" s="12">
        <v>0</v>
      </c>
      <c r="H124" s="12">
        <v>0</v>
      </c>
      <c r="I124" s="12">
        <v>0</v>
      </c>
      <c r="J124" s="12">
        <v>0</v>
      </c>
      <c r="K124" s="12">
        <v>0</v>
      </c>
      <c r="L124" s="12">
        <v>0</v>
      </c>
      <c r="M124" s="12">
        <v>0</v>
      </c>
      <c r="N124" s="12">
        <v>0</v>
      </c>
      <c r="O124" s="12">
        <v>0</v>
      </c>
      <c r="P124" s="12">
        <v>0</v>
      </c>
      <c r="Q124" s="12">
        <v>0</v>
      </c>
      <c r="R124" s="12">
        <v>0</v>
      </c>
      <c r="S124" s="12">
        <v>0</v>
      </c>
      <c r="T124" s="12">
        <v>0</v>
      </c>
      <c r="U124" s="12">
        <v>0</v>
      </c>
      <c r="V124" s="12">
        <v>0</v>
      </c>
      <c r="W124" s="12">
        <v>0</v>
      </c>
      <c r="X124" s="12">
        <v>0</v>
      </c>
      <c r="Y124" s="12">
        <v>0</v>
      </c>
      <c r="Z124" s="12">
        <v>0</v>
      </c>
      <c r="AA124" s="12">
        <v>0</v>
      </c>
    </row>
    <row r="125" spans="1:27">
      <c r="A125" s="11" t="s">
        <v>30</v>
      </c>
      <c r="B125" s="11" t="s">
        <v>25</v>
      </c>
      <c r="C125" s="12">
        <v>3.3103503999999999E-2</v>
      </c>
      <c r="D125" s="12">
        <v>8.1130066000000001E-2</v>
      </c>
      <c r="E125" s="12">
        <v>0.15043371999999999</v>
      </c>
      <c r="F125" s="12">
        <v>0.34055856000000001</v>
      </c>
      <c r="G125" s="12">
        <v>0.48833526999999999</v>
      </c>
      <c r="H125" s="12">
        <v>0.67623845999999999</v>
      </c>
      <c r="I125" s="12">
        <v>1.116727</v>
      </c>
      <c r="J125" s="12">
        <v>1.1403242</v>
      </c>
      <c r="K125" s="12">
        <v>1.4854754999999999</v>
      </c>
      <c r="L125" s="12">
        <v>1.957657</v>
      </c>
      <c r="M125" s="12">
        <v>2.186566</v>
      </c>
      <c r="N125" s="12">
        <v>2.311922</v>
      </c>
      <c r="O125" s="12">
        <v>2.3005740000000001</v>
      </c>
      <c r="P125" s="12">
        <v>2.4527320000000001</v>
      </c>
      <c r="Q125" s="12">
        <v>2.5038127000000001</v>
      </c>
      <c r="R125" s="12">
        <v>2.4943595999999997</v>
      </c>
      <c r="S125" s="12">
        <v>2.9661628000000002</v>
      </c>
      <c r="T125" s="12">
        <v>3.0498061999999999</v>
      </c>
      <c r="U125" s="12">
        <v>2.602967</v>
      </c>
      <c r="V125" s="12">
        <v>2.8288060000000002</v>
      </c>
      <c r="W125" s="12">
        <v>2.7976383999999999</v>
      </c>
      <c r="X125" s="12">
        <v>2.7879844</v>
      </c>
      <c r="Y125" s="12">
        <v>2.7669391999999999</v>
      </c>
      <c r="Z125" s="12">
        <v>2.6934089999999999</v>
      </c>
      <c r="AA125" s="12">
        <v>2.7749896999999999</v>
      </c>
    </row>
    <row r="127" spans="1:27" collapsed="1"/>
  </sheetData>
  <sheetProtection algorithmName="SHA-512" hashValue="wreqmilVXOg01qDrLbc18DP9QnMNtU0LIAyBpLHnODkZk3r5+moX4v6DUGsByEGDh+vG/13oIjHUBGGPuklN9A==" saltValue="Md5jR1+dhgEbA0pgmcxwQA==" spinCount="100000" sheet="1" objects="1" scenarios="1"/>
  <mergeCells count="6">
    <mergeCell ref="A93:B93"/>
    <mergeCell ref="A18:B18"/>
    <mergeCell ref="A33:B33"/>
    <mergeCell ref="A48:B48"/>
    <mergeCell ref="A63:B63"/>
    <mergeCell ref="A78:B7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7" tint="0.39997558519241921"/>
  </sheetPr>
  <dimension ref="A1:AA93"/>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136</v>
      </c>
      <c r="B1" s="8"/>
      <c r="C1" s="8"/>
      <c r="D1" s="8"/>
      <c r="E1" s="8"/>
      <c r="F1" s="8"/>
      <c r="G1" s="8"/>
      <c r="H1" s="8"/>
      <c r="I1" s="8"/>
      <c r="J1" s="8"/>
      <c r="K1" s="8"/>
      <c r="L1" s="8"/>
      <c r="M1" s="8"/>
      <c r="N1" s="8"/>
      <c r="O1" s="8"/>
      <c r="P1" s="8"/>
      <c r="Q1" s="8"/>
      <c r="R1" s="8"/>
      <c r="S1" s="8"/>
      <c r="T1" s="8"/>
      <c r="U1" s="8"/>
      <c r="V1" s="8"/>
      <c r="W1" s="8"/>
      <c r="X1" s="8"/>
      <c r="Y1" s="8"/>
      <c r="Z1" s="8"/>
      <c r="AA1" s="8"/>
    </row>
    <row r="2" spans="1:27">
      <c r="A2" s="10" t="s">
        <v>20</v>
      </c>
      <c r="B2" s="37" t="s">
        <v>156</v>
      </c>
      <c r="C2" s="37"/>
      <c r="D2" s="37"/>
      <c r="E2" s="37"/>
      <c r="F2" s="37"/>
      <c r="G2" s="37"/>
      <c r="H2" s="37"/>
      <c r="I2" s="37"/>
      <c r="J2" s="37"/>
      <c r="K2" s="37"/>
      <c r="L2" s="37"/>
      <c r="M2" s="37"/>
      <c r="N2" s="37"/>
      <c r="O2" s="37"/>
      <c r="P2" s="37"/>
      <c r="Q2" s="37"/>
      <c r="R2" s="37"/>
      <c r="S2" s="37"/>
      <c r="T2" s="37"/>
      <c r="U2" s="37"/>
      <c r="V2" s="37"/>
    </row>
    <row r="3" spans="1:27">
      <c r="B3" s="37"/>
      <c r="C3" s="37"/>
      <c r="D3" s="37"/>
      <c r="E3" s="37"/>
      <c r="F3" s="37"/>
      <c r="G3" s="37"/>
      <c r="H3" s="37"/>
      <c r="I3" s="37"/>
      <c r="J3" s="37"/>
      <c r="K3" s="37"/>
      <c r="L3" s="37"/>
      <c r="M3" s="37"/>
      <c r="N3" s="37"/>
      <c r="O3" s="37"/>
      <c r="P3" s="37"/>
      <c r="Q3" s="37"/>
      <c r="R3" s="37"/>
      <c r="S3" s="37"/>
      <c r="T3" s="37"/>
      <c r="U3" s="37"/>
      <c r="V3" s="37"/>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0</v>
      </c>
      <c r="D6" s="12">
        <v>0</v>
      </c>
      <c r="E6" s="12">
        <v>-363715.89923040813</v>
      </c>
      <c r="F6" s="12">
        <v>-49063.954702134564</v>
      </c>
      <c r="G6" s="12">
        <v>-75045.337003576991</v>
      </c>
      <c r="H6" s="12">
        <v>-4.8517087017254398E-4</v>
      </c>
      <c r="I6" s="12">
        <v>-77363.004360690364</v>
      </c>
      <c r="J6" s="12">
        <v>-0.44168004393907112</v>
      </c>
      <c r="K6" s="12">
        <v>-0.1853795329070862</v>
      </c>
      <c r="L6" s="12">
        <v>-1.481408176568908E-3</v>
      </c>
      <c r="M6" s="12">
        <v>-4.7971424949724794E-5</v>
      </c>
      <c r="N6" s="12">
        <v>-1.2188349573769722E-4</v>
      </c>
      <c r="O6" s="12">
        <v>-9.09716325673482E-5</v>
      </c>
      <c r="P6" s="12">
        <v>-3.0474419053147742E-2</v>
      </c>
      <c r="Q6" s="12">
        <v>-1.259731146320802E-4</v>
      </c>
      <c r="R6" s="12">
        <v>-2.5269208022367057E-2</v>
      </c>
      <c r="S6" s="12">
        <v>-5.6098906964692225E-4</v>
      </c>
      <c r="T6" s="12">
        <v>-2.7026358236583044E-4</v>
      </c>
      <c r="U6" s="12">
        <v>-1.9220599754346879E-4</v>
      </c>
      <c r="V6" s="12">
        <v>-2.2057946920564538E-4</v>
      </c>
      <c r="W6" s="12">
        <v>-1.2397423400523229E-4</v>
      </c>
      <c r="X6" s="12">
        <v>-2.2561906937709798E-2</v>
      </c>
      <c r="Y6" s="12">
        <v>-8.841223145681287E-5</v>
      </c>
      <c r="Z6" s="12">
        <v>-3.9684529053330396E-5</v>
      </c>
      <c r="AA6" s="12">
        <v>-6.7852618241054374E-4</v>
      </c>
    </row>
    <row r="7" spans="1:27">
      <c r="A7" s="11" t="s">
        <v>18</v>
      </c>
      <c r="B7" s="11" t="s">
        <v>11</v>
      </c>
      <c r="C7" s="12">
        <v>0</v>
      </c>
      <c r="D7" s="12">
        <v>0</v>
      </c>
      <c r="E7" s="12">
        <v>-404622.17443543253</v>
      </c>
      <c r="F7" s="12">
        <v>-0.95673576155610973</v>
      </c>
      <c r="G7" s="12">
        <v>-27875.530709803665</v>
      </c>
      <c r="H7" s="12">
        <v>-2.3984719641230927E-3</v>
      </c>
      <c r="I7" s="12">
        <v>-100335.2304668361</v>
      </c>
      <c r="J7" s="12">
        <v>-1.106648975073145</v>
      </c>
      <c r="K7" s="12">
        <v>-9.7033264424230242E-2</v>
      </c>
      <c r="L7" s="12">
        <v>0</v>
      </c>
      <c r="M7" s="12">
        <v>0</v>
      </c>
      <c r="N7" s="12">
        <v>0</v>
      </c>
      <c r="O7" s="12">
        <v>-5.1966445857494998E-5</v>
      </c>
      <c r="P7" s="12">
        <v>-2.7673847570261289E-4</v>
      </c>
      <c r="Q7" s="12">
        <v>-3.2293337545540425E-4</v>
      </c>
      <c r="R7" s="12">
        <v>-75583.450992192491</v>
      </c>
      <c r="S7" s="12">
        <v>-1.0262015320378421E-2</v>
      </c>
      <c r="T7" s="12">
        <v>-3.817043423721786E-2</v>
      </c>
      <c r="U7" s="12">
        <v>-1.0807669547883472E-2</v>
      </c>
      <c r="V7" s="12">
        <v>-16912.487029978289</v>
      </c>
      <c r="W7" s="12">
        <v>-4.4349678098687287E-4</v>
      </c>
      <c r="X7" s="12">
        <v>-2632.8176177652376</v>
      </c>
      <c r="Y7" s="12">
        <v>-4.19906253089219E-5</v>
      </c>
      <c r="Z7" s="12">
        <v>-1.8811560515478992E-5</v>
      </c>
      <c r="AA7" s="12">
        <v>0</v>
      </c>
    </row>
    <row r="8" spans="1:27">
      <c r="A8" s="11" t="s">
        <v>18</v>
      </c>
      <c r="B8" s="11" t="s">
        <v>8</v>
      </c>
      <c r="C8" s="12">
        <v>0</v>
      </c>
      <c r="D8" s="12">
        <v>0.28457927963607599</v>
      </c>
      <c r="E8" s="12">
        <v>3.4935248690404992E-2</v>
      </c>
      <c r="F8" s="12">
        <v>8.8520435432424098E-3</v>
      </c>
      <c r="G8" s="12">
        <v>1.020386628577297E-2</v>
      </c>
      <c r="H8" s="12">
        <v>3.4004412116438024E-2</v>
      </c>
      <c r="I8" s="12">
        <v>1.4706549328171739E-2</v>
      </c>
      <c r="J8" s="12">
        <v>3.1776295552187486E-2</v>
      </c>
      <c r="K8" s="12">
        <v>3.3214519070955319E-3</v>
      </c>
      <c r="L8" s="12">
        <v>4.2835386034053582E-2</v>
      </c>
      <c r="M8" s="12">
        <v>0.11071503512279449</v>
      </c>
      <c r="N8" s="12">
        <v>4.5866224729441324E-2</v>
      </c>
      <c r="O8" s="12">
        <v>2.8572765273773667E-2</v>
      </c>
      <c r="P8" s="12">
        <v>2.9006053699299349E-3</v>
      </c>
      <c r="Q8" s="12">
        <v>6.1365828528302677E-2</v>
      </c>
      <c r="R8" s="12">
        <v>3.4713785032791363E-4</v>
      </c>
      <c r="S8" s="12">
        <v>2.643596048882479E-3</v>
      </c>
      <c r="T8" s="12">
        <v>5.8899399161850214E-3</v>
      </c>
      <c r="U8" s="12">
        <v>1.634457958084011E-2</v>
      </c>
      <c r="V8" s="12">
        <v>1.9545500186855594E-3</v>
      </c>
      <c r="W8" s="12">
        <v>2.3587687068161639E-2</v>
      </c>
      <c r="X8" s="12">
        <v>1.2517572890878869E-3</v>
      </c>
      <c r="Y8" s="12">
        <v>2.7654519655693412E-2</v>
      </c>
      <c r="Z8" s="12">
        <v>2.6009878772563423E-2</v>
      </c>
      <c r="AA8" s="12">
        <v>3.2947474406620804E-2</v>
      </c>
    </row>
    <row r="9" spans="1:27">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row>
    <row r="10" spans="1:27">
      <c r="A10" s="11" t="s">
        <v>18</v>
      </c>
      <c r="B10" s="11" t="s">
        <v>5</v>
      </c>
      <c r="C10" s="12">
        <v>1.1807871435674691</v>
      </c>
      <c r="D10" s="12">
        <v>31291.82229036741</v>
      </c>
      <c r="E10" s="12">
        <v>25935.556074312157</v>
      </c>
      <c r="F10" s="12">
        <v>4.5299824905805829E-2</v>
      </c>
      <c r="G10" s="12">
        <v>3.2926259434906964E-2</v>
      </c>
      <c r="H10" s="12">
        <v>0.25671828650371648</v>
      </c>
      <c r="I10" s="12">
        <v>0.3941258752183448</v>
      </c>
      <c r="J10" s="12">
        <v>36181.313212446563</v>
      </c>
      <c r="K10" s="12">
        <v>2.7146599518327007E-2</v>
      </c>
      <c r="L10" s="12">
        <v>4.996622579766534E-2</v>
      </c>
      <c r="M10" s="12">
        <v>35998.997790113433</v>
      </c>
      <c r="N10" s="12">
        <v>36127.273834514344</v>
      </c>
      <c r="O10" s="12">
        <v>0.48703771702425458</v>
      </c>
      <c r="P10" s="12">
        <v>9.0277939693434173E-3</v>
      </c>
      <c r="Q10" s="12">
        <v>0.62180856919879357</v>
      </c>
      <c r="R10" s="12">
        <v>4.4707883875514318E-3</v>
      </c>
      <c r="S10" s="12">
        <v>7.1127175842593789E-3</v>
      </c>
      <c r="T10" s="12">
        <v>2.2791338178271725E-2</v>
      </c>
      <c r="U10" s="12">
        <v>0.47965055681744384</v>
      </c>
      <c r="V10" s="12">
        <v>4.7903108801247369E-3</v>
      </c>
      <c r="W10" s="12">
        <v>619.03282318358367</v>
      </c>
      <c r="X10" s="12">
        <v>28863.594492741064</v>
      </c>
      <c r="Y10" s="12">
        <v>2227.7673986535237</v>
      </c>
      <c r="Z10" s="12">
        <v>8862.6595360289812</v>
      </c>
      <c r="AA10" s="12">
        <v>992.26957938657449</v>
      </c>
    </row>
    <row r="11" spans="1:27">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39563.752659461716</v>
      </c>
      <c r="D13" s="12">
        <v>263719.57758848183</v>
      </c>
      <c r="E13" s="12">
        <v>471860.3233922933</v>
      </c>
      <c r="F13" s="12">
        <v>522251.16604876396</v>
      </c>
      <c r="G13" s="12">
        <v>482989.401794406</v>
      </c>
      <c r="H13" s="12">
        <v>497120.56403677125</v>
      </c>
      <c r="I13" s="12">
        <v>382158.43230961473</v>
      </c>
      <c r="J13" s="12">
        <v>24497.779942557499</v>
      </c>
      <c r="K13" s="12">
        <v>22625.475714194352</v>
      </c>
      <c r="L13" s="12">
        <v>123419.49955308481</v>
      </c>
      <c r="M13" s="12">
        <v>561209.4607350633</v>
      </c>
      <c r="N13" s="12">
        <v>217455.68437804896</v>
      </c>
      <c r="O13" s="12">
        <v>243295.19190849384</v>
      </c>
      <c r="P13" s="12">
        <v>386269.5190716692</v>
      </c>
      <c r="Q13" s="12">
        <v>409698.7565632246</v>
      </c>
      <c r="R13" s="12">
        <v>302329.18564827106</v>
      </c>
      <c r="S13" s="12">
        <v>8876.6132548886053</v>
      </c>
      <c r="T13" s="12">
        <v>74520.788612590739</v>
      </c>
      <c r="U13" s="12">
        <v>92991.753940433424</v>
      </c>
      <c r="V13" s="12">
        <v>127427.64884037545</v>
      </c>
      <c r="W13" s="12">
        <v>46956.319572087697</v>
      </c>
      <c r="X13" s="12">
        <v>32362.715876515929</v>
      </c>
      <c r="Y13" s="12">
        <v>79586.978816552495</v>
      </c>
      <c r="Z13" s="12">
        <v>82517.023137603508</v>
      </c>
      <c r="AA13" s="12">
        <v>29684.080744167441</v>
      </c>
    </row>
    <row r="14" spans="1:27">
      <c r="A14" s="11" t="s">
        <v>18</v>
      </c>
      <c r="B14" s="11" t="s">
        <v>9</v>
      </c>
      <c r="C14" s="12">
        <v>3.1825253211683084</v>
      </c>
      <c r="D14" s="12">
        <v>1.2376092152407863</v>
      </c>
      <c r="E14" s="12">
        <v>1.2606571543841409</v>
      </c>
      <c r="F14" s="12">
        <v>1.9409749234894076</v>
      </c>
      <c r="G14" s="12">
        <v>0.91196413989827951</v>
      </c>
      <c r="H14" s="12">
        <v>42433.926083113503</v>
      </c>
      <c r="I14" s="12">
        <v>114925.00560306023</v>
      </c>
      <c r="J14" s="12">
        <v>0.66776825427343323</v>
      </c>
      <c r="K14" s="12">
        <v>0.23109293186760382</v>
      </c>
      <c r="L14" s="12">
        <v>1.0296368389808355</v>
      </c>
      <c r="M14" s="12">
        <v>315605.23691169597</v>
      </c>
      <c r="N14" s="12">
        <v>10126.581680947505</v>
      </c>
      <c r="O14" s="12">
        <v>40943.367526589653</v>
      </c>
      <c r="P14" s="12">
        <v>74716.481174541594</v>
      </c>
      <c r="Q14" s="12">
        <v>254097.47418536441</v>
      </c>
      <c r="R14" s="12">
        <v>0.84391442570268449</v>
      </c>
      <c r="S14" s="12">
        <v>26115.418541849493</v>
      </c>
      <c r="T14" s="12">
        <v>90904.611271152899</v>
      </c>
      <c r="U14" s="12">
        <v>103508.68769580756</v>
      </c>
      <c r="V14" s="12">
        <v>101915.09303779302</v>
      </c>
      <c r="W14" s="12">
        <v>115211.21181366326</v>
      </c>
      <c r="X14" s="12">
        <v>6109.0292717742032</v>
      </c>
      <c r="Y14" s="12">
        <v>54836.222388236805</v>
      </c>
      <c r="Z14" s="12">
        <v>89375.685055917813</v>
      </c>
      <c r="AA14" s="12">
        <v>18036.338018680141</v>
      </c>
    </row>
    <row r="15" spans="1:27">
      <c r="A15" s="11" t="s">
        <v>18</v>
      </c>
      <c r="B15" s="11" t="s">
        <v>102</v>
      </c>
      <c r="C15" s="12">
        <v>9.4458953676573145</v>
      </c>
      <c r="D15" s="12">
        <v>0.86263219668598035</v>
      </c>
      <c r="E15" s="12">
        <v>2.8475548359138538</v>
      </c>
      <c r="F15" s="12">
        <v>0.21086723205867233</v>
      </c>
      <c r="G15" s="12">
        <v>0.3399344564593243</v>
      </c>
      <c r="H15" s="12">
        <v>26781.951689542424</v>
      </c>
      <c r="I15" s="12">
        <v>5167.9732387202694</v>
      </c>
      <c r="J15" s="12">
        <v>1.7047603940428153</v>
      </c>
      <c r="K15" s="12">
        <v>0.29112039888714841</v>
      </c>
      <c r="L15" s="12">
        <v>53463.406071835008</v>
      </c>
      <c r="M15" s="12">
        <v>181505.94062655699</v>
      </c>
      <c r="N15" s="12">
        <v>8663.6722072256471</v>
      </c>
      <c r="O15" s="12">
        <v>95107.65420181425</v>
      </c>
      <c r="P15" s="12">
        <v>0.32484087547632934</v>
      </c>
      <c r="Q15" s="12">
        <v>210805.26791593447</v>
      </c>
      <c r="R15" s="12">
        <v>0.19076971129265277</v>
      </c>
      <c r="S15" s="12">
        <v>0.28891461260199192</v>
      </c>
      <c r="T15" s="12">
        <v>6117.0402449653775</v>
      </c>
      <c r="U15" s="12">
        <v>181508.08706194942</v>
      </c>
      <c r="V15" s="12">
        <v>0.1461711604061646</v>
      </c>
      <c r="W15" s="12">
        <v>8608.1781036328084</v>
      </c>
      <c r="X15" s="12">
        <v>7520.6944969183414</v>
      </c>
      <c r="Y15" s="12">
        <v>15426.679367058243</v>
      </c>
      <c r="Z15" s="12">
        <v>8087.7570189244088</v>
      </c>
      <c r="AA15" s="12">
        <v>4857.3276704503751</v>
      </c>
    </row>
    <row r="16" spans="1:27">
      <c r="A16" s="11" t="s">
        <v>18</v>
      </c>
      <c r="B16" s="11" t="s">
        <v>15</v>
      </c>
      <c r="C16" s="12">
        <v>0</v>
      </c>
      <c r="D16" s="12">
        <v>0</v>
      </c>
      <c r="E16" s="12">
        <v>162544.14623821428</v>
      </c>
      <c r="F16" s="12">
        <v>0.45381583981761231</v>
      </c>
      <c r="G16" s="12">
        <v>88809.189604036743</v>
      </c>
      <c r="H16" s="12">
        <v>39139.596038988406</v>
      </c>
      <c r="I16" s="12">
        <v>6430.7430362420928</v>
      </c>
      <c r="J16" s="12">
        <v>0.81982152482170112</v>
      </c>
      <c r="K16" s="12">
        <v>0.27802429213224017</v>
      </c>
      <c r="L16" s="12">
        <v>5.8097058156274262</v>
      </c>
      <c r="M16" s="12">
        <v>24255.328371522603</v>
      </c>
      <c r="N16" s="12">
        <v>6483.7871688087416</v>
      </c>
      <c r="O16" s="12">
        <v>23536.658213954859</v>
      </c>
      <c r="P16" s="12">
        <v>7.6489814843192352E-2</v>
      </c>
      <c r="Q16" s="12">
        <v>16419.592493270517</v>
      </c>
      <c r="R16" s="12">
        <v>3.7101417181080884E-2</v>
      </c>
      <c r="S16" s="12">
        <v>3.8351873896015284E-2</v>
      </c>
      <c r="T16" s="12">
        <v>137.85184977701087</v>
      </c>
      <c r="U16" s="12">
        <v>11600.617618723183</v>
      </c>
      <c r="V16" s="12">
        <v>4.6744756569598783E-2</v>
      </c>
      <c r="W16" s="12">
        <v>5968.2783594706889</v>
      </c>
      <c r="X16" s="12">
        <v>6751.0842525821317</v>
      </c>
      <c r="Y16" s="12">
        <v>8039.8085726959907</v>
      </c>
      <c r="Z16" s="12">
        <v>8284.7074410043097</v>
      </c>
      <c r="AA16" s="12">
        <v>7.4266744939579295E-3</v>
      </c>
    </row>
    <row r="17" spans="1:27">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c r="A18" s="36" t="s">
        <v>98</v>
      </c>
      <c r="B18" s="36"/>
      <c r="C18" s="29">
        <v>39568.115971926454</v>
      </c>
      <c r="D18" s="29">
        <v>295012.92206734413</v>
      </c>
      <c r="E18" s="29">
        <v>-270540.89860683214</v>
      </c>
      <c r="F18" s="29">
        <v>473188.24973765976</v>
      </c>
      <c r="G18" s="29">
        <v>380069.48917529098</v>
      </c>
      <c r="H18" s="29">
        <v>539554.77795894048</v>
      </c>
      <c r="I18" s="29">
        <v>319385.61191757303</v>
      </c>
      <c r="J18" s="29">
        <v>60678.244370534878</v>
      </c>
      <c r="K18" s="29">
        <v>22625.454862380313</v>
      </c>
      <c r="L18" s="29">
        <v>123420.62051012745</v>
      </c>
      <c r="M18" s="29">
        <v>912813.8061039364</v>
      </c>
      <c r="N18" s="29">
        <v>263709.58563785203</v>
      </c>
      <c r="O18" s="29">
        <v>284239.07490262773</v>
      </c>
      <c r="P18" s="29">
        <v>460985.98142345261</v>
      </c>
      <c r="Q18" s="29">
        <v>663796.91347408027</v>
      </c>
      <c r="R18" s="29">
        <v>226746.55811922246</v>
      </c>
      <c r="S18" s="29">
        <v>34992.030730047343</v>
      </c>
      <c r="T18" s="29">
        <v>165425.39012432389</v>
      </c>
      <c r="U18" s="29">
        <v>196500.92663150182</v>
      </c>
      <c r="V18" s="29">
        <v>212430.26137247161</v>
      </c>
      <c r="W18" s="29">
        <v>162786.58722915058</v>
      </c>
      <c r="X18" s="29">
        <v>64702.500713116307</v>
      </c>
      <c r="Y18" s="29">
        <v>136650.99612755963</v>
      </c>
      <c r="Z18" s="29">
        <v>180755.39368093299</v>
      </c>
      <c r="AA18" s="29">
        <v>48712.720611182376</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0</v>
      </c>
      <c r="D21" s="12">
        <v>0</v>
      </c>
      <c r="E21" s="12">
        <v>-9523.8979713796361</v>
      </c>
      <c r="F21" s="12">
        <v>-33819.767059908438</v>
      </c>
      <c r="G21" s="12">
        <v>-61710.404631396741</v>
      </c>
      <c r="H21" s="12">
        <v>-2.4560930727882428E-4</v>
      </c>
      <c r="I21" s="12">
        <v>-1969.648863250221</v>
      </c>
      <c r="J21" s="12">
        <v>-7.0518082655454395E-2</v>
      </c>
      <c r="K21" s="12">
        <v>-0.1847981866145067</v>
      </c>
      <c r="L21" s="12">
        <v>-1.329632150510941E-3</v>
      </c>
      <c r="M21" s="12">
        <v>0</v>
      </c>
      <c r="N21" s="12">
        <v>-3.7236765643375896E-5</v>
      </c>
      <c r="O21" s="12">
        <v>-6.3622039730750802E-5</v>
      </c>
      <c r="P21" s="12">
        <v>-4.9625732510600001E-5</v>
      </c>
      <c r="Q21" s="12">
        <v>-1.13063909411749E-5</v>
      </c>
      <c r="R21" s="12">
        <v>-4.5489308450383416E-4</v>
      </c>
      <c r="S21" s="12">
        <v>-5.6384553773566202E-5</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0</v>
      </c>
      <c r="D23" s="12">
        <v>6.7042665942937507E-2</v>
      </c>
      <c r="E23" s="12">
        <v>1.6186525787149998E-2</v>
      </c>
      <c r="F23" s="12">
        <v>2.0269381729938701E-4</v>
      </c>
      <c r="G23" s="12">
        <v>1.0373917035050599E-3</v>
      </c>
      <c r="H23" s="12">
        <v>1.6347352487330899E-3</v>
      </c>
      <c r="I23" s="12">
        <v>8.6412780527343313E-3</v>
      </c>
      <c r="J23" s="12">
        <v>1.3483977933804099E-2</v>
      </c>
      <c r="K23" s="12">
        <v>3.6279578755273902E-4</v>
      </c>
      <c r="L23" s="12">
        <v>9.7080508310939898E-3</v>
      </c>
      <c r="M23" s="12">
        <v>6.5681167915417601E-2</v>
      </c>
      <c r="N23" s="12">
        <v>1.6700481923891898E-3</v>
      </c>
      <c r="O23" s="12">
        <v>4.69319501695116E-4</v>
      </c>
      <c r="P23" s="12">
        <v>2.9667231714557602E-4</v>
      </c>
      <c r="Q23" s="12">
        <v>1.3603071300969001E-3</v>
      </c>
      <c r="R23" s="12">
        <v>1.8276112847145602E-5</v>
      </c>
      <c r="S23" s="12">
        <v>1.4748967512364199E-5</v>
      </c>
      <c r="T23" s="12">
        <v>8.1484009430585907E-4</v>
      </c>
      <c r="U23" s="12">
        <v>8.0207243988479997E-3</v>
      </c>
      <c r="V23" s="12">
        <v>4.3450518032632599E-4</v>
      </c>
      <c r="W23" s="12">
        <v>8.9494122169065E-3</v>
      </c>
      <c r="X23" s="12">
        <v>1.8514907755572E-4</v>
      </c>
      <c r="Y23" s="12">
        <v>3.4646480270053002E-3</v>
      </c>
      <c r="Z23" s="12">
        <v>1.44962063245536E-2</v>
      </c>
      <c r="AA23" s="12">
        <v>8.6073808673674696E-5</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0.32157145898209499</v>
      </c>
      <c r="D25" s="12">
        <v>31291.737870371599</v>
      </c>
      <c r="E25" s="12">
        <v>25935.51730151544</v>
      </c>
      <c r="F25" s="12">
        <v>1.3958324070284999E-3</v>
      </c>
      <c r="G25" s="12">
        <v>9.5789980424673508E-4</v>
      </c>
      <c r="H25" s="12">
        <v>1.5007694109929299E-3</v>
      </c>
      <c r="I25" s="12">
        <v>0.36812090421899463</v>
      </c>
      <c r="J25" s="12">
        <v>36181.282482346563</v>
      </c>
      <c r="K25" s="12">
        <v>1.0886116997411691E-3</v>
      </c>
      <c r="L25" s="12">
        <v>2.0499620316037398E-3</v>
      </c>
      <c r="M25" s="12">
        <v>35998.660555628849</v>
      </c>
      <c r="N25" s="12">
        <v>2.2396593494313703E-3</v>
      </c>
      <c r="O25" s="12">
        <v>5.47823725597561E-4</v>
      </c>
      <c r="P25" s="12">
        <v>7.1121621373370302E-4</v>
      </c>
      <c r="Q25" s="12">
        <v>8.8736661052102805E-4</v>
      </c>
      <c r="R25" s="12">
        <v>6.5010647816259308E-4</v>
      </c>
      <c r="S25" s="12">
        <v>1.0339592663562971E-3</v>
      </c>
      <c r="T25" s="12">
        <v>2.4579832775534403E-3</v>
      </c>
      <c r="U25" s="12">
        <v>1.6346285715165242E-3</v>
      </c>
      <c r="V25" s="12">
        <v>8.9136576512121809E-4</v>
      </c>
      <c r="W25" s="12">
        <v>3.7773352016026002E-3</v>
      </c>
      <c r="X25" s="12">
        <v>6.1180034143735282E-2</v>
      </c>
      <c r="Y25" s="12">
        <v>1.8657655441227301E-3</v>
      </c>
      <c r="Z25" s="12">
        <v>2.81617618537404E-3</v>
      </c>
      <c r="AA25" s="12">
        <v>2.90340966175536E-4</v>
      </c>
    </row>
    <row r="26" spans="1:27">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4.327674487761402</v>
      </c>
      <c r="D28" s="12">
        <v>226972.28730119322</v>
      </c>
      <c r="E28" s="12">
        <v>296907.39669094054</v>
      </c>
      <c r="F28" s="12">
        <v>353823.37616424041</v>
      </c>
      <c r="G28" s="12">
        <v>295809.06730371283</v>
      </c>
      <c r="H28" s="12">
        <v>303559.66365610348</v>
      </c>
      <c r="I28" s="12">
        <v>207787.85368872056</v>
      </c>
      <c r="J28" s="12">
        <v>0.15067312464404178</v>
      </c>
      <c r="K28" s="12">
        <v>2.5688748650455239E-2</v>
      </c>
      <c r="L28" s="12">
        <v>0.16134166610456913</v>
      </c>
      <c r="M28" s="12">
        <v>147185.20587993239</v>
      </c>
      <c r="N28" s="12">
        <v>96380.396365031775</v>
      </c>
      <c r="O28" s="12">
        <v>3.3027570309654908</v>
      </c>
      <c r="P28" s="12">
        <v>75287.705023386399</v>
      </c>
      <c r="Q28" s="12">
        <v>50998.972382699299</v>
      </c>
      <c r="R28" s="12">
        <v>250626.23597212625</v>
      </c>
      <c r="S28" s="12">
        <v>0.23732876396048647</v>
      </c>
      <c r="T28" s="12">
        <v>4349.4796611026695</v>
      </c>
      <c r="U28" s="12">
        <v>42706.702371825573</v>
      </c>
      <c r="V28" s="12">
        <v>879.62188231809762</v>
      </c>
      <c r="W28" s="12">
        <v>12741.988892324374</v>
      </c>
      <c r="X28" s="12">
        <v>13635.366981754487</v>
      </c>
      <c r="Y28" s="12">
        <v>17697.942733965356</v>
      </c>
      <c r="Z28" s="12">
        <v>20223.995839359941</v>
      </c>
      <c r="AA28" s="12">
        <v>12113.881158290229</v>
      </c>
    </row>
    <row r="29" spans="1:27">
      <c r="A29" s="11" t="s">
        <v>26</v>
      </c>
      <c r="B29" s="11" t="s">
        <v>9</v>
      </c>
      <c r="C29" s="12">
        <v>0.64984538071873599</v>
      </c>
      <c r="D29" s="12">
        <v>0.92084405987587081</v>
      </c>
      <c r="E29" s="12">
        <v>0.10545744083978088</v>
      </c>
      <c r="F29" s="12">
        <v>1.2167836698692032</v>
      </c>
      <c r="G29" s="12">
        <v>0.23276179227097646</v>
      </c>
      <c r="H29" s="12">
        <v>42433.687669423132</v>
      </c>
      <c r="I29" s="12">
        <v>114924.57594582881</v>
      </c>
      <c r="J29" s="12">
        <v>0.15478425382690261</v>
      </c>
      <c r="K29" s="12">
        <v>4.9836777614374703E-2</v>
      </c>
      <c r="L29" s="12">
        <v>0.2025232371665002</v>
      </c>
      <c r="M29" s="12">
        <v>315603.59800952621</v>
      </c>
      <c r="N29" s="12">
        <v>10124.108355624498</v>
      </c>
      <c r="O29" s="12">
        <v>33994.121127073617</v>
      </c>
      <c r="P29" s="12">
        <v>45011.070614995842</v>
      </c>
      <c r="Q29" s="12">
        <v>35172.082898236768</v>
      </c>
      <c r="R29" s="12">
        <v>0.10824347104834636</v>
      </c>
      <c r="S29" s="12">
        <v>24659.415672928459</v>
      </c>
      <c r="T29" s="12">
        <v>76549.059436404801</v>
      </c>
      <c r="U29" s="12">
        <v>13865.183550457623</v>
      </c>
      <c r="V29" s="12">
        <v>22304.256592056903</v>
      </c>
      <c r="W29" s="12">
        <v>36348.657699154217</v>
      </c>
      <c r="X29" s="12">
        <v>2573.5388271282236</v>
      </c>
      <c r="Y29" s="12">
        <v>13486.614850197559</v>
      </c>
      <c r="Z29" s="12">
        <v>32268.999310026647</v>
      </c>
      <c r="AA29" s="12">
        <v>1572.3096425267643</v>
      </c>
    </row>
    <row r="30" spans="1:27">
      <c r="A30" s="11" t="s">
        <v>26</v>
      </c>
      <c r="B30" s="11" t="s">
        <v>102</v>
      </c>
      <c r="C30" s="12">
        <v>4.8687993405512886</v>
      </c>
      <c r="D30" s="12">
        <v>0.70522138412556323</v>
      </c>
      <c r="E30" s="12">
        <v>2.5325388114136991</v>
      </c>
      <c r="F30" s="12">
        <v>2.9435895179767541E-2</v>
      </c>
      <c r="G30" s="12">
        <v>0.33196635895859489</v>
      </c>
      <c r="H30" s="12">
        <v>26781.415777158687</v>
      </c>
      <c r="I30" s="12">
        <v>5167.8101441512235</v>
      </c>
      <c r="J30" s="12">
        <v>1.2055365147944124</v>
      </c>
      <c r="K30" s="12">
        <v>7.3347114404048397E-2</v>
      </c>
      <c r="L30" s="12">
        <v>53450.09200109182</v>
      </c>
      <c r="M30" s="12">
        <v>157985.67228587109</v>
      </c>
      <c r="N30" s="12">
        <v>0.18428194017360139</v>
      </c>
      <c r="O30" s="12">
        <v>0.15970956779819145</v>
      </c>
      <c r="P30" s="12">
        <v>0.1729590342928837</v>
      </c>
      <c r="Q30" s="12">
        <v>0.98084927826898805</v>
      </c>
      <c r="R30" s="12">
        <v>9.1399602174137382E-2</v>
      </c>
      <c r="S30" s="12">
        <v>0.12074033093072001</v>
      </c>
      <c r="T30" s="12">
        <v>0.25122300435390654</v>
      </c>
      <c r="U30" s="12">
        <v>60636.806175341924</v>
      </c>
      <c r="V30" s="12">
        <v>5.7992203777342592E-2</v>
      </c>
      <c r="W30" s="12">
        <v>8.8658066823122161E-2</v>
      </c>
      <c r="X30" s="12">
        <v>5193.897818698726</v>
      </c>
      <c r="Y30" s="12">
        <v>3364.5086004329391</v>
      </c>
      <c r="Z30" s="12">
        <v>5312.275385374387</v>
      </c>
      <c r="AA30" s="12">
        <v>1.3753594871844079E-2</v>
      </c>
    </row>
    <row r="31" spans="1:27">
      <c r="A31" s="11" t="s">
        <v>26</v>
      </c>
      <c r="B31" s="11" t="s">
        <v>15</v>
      </c>
      <c r="C31" s="12">
        <v>0</v>
      </c>
      <c r="D31" s="12">
        <v>0</v>
      </c>
      <c r="E31" s="12">
        <v>162539.95636907284</v>
      </c>
      <c r="F31" s="12">
        <v>3.8417700632997397E-2</v>
      </c>
      <c r="G31" s="12">
        <v>88808.98396569441</v>
      </c>
      <c r="H31" s="12">
        <v>39138.087251486781</v>
      </c>
      <c r="I31" s="12">
        <v>6430.3029861603936</v>
      </c>
      <c r="J31" s="12">
        <v>6.2695297345001802E-2</v>
      </c>
      <c r="K31" s="12">
        <v>1.3905705155158035E-2</v>
      </c>
      <c r="L31" s="12">
        <v>3.0748471178850888E-2</v>
      </c>
      <c r="M31" s="12">
        <v>195.63232520063741</v>
      </c>
      <c r="N31" s="12">
        <v>6.5176109664071514E-3</v>
      </c>
      <c r="O31" s="12">
        <v>7.2622948287012924E-3</v>
      </c>
      <c r="P31" s="12">
        <v>5.110846418431101E-3</v>
      </c>
      <c r="Q31" s="12">
        <v>4.4108562611935376E-3</v>
      </c>
      <c r="R31" s="12">
        <v>8.0720453831226845E-3</v>
      </c>
      <c r="S31" s="12">
        <v>6.8664934640062071E-3</v>
      </c>
      <c r="T31" s="12">
        <v>6.543017287053276E-3</v>
      </c>
      <c r="U31" s="12">
        <v>8.3126604546670188E-2</v>
      </c>
      <c r="V31" s="12">
        <v>7.9337537854873661E-3</v>
      </c>
      <c r="W31" s="12">
        <v>4.9912717735844311E-3</v>
      </c>
      <c r="X31" s="12">
        <v>6144.9629155336324</v>
      </c>
      <c r="Y31" s="12">
        <v>5.1034029524597482E-3</v>
      </c>
      <c r="Z31" s="12">
        <v>2.5338208226357859E-3</v>
      </c>
      <c r="AA31" s="12">
        <v>8.4316686795326504E-4</v>
      </c>
    </row>
    <row r="32" spans="1:27">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6" t="s">
        <v>98</v>
      </c>
      <c r="B33" s="36"/>
      <c r="C33" s="29">
        <v>5.2990913274622322</v>
      </c>
      <c r="D33" s="29">
        <v>258265.01305829064</v>
      </c>
      <c r="E33" s="29">
        <v>313319.13766504294</v>
      </c>
      <c r="F33" s="29">
        <v>320004.82748652808</v>
      </c>
      <c r="G33" s="29">
        <v>234098.89742939986</v>
      </c>
      <c r="H33" s="29">
        <v>345993.35421542195</v>
      </c>
      <c r="I33" s="29">
        <v>320743.15753348143</v>
      </c>
      <c r="J33" s="29">
        <v>36181.530905620311</v>
      </c>
      <c r="K33" s="29">
        <v>-0.10782125286238285</v>
      </c>
      <c r="L33" s="29">
        <v>0.37429328398325612</v>
      </c>
      <c r="M33" s="29">
        <v>498787.53012625535</v>
      </c>
      <c r="N33" s="29">
        <v>106504.50859312704</v>
      </c>
      <c r="O33" s="29">
        <v>33997.424837625767</v>
      </c>
      <c r="P33" s="29">
        <v>120298.77659664504</v>
      </c>
      <c r="Q33" s="29">
        <v>86171.057517303416</v>
      </c>
      <c r="R33" s="29">
        <v>250626.34442908681</v>
      </c>
      <c r="S33" s="29">
        <v>24659.653994016098</v>
      </c>
      <c r="T33" s="29">
        <v>80898.542370330848</v>
      </c>
      <c r="U33" s="29">
        <v>56571.895577636169</v>
      </c>
      <c r="V33" s="29">
        <v>23183.879800245948</v>
      </c>
      <c r="W33" s="29">
        <v>49090.659318226011</v>
      </c>
      <c r="X33" s="29">
        <v>16208.967174065932</v>
      </c>
      <c r="Y33" s="29">
        <v>31184.562914576487</v>
      </c>
      <c r="Z33" s="29">
        <v>52493.012461769104</v>
      </c>
      <c r="AA33" s="29">
        <v>13686.191177231769</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0</v>
      </c>
      <c r="D36" s="12">
        <v>0</v>
      </c>
      <c r="E36" s="12">
        <v>-354192.0012590285</v>
      </c>
      <c r="F36" s="12">
        <v>-15244.187642226127</v>
      </c>
      <c r="G36" s="12">
        <v>-13334.932372180254</v>
      </c>
      <c r="H36" s="12">
        <v>-2.3956156289371968E-4</v>
      </c>
      <c r="I36" s="12">
        <v>-75393.355497440149</v>
      </c>
      <c r="J36" s="12">
        <v>-0.37116196128361673</v>
      </c>
      <c r="K36" s="12">
        <v>-5.8134629257948836E-4</v>
      </c>
      <c r="L36" s="12">
        <v>-1.5177602605796699E-4</v>
      </c>
      <c r="M36" s="12">
        <v>-4.7971424949724794E-5</v>
      </c>
      <c r="N36" s="12">
        <v>-8.4646730094321319E-5</v>
      </c>
      <c r="O36" s="12">
        <v>-2.7349592836597398E-5</v>
      </c>
      <c r="P36" s="12">
        <v>-3.0424793320637144E-2</v>
      </c>
      <c r="Q36" s="12">
        <v>-1.146667236909053E-4</v>
      </c>
      <c r="R36" s="12">
        <v>-2.4814314937863222E-2</v>
      </c>
      <c r="S36" s="12">
        <v>-5.0460451587335605E-4</v>
      </c>
      <c r="T36" s="12">
        <v>-2.7026358236583044E-4</v>
      </c>
      <c r="U36" s="12">
        <v>-1.9220599754346879E-4</v>
      </c>
      <c r="V36" s="12">
        <v>-2.2057946920564538E-4</v>
      </c>
      <c r="W36" s="12">
        <v>-1.2397423400523229E-4</v>
      </c>
      <c r="X36" s="12">
        <v>-2.2561906937709798E-2</v>
      </c>
      <c r="Y36" s="12">
        <v>-8.841223145681287E-5</v>
      </c>
      <c r="Z36" s="12">
        <v>-3.9684529053330396E-5</v>
      </c>
      <c r="AA36" s="12">
        <v>-6.7852618241054374E-4</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0</v>
      </c>
      <c r="D38" s="12">
        <v>5.9810964109286997E-2</v>
      </c>
      <c r="E38" s="12">
        <v>7.9249996273549998E-3</v>
      </c>
      <c r="F38" s="12">
        <v>2.09730179085968E-3</v>
      </c>
      <c r="G38" s="12">
        <v>2.7998862993053801E-3</v>
      </c>
      <c r="H38" s="12">
        <v>1.9381621123476599E-2</v>
      </c>
      <c r="I38" s="12">
        <v>7.4613796839110398E-4</v>
      </c>
      <c r="J38" s="12">
        <v>2.3629258641195E-3</v>
      </c>
      <c r="K38" s="12">
        <v>6.6324096351039999E-4</v>
      </c>
      <c r="L38" s="12">
        <v>1.367729860764E-2</v>
      </c>
      <c r="M38" s="12">
        <v>2.6581964340920302E-2</v>
      </c>
      <c r="N38" s="12">
        <v>1.5689031516670199E-2</v>
      </c>
      <c r="O38" s="12">
        <v>1.3451553007769601E-2</v>
      </c>
      <c r="P38" s="12">
        <v>1.4825416125691399E-3</v>
      </c>
      <c r="Q38" s="12">
        <v>3.6226725193466099E-2</v>
      </c>
      <c r="R38" s="12">
        <v>4.6859024750880002E-5</v>
      </c>
      <c r="S38" s="12">
        <v>7.8847760098413002E-5</v>
      </c>
      <c r="T38" s="12">
        <v>9.5164344606215402E-5</v>
      </c>
      <c r="U38" s="12">
        <v>1.3861770097811901E-4</v>
      </c>
      <c r="V38" s="12">
        <v>5.5138312837233903E-4</v>
      </c>
      <c r="W38" s="12">
        <v>1.1658421642861002E-3</v>
      </c>
      <c r="X38" s="12">
        <v>2.9922610778524002E-5</v>
      </c>
      <c r="Y38" s="12">
        <v>7.4006115426670908E-4</v>
      </c>
      <c r="Z38" s="12">
        <v>1.0445301834993601E-2</v>
      </c>
      <c r="AA38" s="12">
        <v>2.5815830053492597E-6</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0.21823204603162089</v>
      </c>
      <c r="D40" s="12">
        <v>9.7431183880954397E-3</v>
      </c>
      <c r="E40" s="12">
        <v>1.457517562501363E-2</v>
      </c>
      <c r="F40" s="12">
        <v>1.0416367246094068E-2</v>
      </c>
      <c r="G40" s="12">
        <v>9.680497546552919E-3</v>
      </c>
      <c r="H40" s="12">
        <v>0.23036875277607691</v>
      </c>
      <c r="I40" s="12">
        <v>1.9558563644830902E-3</v>
      </c>
      <c r="J40" s="12">
        <v>9.7197407578072004E-4</v>
      </c>
      <c r="K40" s="12">
        <v>2.1942561490842197E-3</v>
      </c>
      <c r="L40" s="12">
        <v>1.1273202199455721E-2</v>
      </c>
      <c r="M40" s="12">
        <v>0.28630994083713096</v>
      </c>
      <c r="N40" s="12">
        <v>36127.22990916414</v>
      </c>
      <c r="O40" s="12">
        <v>2.6734660909770298E-2</v>
      </c>
      <c r="P40" s="12">
        <v>2.4435136510268501E-3</v>
      </c>
      <c r="Q40" s="12">
        <v>0.54048300761879997</v>
      </c>
      <c r="R40" s="12">
        <v>6.8231457364149905E-4</v>
      </c>
      <c r="S40" s="12">
        <v>1.0666313869081199E-3</v>
      </c>
      <c r="T40" s="12">
        <v>1.1325182844727651E-3</v>
      </c>
      <c r="U40" s="12">
        <v>8.57846303294396E-4</v>
      </c>
      <c r="V40" s="12">
        <v>1.0460807846613092E-3</v>
      </c>
      <c r="W40" s="12">
        <v>9.9284437602683998E-4</v>
      </c>
      <c r="X40" s="12">
        <v>7.9471658073161796E-4</v>
      </c>
      <c r="Y40" s="12">
        <v>1.610851553017428E-2</v>
      </c>
      <c r="Z40" s="12">
        <v>8862.6548786525436</v>
      </c>
      <c r="AA40" s="12">
        <v>1.143778188324022E-4</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4.4123178382132009</v>
      </c>
      <c r="D43" s="12">
        <v>0.1405237062797397</v>
      </c>
      <c r="E43" s="12">
        <v>0.71315946447641765</v>
      </c>
      <c r="F43" s="12">
        <v>136837.92878594756</v>
      </c>
      <c r="G43" s="12">
        <v>157968.24956815314</v>
      </c>
      <c r="H43" s="12">
        <v>166609.99983465674</v>
      </c>
      <c r="I43" s="12">
        <v>149556.83457906611</v>
      </c>
      <c r="J43" s="12">
        <v>0.27003919011883065</v>
      </c>
      <c r="K43" s="12">
        <v>6.7231880859953741E-2</v>
      </c>
      <c r="L43" s="12">
        <v>70894.035610320454</v>
      </c>
      <c r="M43" s="12">
        <v>157955.67479910934</v>
      </c>
      <c r="N43" s="12">
        <v>78801.675190987604</v>
      </c>
      <c r="O43" s="12">
        <v>92997.986476751248</v>
      </c>
      <c r="P43" s="12">
        <v>161220.40194687911</v>
      </c>
      <c r="Q43" s="12">
        <v>201196.96311727379</v>
      </c>
      <c r="R43" s="12">
        <v>1.2414155433339008E-2</v>
      </c>
      <c r="S43" s="12">
        <v>1.0577220376764312E-2</v>
      </c>
      <c r="T43" s="12">
        <v>2.7542551011737956E-2</v>
      </c>
      <c r="U43" s="12">
        <v>44665.596128326302</v>
      </c>
      <c r="V43" s="12">
        <v>53078.354634105097</v>
      </c>
      <c r="W43" s="12">
        <v>23410.448499264996</v>
      </c>
      <c r="X43" s="12">
        <v>8083.768732197128</v>
      </c>
      <c r="Y43" s="12">
        <v>35015.79016361852</v>
      </c>
      <c r="Z43" s="12">
        <v>28905.711417961047</v>
      </c>
      <c r="AA43" s="12">
        <v>5240.4880413885639</v>
      </c>
    </row>
    <row r="44" spans="1:27">
      <c r="A44" s="11" t="s">
        <v>27</v>
      </c>
      <c r="B44" s="11" t="s">
        <v>9</v>
      </c>
      <c r="C44" s="12">
        <v>0.8958101010901508</v>
      </c>
      <c r="D44" s="12">
        <v>9.7516788940235813E-2</v>
      </c>
      <c r="E44" s="12">
        <v>0.14528789333084768</v>
      </c>
      <c r="F44" s="12">
        <v>0.61906838934650554</v>
      </c>
      <c r="G44" s="12">
        <v>0.48328010257478848</v>
      </c>
      <c r="H44" s="12">
        <v>0.14766602069005408</v>
      </c>
      <c r="I44" s="12">
        <v>0.30706542278787619</v>
      </c>
      <c r="J44" s="12">
        <v>4.1747581498091928E-2</v>
      </c>
      <c r="K44" s="12">
        <v>2.725686682521097E-2</v>
      </c>
      <c r="L44" s="12">
        <v>7.8677069188729548E-2</v>
      </c>
      <c r="M44" s="12">
        <v>1.0197695404039586</v>
      </c>
      <c r="N44" s="12">
        <v>0.69273302760981548</v>
      </c>
      <c r="O44" s="12">
        <v>6948.1112257579407</v>
      </c>
      <c r="P44" s="12">
        <v>29702.814945827246</v>
      </c>
      <c r="Q44" s="12">
        <v>205240.13390565335</v>
      </c>
      <c r="R44" s="12">
        <v>3.9890698764565719E-3</v>
      </c>
      <c r="S44" s="12">
        <v>6.3933738349536756E-3</v>
      </c>
      <c r="T44" s="12">
        <v>14354.984190286879</v>
      </c>
      <c r="U44" s="12">
        <v>16620.160976040192</v>
      </c>
      <c r="V44" s="12">
        <v>63320.998179524213</v>
      </c>
      <c r="W44" s="12">
        <v>37903.05568332813</v>
      </c>
      <c r="X44" s="12">
        <v>2.0316583831008869E-2</v>
      </c>
      <c r="Y44" s="12">
        <v>12691.854435242754</v>
      </c>
      <c r="Z44" s="12">
        <v>44748.876418340529</v>
      </c>
      <c r="AA44" s="12">
        <v>6812.9280108208204</v>
      </c>
    </row>
    <row r="45" spans="1:27">
      <c r="A45" s="11" t="s">
        <v>27</v>
      </c>
      <c r="B45" s="11" t="s">
        <v>102</v>
      </c>
      <c r="C45" s="12">
        <v>1.101152013188099</v>
      </c>
      <c r="D45" s="12">
        <v>2.7343626235330397E-2</v>
      </c>
      <c r="E45" s="12">
        <v>0.1659292676748402</v>
      </c>
      <c r="F45" s="12">
        <v>3.4548380578468804E-2</v>
      </c>
      <c r="G45" s="12">
        <v>2.5014126834293398E-3</v>
      </c>
      <c r="H45" s="12">
        <v>0.52609930679653094</v>
      </c>
      <c r="I45" s="12">
        <v>1.4844704425861121E-2</v>
      </c>
      <c r="J45" s="12">
        <v>3.247122125409449E-2</v>
      </c>
      <c r="K45" s="12">
        <v>3.4290614484092007E-2</v>
      </c>
      <c r="L45" s="12">
        <v>11.145147369114799</v>
      </c>
      <c r="M45" s="12">
        <v>23518.989872205006</v>
      </c>
      <c r="N45" s="12">
        <v>8662.9589137644907</v>
      </c>
      <c r="O45" s="12">
        <v>50088.898894951184</v>
      </c>
      <c r="P45" s="12">
        <v>2.67425424135521E-2</v>
      </c>
      <c r="Q45" s="12">
        <v>188802.85120653667</v>
      </c>
      <c r="R45" s="12">
        <v>2.32827994452438E-2</v>
      </c>
      <c r="S45" s="12">
        <v>2.9148478374464E-2</v>
      </c>
      <c r="T45" s="12">
        <v>3.2835019016016702E-2</v>
      </c>
      <c r="U45" s="12">
        <v>26321.726956799412</v>
      </c>
      <c r="V45" s="12">
        <v>3.3365506187928107E-2</v>
      </c>
      <c r="W45" s="12">
        <v>8607.9970850085792</v>
      </c>
      <c r="X45" s="12">
        <v>1.9605180858845599E-2</v>
      </c>
      <c r="Y45" s="12">
        <v>1.541306061469718E-2</v>
      </c>
      <c r="Z45" s="12">
        <v>2775.4509230544236</v>
      </c>
      <c r="AA45" s="12">
        <v>5.96436664279192E-3</v>
      </c>
    </row>
    <row r="46" spans="1:27">
      <c r="A46" s="11" t="s">
        <v>27</v>
      </c>
      <c r="B46" s="11" t="s">
        <v>15</v>
      </c>
      <c r="C46" s="12">
        <v>0</v>
      </c>
      <c r="D46" s="12">
        <v>0</v>
      </c>
      <c r="E46" s="12">
        <v>0.98262531704091494</v>
      </c>
      <c r="F46" s="12">
        <v>0.115708681912824</v>
      </c>
      <c r="G46" s="12">
        <v>4.48593365280456E-2</v>
      </c>
      <c r="H46" s="12">
        <v>1.3341667615135171</v>
      </c>
      <c r="I46" s="12">
        <v>2.52438948930741E-2</v>
      </c>
      <c r="J46" s="12">
        <v>2.2481250184537001E-2</v>
      </c>
      <c r="K46" s="12">
        <v>1.105910257545928E-2</v>
      </c>
      <c r="L46" s="12">
        <v>4.2501826720716434</v>
      </c>
      <c r="M46" s="12">
        <v>24055.45914067921</v>
      </c>
      <c r="N46" s="12">
        <v>1281.9417296475547</v>
      </c>
      <c r="O46" s="12">
        <v>4.4678608642775501E-2</v>
      </c>
      <c r="P46" s="12">
        <v>1.104642124372799E-2</v>
      </c>
      <c r="Q46" s="12">
        <v>3886.9994434270025</v>
      </c>
      <c r="R46" s="12">
        <v>6.2537089513640095E-3</v>
      </c>
      <c r="S46" s="12">
        <v>5.9075790751560008E-3</v>
      </c>
      <c r="T46" s="12">
        <v>5.2800480179905499E-3</v>
      </c>
      <c r="U46" s="12">
        <v>4946.2613703808647</v>
      </c>
      <c r="V46" s="12">
        <v>1.62271534305439E-2</v>
      </c>
      <c r="W46" s="12">
        <v>5968.2464988846787</v>
      </c>
      <c r="X46" s="12">
        <v>5.111479147510741E-3</v>
      </c>
      <c r="Y46" s="12">
        <v>5448.2232937030958</v>
      </c>
      <c r="Z46" s="12">
        <v>8284.6992227812207</v>
      </c>
      <c r="AA46" s="12">
        <v>7.5820058591689497E-4</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6" t="s">
        <v>98</v>
      </c>
      <c r="B48" s="36"/>
      <c r="C48" s="29">
        <v>5.5263599853349721</v>
      </c>
      <c r="D48" s="29">
        <v>0.30759457771735793</v>
      </c>
      <c r="E48" s="29">
        <v>-354191.12031149544</v>
      </c>
      <c r="F48" s="29">
        <v>121594.37272577982</v>
      </c>
      <c r="G48" s="29">
        <v>144633.81295645933</v>
      </c>
      <c r="H48" s="29">
        <v>166610.39701148978</v>
      </c>
      <c r="I48" s="29">
        <v>74163.788849043092</v>
      </c>
      <c r="J48" s="29">
        <v>-5.6040289726793931E-2</v>
      </c>
      <c r="K48" s="29">
        <v>9.6764898505179844E-2</v>
      </c>
      <c r="L48" s="29">
        <v>70894.139086114432</v>
      </c>
      <c r="M48" s="29">
        <v>157957.00741258351</v>
      </c>
      <c r="N48" s="29">
        <v>114929.61343756414</v>
      </c>
      <c r="O48" s="29">
        <v>99946.137861373514</v>
      </c>
      <c r="P48" s="29">
        <v>190923.19039396828</v>
      </c>
      <c r="Q48" s="29">
        <v>406437.67361799325</v>
      </c>
      <c r="R48" s="29">
        <v>-7.681916029675261E-3</v>
      </c>
      <c r="S48" s="29">
        <v>1.7611468842851166E-2</v>
      </c>
      <c r="T48" s="29">
        <v>14355.012690256937</v>
      </c>
      <c r="U48" s="29">
        <v>61285.757908624502</v>
      </c>
      <c r="V48" s="29">
        <v>116399.35419051375</v>
      </c>
      <c r="W48" s="29">
        <v>61313.506217305432</v>
      </c>
      <c r="X48" s="29">
        <v>8083.7673115132129</v>
      </c>
      <c r="Y48" s="29">
        <v>47707.661359025726</v>
      </c>
      <c r="Z48" s="29">
        <v>82517.253120571433</v>
      </c>
      <c r="AA48" s="29">
        <v>12053.415490642605</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0</v>
      </c>
      <c r="D52" s="12">
        <v>0</v>
      </c>
      <c r="E52" s="12">
        <v>-404622.17443543253</v>
      </c>
      <c r="F52" s="12">
        <v>-0.95673576155610973</v>
      </c>
      <c r="G52" s="12">
        <v>-27875.530709803665</v>
      </c>
      <c r="H52" s="12">
        <v>-2.3984719641230927E-3</v>
      </c>
      <c r="I52" s="12">
        <v>-100335.2304668361</v>
      </c>
      <c r="J52" s="12">
        <v>-1.106648975073145</v>
      </c>
      <c r="K52" s="12">
        <v>-9.7033264424230242E-2</v>
      </c>
      <c r="L52" s="12">
        <v>0</v>
      </c>
      <c r="M52" s="12">
        <v>0</v>
      </c>
      <c r="N52" s="12">
        <v>0</v>
      </c>
      <c r="O52" s="12">
        <v>-5.1966445857494998E-5</v>
      </c>
      <c r="P52" s="12">
        <v>-2.7673847570261289E-4</v>
      </c>
      <c r="Q52" s="12">
        <v>-3.2293337545540425E-4</v>
      </c>
      <c r="R52" s="12">
        <v>-75583.450992192491</v>
      </c>
      <c r="S52" s="12">
        <v>-1.0262015320378421E-2</v>
      </c>
      <c r="T52" s="12">
        <v>-3.817043423721786E-2</v>
      </c>
      <c r="U52" s="12">
        <v>-1.0807669547883472E-2</v>
      </c>
      <c r="V52" s="12">
        <v>-16912.487029978289</v>
      </c>
      <c r="W52" s="12">
        <v>-4.4349678098687287E-4</v>
      </c>
      <c r="X52" s="12">
        <v>-2632.8176177652376</v>
      </c>
      <c r="Y52" s="12">
        <v>-4.19906253089219E-5</v>
      </c>
      <c r="Z52" s="12">
        <v>-1.8811560515478992E-5</v>
      </c>
      <c r="AA52" s="12">
        <v>0</v>
      </c>
    </row>
    <row r="53" spans="1:27">
      <c r="A53" s="11" t="s">
        <v>28</v>
      </c>
      <c r="B53" s="11" t="s">
        <v>8</v>
      </c>
      <c r="C53" s="12">
        <v>0</v>
      </c>
      <c r="D53" s="12">
        <v>5.4671070798232496E-2</v>
      </c>
      <c r="E53" s="12">
        <v>5.6917420527999993E-3</v>
      </c>
      <c r="F53" s="12">
        <v>3.82809400339988E-3</v>
      </c>
      <c r="G53" s="12">
        <v>1.9152585910937202E-3</v>
      </c>
      <c r="H53" s="12">
        <v>5.8789430285706599E-3</v>
      </c>
      <c r="I53" s="12">
        <v>3.8387874250499199E-4</v>
      </c>
      <c r="J53" s="12">
        <v>5.6680185724454005E-3</v>
      </c>
      <c r="K53" s="12">
        <v>1.45901711041923E-4</v>
      </c>
      <c r="L53" s="12">
        <v>6.7155851978280001E-3</v>
      </c>
      <c r="M53" s="12">
        <v>8.4589779043123207E-3</v>
      </c>
      <c r="N53" s="12">
        <v>1.01528298743547E-2</v>
      </c>
      <c r="O53" s="12">
        <v>9.07077955277329E-3</v>
      </c>
      <c r="P53" s="12">
        <v>2.7630955876790605E-4</v>
      </c>
      <c r="Q53" s="12">
        <v>5.0499376014357103E-3</v>
      </c>
      <c r="R53" s="12">
        <v>5.4234805680768001E-5</v>
      </c>
      <c r="S53" s="12">
        <v>8.6013677301549196E-4</v>
      </c>
      <c r="T53" s="12">
        <v>4.1874760377755994E-3</v>
      </c>
      <c r="U53" s="12">
        <v>5.3463102293679907E-3</v>
      </c>
      <c r="V53" s="12">
        <v>3.9387653573261401E-4</v>
      </c>
      <c r="W53" s="12">
        <v>5.0267256315843006E-3</v>
      </c>
      <c r="X53" s="12">
        <v>4.4206681679663599E-4</v>
      </c>
      <c r="Y53" s="12">
        <v>1.8956775209615501E-2</v>
      </c>
      <c r="Z53" s="12">
        <v>7.47639497455164E-4</v>
      </c>
      <c r="AA53" s="12">
        <v>3.2234271479564001E-2</v>
      </c>
    </row>
    <row r="54" spans="1:27">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c r="A55" s="11" t="s">
        <v>28</v>
      </c>
      <c r="B55" s="11" t="s">
        <v>5</v>
      </c>
      <c r="C55" s="12">
        <v>0.21414477980213389</v>
      </c>
      <c r="D55" s="12">
        <v>5.3706109509601606E-2</v>
      </c>
      <c r="E55" s="12">
        <v>2.9965016585878799E-3</v>
      </c>
      <c r="F55" s="12">
        <v>1.239557603173439E-2</v>
      </c>
      <c r="G55" s="12">
        <v>2.6793813286978001E-3</v>
      </c>
      <c r="H55" s="12">
        <v>3.5804872802589803E-3</v>
      </c>
      <c r="I55" s="12">
        <v>3.0232539728191499E-3</v>
      </c>
      <c r="J55" s="12">
        <v>9.1313289440889001E-3</v>
      </c>
      <c r="K55" s="12">
        <v>6.6377056323567293E-3</v>
      </c>
      <c r="L55" s="12">
        <v>1.324259537390019E-2</v>
      </c>
      <c r="M55" s="12">
        <v>3.2531910049380497E-2</v>
      </c>
      <c r="N55" s="12">
        <v>4.3858609242112398E-3</v>
      </c>
      <c r="O55" s="12">
        <v>0.1795843890511182</v>
      </c>
      <c r="P55" s="12">
        <v>2.0012663965412098E-3</v>
      </c>
      <c r="Q55" s="12">
        <v>3.5841616033753399E-3</v>
      </c>
      <c r="R55" s="12">
        <v>9.3228468878647894E-4</v>
      </c>
      <c r="S55" s="12">
        <v>1.9073301156235349E-3</v>
      </c>
      <c r="T55" s="12">
        <v>2.67764702599636E-3</v>
      </c>
      <c r="U55" s="12">
        <v>0.33959639490740251</v>
      </c>
      <c r="V55" s="12">
        <v>1.0867910143822609E-3</v>
      </c>
      <c r="W55" s="12">
        <v>3.1326119403394001E-3</v>
      </c>
      <c r="X55" s="12">
        <v>22753.76649859286</v>
      </c>
      <c r="Y55" s="12">
        <v>2227.7296745672966</v>
      </c>
      <c r="Z55" s="12">
        <v>1.1191502493693691E-3</v>
      </c>
      <c r="AA55" s="12">
        <v>992.2685530669097</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2.3883794477289029</v>
      </c>
      <c r="D58" s="12">
        <v>0.28800765499828218</v>
      </c>
      <c r="E58" s="12">
        <v>140853.0244734482</v>
      </c>
      <c r="F58" s="12">
        <v>5.2937224442775391E-2</v>
      </c>
      <c r="G58" s="12">
        <v>4.6878150823150562E-2</v>
      </c>
      <c r="H58" s="12">
        <v>0.15726334924181237</v>
      </c>
      <c r="I58" s="12">
        <v>5.274005255932393E-2</v>
      </c>
      <c r="J58" s="12">
        <v>0.29350503653833754</v>
      </c>
      <c r="K58" s="12">
        <v>8.4858467233872859E-2</v>
      </c>
      <c r="L58" s="12">
        <v>0.32902117235090539</v>
      </c>
      <c r="M58" s="12">
        <v>90276.611406260738</v>
      </c>
      <c r="N58" s="12">
        <v>20770.175127378388</v>
      </c>
      <c r="O58" s="12">
        <v>28624.284158432485</v>
      </c>
      <c r="P58" s="12">
        <v>85995.521594158461</v>
      </c>
      <c r="Q58" s="12">
        <v>75596.345700619495</v>
      </c>
      <c r="R58" s="12">
        <v>37282.846297711883</v>
      </c>
      <c r="S58" s="12">
        <v>5198.1222223911263</v>
      </c>
      <c r="T58" s="12">
        <v>35472.491768040287</v>
      </c>
      <c r="U58" s="12">
        <v>5619.1052165288938</v>
      </c>
      <c r="V58" s="12">
        <v>64074.890673936985</v>
      </c>
      <c r="W58" s="12">
        <v>10444.192150382778</v>
      </c>
      <c r="X58" s="12">
        <v>0.42093522198064204</v>
      </c>
      <c r="Y58" s="12">
        <v>17880.585052449664</v>
      </c>
      <c r="Z58" s="12">
        <v>10384.026132984214</v>
      </c>
      <c r="AA58" s="12">
        <v>5548.1490012985278</v>
      </c>
    </row>
    <row r="59" spans="1:27">
      <c r="A59" s="11" t="s">
        <v>28</v>
      </c>
      <c r="B59" s="11" t="s">
        <v>9</v>
      </c>
      <c r="C59" s="12">
        <v>0.48504782229406918</v>
      </c>
      <c r="D59" s="12">
        <v>7.8059372023072199E-2</v>
      </c>
      <c r="E59" s="12">
        <v>0.87327329264777298</v>
      </c>
      <c r="F59" s="12">
        <v>8.7987657726402296E-3</v>
      </c>
      <c r="G59" s="12">
        <v>9.7742248118693597E-3</v>
      </c>
      <c r="H59" s="12">
        <v>1.0353534138402072E-2</v>
      </c>
      <c r="I59" s="12">
        <v>8.0263063602750012E-3</v>
      </c>
      <c r="J59" s="12">
        <v>2.4901367998890721E-2</v>
      </c>
      <c r="K59" s="12">
        <v>6.0616995078607086E-3</v>
      </c>
      <c r="L59" s="12">
        <v>0.15431501952026355</v>
      </c>
      <c r="M59" s="12">
        <v>0.20154266113523758</v>
      </c>
      <c r="N59" s="12">
        <v>0.30439225079743537</v>
      </c>
      <c r="O59" s="12">
        <v>0.70310909293080692</v>
      </c>
      <c r="P59" s="12">
        <v>0.19836311099247561</v>
      </c>
      <c r="Q59" s="12">
        <v>0.1356489305724225</v>
      </c>
      <c r="R59" s="12">
        <v>0.71908010171388392</v>
      </c>
      <c r="S59" s="12">
        <v>0.46135798814832851</v>
      </c>
      <c r="T59" s="12">
        <v>0.36763635009983642</v>
      </c>
      <c r="U59" s="12">
        <v>34558.072405356528</v>
      </c>
      <c r="V59" s="12">
        <v>16289.650397256584</v>
      </c>
      <c r="W59" s="12">
        <v>17188.207698203249</v>
      </c>
      <c r="X59" s="12">
        <v>3535.398387325301</v>
      </c>
      <c r="Y59" s="12">
        <v>17959.03500509341</v>
      </c>
      <c r="Z59" s="12">
        <v>4224.8631786347942</v>
      </c>
      <c r="AA59" s="12">
        <v>8893.3050928325702</v>
      </c>
    </row>
    <row r="60" spans="1:27">
      <c r="A60" s="11" t="s">
        <v>28</v>
      </c>
      <c r="B60" s="11" t="s">
        <v>102</v>
      </c>
      <c r="C60" s="12">
        <v>1.1355690152532141</v>
      </c>
      <c r="D60" s="12">
        <v>0.11195324994029759</v>
      </c>
      <c r="E60" s="12">
        <v>4.30998113693222E-2</v>
      </c>
      <c r="F60" s="12">
        <v>7.5178039758885998E-2</v>
      </c>
      <c r="G60" s="12">
        <v>1.47397577430787E-3</v>
      </c>
      <c r="H60" s="12">
        <v>2.8711189416502601E-3</v>
      </c>
      <c r="I60" s="12">
        <v>2.0786511660907763E-2</v>
      </c>
      <c r="J60" s="12">
        <v>0.14178583200069339</v>
      </c>
      <c r="K60" s="12">
        <v>4.0399111905437997E-2</v>
      </c>
      <c r="L60" s="12">
        <v>0.67358446419900408</v>
      </c>
      <c r="M60" s="12">
        <v>0.78049497109846899</v>
      </c>
      <c r="N60" s="12">
        <v>6.4386466139426807E-2</v>
      </c>
      <c r="O60" s="12">
        <v>7641.7966842428641</v>
      </c>
      <c r="P60" s="12">
        <v>4.4717709282990799E-2</v>
      </c>
      <c r="Q60" s="12">
        <v>0.10140595330256989</v>
      </c>
      <c r="R60" s="12">
        <v>2.1911617725412901E-2</v>
      </c>
      <c r="S60" s="12">
        <v>5.0045714687939905E-2</v>
      </c>
      <c r="T60" s="12">
        <v>4988.1877867682433</v>
      </c>
      <c r="U60" s="12">
        <v>58571.11006398304</v>
      </c>
      <c r="V60" s="12">
        <v>3.04336644625233E-2</v>
      </c>
      <c r="W60" s="12">
        <v>2.7007239211795722E-2</v>
      </c>
      <c r="X60" s="12">
        <v>2.7924227293025388E-2</v>
      </c>
      <c r="Y60" s="12">
        <v>3691.8136090268595</v>
      </c>
      <c r="Z60" s="12">
        <v>7.6345189429316805E-3</v>
      </c>
      <c r="AA60" s="12">
        <v>4857.275576478909</v>
      </c>
    </row>
    <row r="61" spans="1:27">
      <c r="A61" s="11" t="s">
        <v>28</v>
      </c>
      <c r="B61" s="11" t="s">
        <v>15</v>
      </c>
      <c r="C61" s="12">
        <v>0</v>
      </c>
      <c r="D61" s="12">
        <v>0</v>
      </c>
      <c r="E61" s="12">
        <v>0.87195276593227</v>
      </c>
      <c r="F61" s="12">
        <v>0.126308462948096</v>
      </c>
      <c r="G61" s="12">
        <v>1.6924494577161598E-2</v>
      </c>
      <c r="H61" s="12">
        <v>2.1333690220848401E-2</v>
      </c>
      <c r="I61" s="12">
        <v>2.3704078359192502E-2</v>
      </c>
      <c r="J61" s="12">
        <v>0.16395614267477088</v>
      </c>
      <c r="K61" s="12">
        <v>1.1239278077644868E-2</v>
      </c>
      <c r="L61" s="12">
        <v>0.144593192530098</v>
      </c>
      <c r="M61" s="12">
        <v>0.44690557881269999</v>
      </c>
      <c r="N61" s="12">
        <v>2.4460901641598681E-2</v>
      </c>
      <c r="O61" s="12">
        <v>0.698483852546946</v>
      </c>
      <c r="P61" s="12">
        <v>1.755273217642464E-2</v>
      </c>
      <c r="Q61" s="12">
        <v>1.4975911194199198E-2</v>
      </c>
      <c r="R61" s="12">
        <v>6.9392158663281207E-3</v>
      </c>
      <c r="S61" s="12">
        <v>7.8329518612355997E-3</v>
      </c>
      <c r="T61" s="12">
        <v>7.9569991777461505E-3</v>
      </c>
      <c r="U61" s="12">
        <v>0.27677807760786199</v>
      </c>
      <c r="V61" s="12">
        <v>5.7064461949148694E-3</v>
      </c>
      <c r="W61" s="12">
        <v>5.7899710992312002E-3</v>
      </c>
      <c r="X61" s="12">
        <v>0.391215116271315</v>
      </c>
      <c r="Y61" s="12">
        <v>7.4307579147380801E-2</v>
      </c>
      <c r="Z61" s="12">
        <v>1.9267069234696042E-3</v>
      </c>
      <c r="AA61" s="12">
        <v>1.32737460522303E-3</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6" t="s">
        <v>98</v>
      </c>
      <c r="B63" s="36"/>
      <c r="C63" s="29">
        <v>3.087572049825106</v>
      </c>
      <c r="D63" s="29">
        <v>0.47444420732918846</v>
      </c>
      <c r="E63" s="29">
        <v>-263768.26800044789</v>
      </c>
      <c r="F63" s="29">
        <v>-0.87877610130555983</v>
      </c>
      <c r="G63" s="29">
        <v>-27875.469462788107</v>
      </c>
      <c r="H63" s="29">
        <v>0.17467784172492098</v>
      </c>
      <c r="I63" s="29">
        <v>-100335.16629334447</v>
      </c>
      <c r="J63" s="29">
        <v>-0.7734432230193824</v>
      </c>
      <c r="K63" s="29">
        <v>6.7050966090197867E-4</v>
      </c>
      <c r="L63" s="29">
        <v>0.5032943724428971</v>
      </c>
      <c r="M63" s="29">
        <v>90276.853939809822</v>
      </c>
      <c r="N63" s="29">
        <v>20770.494058319982</v>
      </c>
      <c r="O63" s="29">
        <v>28625.175870727573</v>
      </c>
      <c r="P63" s="29">
        <v>85995.721958106937</v>
      </c>
      <c r="Q63" s="29">
        <v>75596.489660715903</v>
      </c>
      <c r="R63" s="29">
        <v>-38299.884627859406</v>
      </c>
      <c r="S63" s="29">
        <v>5198.5760858308422</v>
      </c>
      <c r="T63" s="29">
        <v>35472.828099079212</v>
      </c>
      <c r="U63" s="29">
        <v>40177.511756921012</v>
      </c>
      <c r="V63" s="29">
        <v>63452.05552188283</v>
      </c>
      <c r="W63" s="29">
        <v>27632.407564426816</v>
      </c>
      <c r="X63" s="29">
        <v>23656.768645441723</v>
      </c>
      <c r="Y63" s="29">
        <v>38067.36864689496</v>
      </c>
      <c r="Z63" s="29">
        <v>14608.891159597195</v>
      </c>
      <c r="AA63" s="29">
        <v>15433.754881469487</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0</v>
      </c>
      <c r="D68" s="12">
        <v>5.9923095626817004E-2</v>
      </c>
      <c r="E68" s="12">
        <v>2.2654964124625E-3</v>
      </c>
      <c r="F68" s="12">
        <v>5.4021193966014307E-4</v>
      </c>
      <c r="G68" s="12">
        <v>2.5250242141145901E-3</v>
      </c>
      <c r="H68" s="12">
        <v>4.9502442374413005E-3</v>
      </c>
      <c r="I68" s="12">
        <v>1.4881234201847499E-3</v>
      </c>
      <c r="J68" s="12">
        <v>7.4839727540487004E-3</v>
      </c>
      <c r="K68" s="12">
        <v>3.6497396999152996E-4</v>
      </c>
      <c r="L68" s="12">
        <v>8.4417687560220007E-3</v>
      </c>
      <c r="M68" s="12">
        <v>6.6940371347865603E-3</v>
      </c>
      <c r="N68" s="12">
        <v>1.4274159262923299E-2</v>
      </c>
      <c r="O68" s="12">
        <v>3.6985960087332899E-3</v>
      </c>
      <c r="P68" s="12">
        <v>3.8339058115222102E-4</v>
      </c>
      <c r="Q68" s="12">
        <v>1.4778025728091601E-2</v>
      </c>
      <c r="R68" s="12">
        <v>1.1600140129958401E-4</v>
      </c>
      <c r="S68" s="12">
        <v>4.4014145536841996E-4</v>
      </c>
      <c r="T68" s="12">
        <v>4.21699312959672E-4</v>
      </c>
      <c r="U68" s="12">
        <v>8.1044516528199992E-4</v>
      </c>
      <c r="V68" s="12">
        <v>3.19255908745906E-4</v>
      </c>
      <c r="W68" s="12">
        <v>7.7231803331449002E-3</v>
      </c>
      <c r="X68" s="12">
        <v>2.7345068304326801E-5</v>
      </c>
      <c r="Y68" s="12">
        <v>3.2572710337695999E-3</v>
      </c>
      <c r="Z68" s="12">
        <v>1.9530343768348499E-4</v>
      </c>
      <c r="AA68" s="12">
        <v>1.8669046192719099E-4</v>
      </c>
    </row>
    <row r="69" spans="1:27">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0.21999715289491351</v>
      </c>
      <c r="D70" s="12">
        <v>1.0526914786011322E-2</v>
      </c>
      <c r="E70" s="12">
        <v>1.0630504292076161E-2</v>
      </c>
      <c r="F70" s="12">
        <v>9.5948673394113792E-3</v>
      </c>
      <c r="G70" s="12">
        <v>1.0373378190352231E-2</v>
      </c>
      <c r="H70" s="12">
        <v>1.124016052359195E-2</v>
      </c>
      <c r="I70" s="12">
        <v>9.8095725853345993E-3</v>
      </c>
      <c r="J70" s="12">
        <v>1.2221911126896518E-2</v>
      </c>
      <c r="K70" s="12">
        <v>8.5898934732225301E-3</v>
      </c>
      <c r="L70" s="12">
        <v>1.2131182283789649E-2</v>
      </c>
      <c r="M70" s="12">
        <v>9.9835830390751605E-3</v>
      </c>
      <c r="N70" s="12">
        <v>2.3924045104292298E-2</v>
      </c>
      <c r="O70" s="12">
        <v>0.214891066842062</v>
      </c>
      <c r="P70" s="12">
        <v>2.1093272800251301E-3</v>
      </c>
      <c r="Q70" s="12">
        <v>5.7413119455521196E-2</v>
      </c>
      <c r="R70" s="12">
        <v>9.1060959401423802E-4</v>
      </c>
      <c r="S70" s="12">
        <v>1.6666233478722062E-3</v>
      </c>
      <c r="T70" s="12">
        <v>2.1062344466025499E-3</v>
      </c>
      <c r="U70" s="12">
        <v>7.8526120663730103E-2</v>
      </c>
      <c r="V70" s="12">
        <v>8.6932599659815502E-4</v>
      </c>
      <c r="W70" s="12">
        <v>619.023741024983</v>
      </c>
      <c r="X70" s="12">
        <v>6109.7108924128815</v>
      </c>
      <c r="Y70" s="12">
        <v>1.5971213836513138E-3</v>
      </c>
      <c r="Z70" s="12">
        <v>4.2212717792170201E-4</v>
      </c>
      <c r="AA70" s="12">
        <v>1.8513956091323301E-4</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4.0919072607816283</v>
      </c>
      <c r="D73" s="12">
        <v>0.23860284598315923</v>
      </c>
      <c r="E73" s="12">
        <v>0.17016998870962516</v>
      </c>
      <c r="F73" s="12">
        <v>0.2650135147101782</v>
      </c>
      <c r="G73" s="12">
        <v>0.33015983102503171</v>
      </c>
      <c r="H73" s="12">
        <v>0.50821116195405114</v>
      </c>
      <c r="I73" s="12">
        <v>0.27709331202025134</v>
      </c>
      <c r="J73" s="12">
        <v>3.9763346326760489</v>
      </c>
      <c r="K73" s="12">
        <v>0.58625932556061711</v>
      </c>
      <c r="L73" s="12">
        <v>22264.534405451956</v>
      </c>
      <c r="M73" s="12">
        <v>150180.4947968433</v>
      </c>
      <c r="N73" s="12">
        <v>9.0859873674824598</v>
      </c>
      <c r="O73" s="12">
        <v>67964.631588073302</v>
      </c>
      <c r="P73" s="12">
        <v>56319.741346461575</v>
      </c>
      <c r="Q73" s="12">
        <v>35866.78079938193</v>
      </c>
      <c r="R73" s="12">
        <v>14420.053497812189</v>
      </c>
      <c r="S73" s="12">
        <v>3678.1732217807648</v>
      </c>
      <c r="T73" s="12">
        <v>34698.745116247424</v>
      </c>
      <c r="U73" s="12">
        <v>6.66456108437192E-2</v>
      </c>
      <c r="V73" s="12">
        <v>9394.7168133436735</v>
      </c>
      <c r="W73" s="12">
        <v>359.67856968126034</v>
      </c>
      <c r="X73" s="12">
        <v>8183.5669711376158</v>
      </c>
      <c r="Y73" s="12">
        <v>8428.2228443728836</v>
      </c>
      <c r="Z73" s="12">
        <v>19181.135397247202</v>
      </c>
      <c r="AA73" s="12">
        <v>6677.1633292884362</v>
      </c>
    </row>
    <row r="74" spans="1:27">
      <c r="A74" s="11" t="s">
        <v>29</v>
      </c>
      <c r="B74" s="11" t="s">
        <v>9</v>
      </c>
      <c r="C74" s="12">
        <v>0.83666645508504089</v>
      </c>
      <c r="D74" s="12">
        <v>9.3764820657478154E-2</v>
      </c>
      <c r="E74" s="12">
        <v>0.1088233403945076</v>
      </c>
      <c r="F74" s="12">
        <v>5.6883584224271318E-2</v>
      </c>
      <c r="G74" s="12">
        <v>0.12193249550743249</v>
      </c>
      <c r="H74" s="12">
        <v>6.8464147548920481E-2</v>
      </c>
      <c r="I74" s="12">
        <v>8.989766030377809E-2</v>
      </c>
      <c r="J74" s="12">
        <v>0.37686959204265702</v>
      </c>
      <c r="K74" s="12">
        <v>0.11597636419473853</v>
      </c>
      <c r="L74" s="12">
        <v>0.52404912791369362</v>
      </c>
      <c r="M74" s="12">
        <v>0.32394714535541036</v>
      </c>
      <c r="N74" s="12">
        <v>1.3919258582390859</v>
      </c>
      <c r="O74" s="12">
        <v>0.34464987965967936</v>
      </c>
      <c r="P74" s="12">
        <v>2.3670185623760078</v>
      </c>
      <c r="Q74" s="12">
        <v>13685.065954564736</v>
      </c>
      <c r="R74" s="12">
        <v>7.3892623946207481E-3</v>
      </c>
      <c r="S74" s="12">
        <v>1455.5220032536267</v>
      </c>
      <c r="T74" s="12">
        <v>0.19474003445712465</v>
      </c>
      <c r="U74" s="12">
        <v>38465.206129296923</v>
      </c>
      <c r="V74" s="12">
        <v>0.13703959885580447</v>
      </c>
      <c r="W74" s="12">
        <v>23771.206622150934</v>
      </c>
      <c r="X74" s="12">
        <v>8.7403823019616307E-3</v>
      </c>
      <c r="Y74" s="12">
        <v>10698.611974362639</v>
      </c>
      <c r="Z74" s="12">
        <v>8132.9439540032918</v>
      </c>
      <c r="AA74" s="12">
        <v>757.79109709396732</v>
      </c>
    </row>
    <row r="75" spans="1:27">
      <c r="A75" s="11" t="s">
        <v>29</v>
      </c>
      <c r="B75" s="11" t="s">
        <v>102</v>
      </c>
      <c r="C75" s="12">
        <v>1.346634199163709</v>
      </c>
      <c r="D75" s="12">
        <v>1.146053442167278E-2</v>
      </c>
      <c r="E75" s="12">
        <v>2.2586258130121679E-2</v>
      </c>
      <c r="F75" s="12">
        <v>2.4534286684413601E-2</v>
      </c>
      <c r="G75" s="12">
        <v>2.5012822460152998E-3</v>
      </c>
      <c r="H75" s="12">
        <v>3.8144328175250602E-3</v>
      </c>
      <c r="I75" s="12">
        <v>4.2163377734105799E-2</v>
      </c>
      <c r="J75" s="12">
        <v>0.20747834412692201</v>
      </c>
      <c r="K75" s="12">
        <v>5.7698524016797995E-2</v>
      </c>
      <c r="L75" s="12">
        <v>0.97694509948167896</v>
      </c>
      <c r="M75" s="12">
        <v>0.30939341457364938</v>
      </c>
      <c r="N75" s="12">
        <v>0.33742122338383201</v>
      </c>
      <c r="O75" s="12">
        <v>37376.144721350815</v>
      </c>
      <c r="P75" s="12">
        <v>5.4371139582341098E-2</v>
      </c>
      <c r="Q75" s="12">
        <v>22000.899742940626</v>
      </c>
      <c r="R75" s="12">
        <v>3.0879309111245899E-2</v>
      </c>
      <c r="S75" s="12">
        <v>5.5927825773363998E-2</v>
      </c>
      <c r="T75" s="12">
        <v>1127.9677095601448</v>
      </c>
      <c r="U75" s="12">
        <v>35978.319888261372</v>
      </c>
      <c r="V75" s="12">
        <v>1.49254856618162E-2</v>
      </c>
      <c r="W75" s="12">
        <v>4.19647586014305E-2</v>
      </c>
      <c r="X75" s="12">
        <v>2326.7401218594659</v>
      </c>
      <c r="Y75" s="12">
        <v>8370.334322366356</v>
      </c>
      <c r="Z75" s="12">
        <v>1.0450678067101069E-2</v>
      </c>
      <c r="AA75" s="12">
        <v>5.2629899571412196E-3</v>
      </c>
    </row>
    <row r="76" spans="1:27">
      <c r="A76" s="11" t="s">
        <v>29</v>
      </c>
      <c r="B76" s="11" t="s">
        <v>15</v>
      </c>
      <c r="C76" s="12">
        <v>0</v>
      </c>
      <c r="D76" s="12">
        <v>0</v>
      </c>
      <c r="E76" s="12">
        <v>0.65456351359280407</v>
      </c>
      <c r="F76" s="12">
        <v>4.7679783070920002E-2</v>
      </c>
      <c r="G76" s="12">
        <v>4.5508226918061605E-2</v>
      </c>
      <c r="H76" s="12">
        <v>4.0561216897918896E-2</v>
      </c>
      <c r="I76" s="12">
        <v>2.384775356735409E-2</v>
      </c>
      <c r="J76" s="12">
        <v>0.11552570593146351</v>
      </c>
      <c r="K76" s="12">
        <v>1.0209204811413412E-2</v>
      </c>
      <c r="L76" s="12">
        <v>0.135508171847225</v>
      </c>
      <c r="M76" s="12">
        <v>8.1384920216402604E-2</v>
      </c>
      <c r="N76" s="12">
        <v>5.6484620660893797E-2</v>
      </c>
      <c r="O76" s="12">
        <v>0.32933932428689283</v>
      </c>
      <c r="P76" s="12">
        <v>1.641346485087504E-2</v>
      </c>
      <c r="Q76" s="12">
        <v>3.11047764156171E-2</v>
      </c>
      <c r="R76" s="12">
        <v>3.7712701101070899E-3</v>
      </c>
      <c r="S76" s="12">
        <v>4.9677542516236798E-3</v>
      </c>
      <c r="T76" s="12">
        <v>1.7123125268336217E-2</v>
      </c>
      <c r="U76" s="12">
        <v>3.8389388592169393E-2</v>
      </c>
      <c r="V76" s="12">
        <v>6.0942445608609397E-3</v>
      </c>
      <c r="W76" s="12">
        <v>1.100012016097638E-2</v>
      </c>
      <c r="X76" s="12">
        <v>4.9967656242489895E-2</v>
      </c>
      <c r="Y76" s="12">
        <v>4.09710526483648E-2</v>
      </c>
      <c r="Z76" s="12">
        <v>1.0069310931079768E-3</v>
      </c>
      <c r="AA76" s="12">
        <v>1.1759148731181901E-3</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6" t="s">
        <v>98</v>
      </c>
      <c r="B78" s="36"/>
      <c r="C78" s="29">
        <v>5.148570868761583</v>
      </c>
      <c r="D78" s="29">
        <v>0.40281767705346572</v>
      </c>
      <c r="E78" s="29">
        <v>0.29188932980867144</v>
      </c>
      <c r="F78" s="29">
        <v>0.33203217821352105</v>
      </c>
      <c r="G78" s="29">
        <v>0.46499072893693105</v>
      </c>
      <c r="H78" s="29">
        <v>0.59286571426400492</v>
      </c>
      <c r="I78" s="29">
        <v>0.37828866832954877</v>
      </c>
      <c r="J78" s="29">
        <v>4.3729101085996511</v>
      </c>
      <c r="K78" s="29">
        <v>0.71119055719856972</v>
      </c>
      <c r="L78" s="29">
        <v>22265.079027530908</v>
      </c>
      <c r="M78" s="29">
        <v>150180.83542160882</v>
      </c>
      <c r="N78" s="29">
        <v>10.516111430088761</v>
      </c>
      <c r="O78" s="29">
        <v>67965.194827615807</v>
      </c>
      <c r="P78" s="29">
        <v>56322.110857741813</v>
      </c>
      <c r="Q78" s="29">
        <v>49551.918945091849</v>
      </c>
      <c r="R78" s="29">
        <v>14420.061913685578</v>
      </c>
      <c r="S78" s="29">
        <v>5133.6973317991942</v>
      </c>
      <c r="T78" s="29">
        <v>34698.942384215639</v>
      </c>
      <c r="U78" s="29">
        <v>38465.352111473592</v>
      </c>
      <c r="V78" s="29">
        <v>9394.8550415244354</v>
      </c>
      <c r="W78" s="29">
        <v>24749.916656037509</v>
      </c>
      <c r="X78" s="29">
        <v>14293.286631277868</v>
      </c>
      <c r="Y78" s="29">
        <v>19126.839673127939</v>
      </c>
      <c r="Z78" s="29">
        <v>27314.079968681108</v>
      </c>
      <c r="AA78" s="29">
        <v>7434.9547982124268</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ollapsed="1">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4.3131483158801998E-2</v>
      </c>
      <c r="E83" s="12">
        <v>2.8664848106375001E-3</v>
      </c>
      <c r="F83" s="12">
        <v>2.1837419920233197E-3</v>
      </c>
      <c r="G83" s="12">
        <v>1.92630547775422E-3</v>
      </c>
      <c r="H83" s="12">
        <v>2.1588684782163701E-3</v>
      </c>
      <c r="I83" s="12">
        <v>3.4471311443565601E-3</v>
      </c>
      <c r="J83" s="12">
        <v>2.7774004277697898E-3</v>
      </c>
      <c r="K83" s="12">
        <v>1.7845394749989401E-3</v>
      </c>
      <c r="L83" s="12">
        <v>4.29268264146959E-3</v>
      </c>
      <c r="M83" s="12">
        <v>3.2988878273576901E-3</v>
      </c>
      <c r="N83" s="12">
        <v>4.08015588310394E-3</v>
      </c>
      <c r="O83" s="12">
        <v>1.88251720280237E-3</v>
      </c>
      <c r="P83" s="12">
        <v>4.6169130029509198E-4</v>
      </c>
      <c r="Q83" s="12">
        <v>3.9508328752123597E-3</v>
      </c>
      <c r="R83" s="12">
        <v>1.11766505749536E-4</v>
      </c>
      <c r="S83" s="12">
        <v>1.24972109288779E-3</v>
      </c>
      <c r="T83" s="12">
        <v>3.7076012653767599E-4</v>
      </c>
      <c r="U83" s="12">
        <v>2.028482086364E-3</v>
      </c>
      <c r="V83" s="12">
        <v>2.5552926550837402E-4</v>
      </c>
      <c r="W83" s="12">
        <v>7.2252672223984001E-4</v>
      </c>
      <c r="X83" s="12">
        <v>5.6727371565267999E-4</v>
      </c>
      <c r="Y83" s="12">
        <v>1.2357642310363E-3</v>
      </c>
      <c r="Z83" s="12">
        <v>1.25427677877572E-4</v>
      </c>
      <c r="AA83" s="12">
        <v>4.37857073450588E-4</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0.20684170585670592</v>
      </c>
      <c r="D85" s="12">
        <v>1.0443853125290321E-2</v>
      </c>
      <c r="E85" s="12">
        <v>1.057061514240964E-2</v>
      </c>
      <c r="F85" s="12">
        <v>1.1497181881537489E-2</v>
      </c>
      <c r="G85" s="12">
        <v>9.235102565057279E-3</v>
      </c>
      <c r="H85" s="12">
        <v>1.002811651279574E-2</v>
      </c>
      <c r="I85" s="12">
        <v>1.121628807671334E-2</v>
      </c>
      <c r="J85" s="12">
        <v>8.4048858479090008E-3</v>
      </c>
      <c r="K85" s="12">
        <v>8.6361325639223597E-3</v>
      </c>
      <c r="L85" s="12">
        <v>1.1269283908916041E-2</v>
      </c>
      <c r="M85" s="12">
        <v>8.4090506564805899E-3</v>
      </c>
      <c r="N85" s="12">
        <v>1.337578482800999E-2</v>
      </c>
      <c r="O85" s="12">
        <v>6.5279776495706501E-2</v>
      </c>
      <c r="P85" s="12">
        <v>1.7624704280165241E-3</v>
      </c>
      <c r="Q85" s="12">
        <v>1.9440913910576039E-2</v>
      </c>
      <c r="R85" s="12">
        <v>1.2954730529466229E-3</v>
      </c>
      <c r="S85" s="12">
        <v>1.4381734674992219E-3</v>
      </c>
      <c r="T85" s="12">
        <v>1.4416955143646609E-2</v>
      </c>
      <c r="U85" s="12">
        <v>5.90355663715003E-2</v>
      </c>
      <c r="V85" s="12">
        <v>8.9674731936179302E-4</v>
      </c>
      <c r="W85" s="12">
        <v>1.1793670826764E-3</v>
      </c>
      <c r="X85" s="12">
        <v>5.5126984594878602E-2</v>
      </c>
      <c r="Y85" s="12">
        <v>1.8152683769176201E-2</v>
      </c>
      <c r="Z85" s="12">
        <v>2.9992282459835801E-4</v>
      </c>
      <c r="AA85" s="12">
        <v>4.3646131885655804E-4</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39548.532380427234</v>
      </c>
      <c r="D88" s="12">
        <v>36746.623153081324</v>
      </c>
      <c r="E88" s="12">
        <v>34099.018898451417</v>
      </c>
      <c r="F88" s="12">
        <v>31589.543147836819</v>
      </c>
      <c r="G88" s="12">
        <v>29211.707884558138</v>
      </c>
      <c r="H88" s="12">
        <v>26950.235071499821</v>
      </c>
      <c r="I88" s="12">
        <v>24813.414208463517</v>
      </c>
      <c r="J88" s="12">
        <v>24493.089390573521</v>
      </c>
      <c r="K88" s="12">
        <v>22624.711675772047</v>
      </c>
      <c r="L88" s="12">
        <v>30260.439174473948</v>
      </c>
      <c r="M88" s="12">
        <v>15611.473852917552</v>
      </c>
      <c r="N88" s="12">
        <v>21494.351707283731</v>
      </c>
      <c r="O88" s="12">
        <v>53704.986928205857</v>
      </c>
      <c r="P88" s="12">
        <v>7446.1491607836169</v>
      </c>
      <c r="Q88" s="12">
        <v>46039.694563250087</v>
      </c>
      <c r="R88" s="12">
        <v>3.74664653290167E-2</v>
      </c>
      <c r="S88" s="12">
        <v>6.99047323751813E-2</v>
      </c>
      <c r="T88" s="12">
        <v>4.4524649350291969E-2</v>
      </c>
      <c r="U88" s="12">
        <v>0.28357814181025343</v>
      </c>
      <c r="V88" s="12">
        <v>6.4836671588783243E-2</v>
      </c>
      <c r="W88" s="12">
        <v>1.1460434295600425E-2</v>
      </c>
      <c r="X88" s="12">
        <v>2459.5922562047149</v>
      </c>
      <c r="Y88" s="12">
        <v>564.43802214607717</v>
      </c>
      <c r="Z88" s="12">
        <v>3822.154350051097</v>
      </c>
      <c r="AA88" s="12">
        <v>104.39921390168531</v>
      </c>
    </row>
    <row r="89" spans="1:27">
      <c r="A89" s="11" t="s">
        <v>30</v>
      </c>
      <c r="B89" s="11" t="s">
        <v>9</v>
      </c>
      <c r="C89" s="12">
        <v>0.31515556198031153</v>
      </c>
      <c r="D89" s="12">
        <v>4.7424173744129203E-2</v>
      </c>
      <c r="E89" s="12">
        <v>2.7815187171231839E-2</v>
      </c>
      <c r="F89" s="12">
        <v>3.9440514276787096E-2</v>
      </c>
      <c r="G89" s="12">
        <v>6.4215524733212667E-2</v>
      </c>
      <c r="H89" s="12">
        <v>1.1929987993002581E-2</v>
      </c>
      <c r="I89" s="12">
        <v>2.4667841964649041E-2</v>
      </c>
      <c r="J89" s="12">
        <v>6.9465458906890903E-2</v>
      </c>
      <c r="K89" s="12">
        <v>3.1961223725418889E-2</v>
      </c>
      <c r="L89" s="12">
        <v>7.0072385191648393E-2</v>
      </c>
      <c r="M89" s="12">
        <v>9.3642822883848092E-2</v>
      </c>
      <c r="N89" s="12">
        <v>8.4274186361539008E-2</v>
      </c>
      <c r="O89" s="12">
        <v>8.7414785498704822E-2</v>
      </c>
      <c r="P89" s="12">
        <v>3.0232045138666699E-2</v>
      </c>
      <c r="Q89" s="12">
        <v>5.5777979004103001E-2</v>
      </c>
      <c r="R89" s="12">
        <v>5.2125206693768699E-3</v>
      </c>
      <c r="S89" s="12">
        <v>1.3114305423133651E-2</v>
      </c>
      <c r="T89" s="12">
        <v>5.2680766612743903E-3</v>
      </c>
      <c r="U89" s="12">
        <v>6.4634656287949496E-2</v>
      </c>
      <c r="V89" s="12">
        <v>5.0829356470569055E-2</v>
      </c>
      <c r="W89" s="12">
        <v>8.4110826727560942E-2</v>
      </c>
      <c r="X89" s="12">
        <v>6.3000354545444295E-2</v>
      </c>
      <c r="Y89" s="12">
        <v>0.1061233404501072</v>
      </c>
      <c r="Z89" s="12">
        <v>2.194912545704383E-3</v>
      </c>
      <c r="AA89" s="12">
        <v>4.1754060198550243E-3</v>
      </c>
    </row>
    <row r="90" spans="1:27">
      <c r="A90" s="11" t="s">
        <v>30</v>
      </c>
      <c r="B90" s="11" t="s">
        <v>102</v>
      </c>
      <c r="C90" s="12">
        <v>0.99374079950100391</v>
      </c>
      <c r="D90" s="12">
        <v>6.6534019631164102E-3</v>
      </c>
      <c r="E90" s="12">
        <v>8.3400687325870387E-2</v>
      </c>
      <c r="F90" s="12">
        <v>4.7170629857136402E-2</v>
      </c>
      <c r="G90" s="12">
        <v>1.4914267969769171E-3</v>
      </c>
      <c r="H90" s="12">
        <v>3.1275251818510198E-3</v>
      </c>
      <c r="I90" s="12">
        <v>8.5299975225301694E-2</v>
      </c>
      <c r="J90" s="12">
        <v>0.11748848186669289</v>
      </c>
      <c r="K90" s="12">
        <v>8.5385034076772004E-2</v>
      </c>
      <c r="L90" s="12">
        <v>0.51839381039287502</v>
      </c>
      <c r="M90" s="12">
        <v>0.18858009521444441</v>
      </c>
      <c r="N90" s="12">
        <v>0.12720383145921479</v>
      </c>
      <c r="O90" s="12">
        <v>0.65419170158570605</v>
      </c>
      <c r="P90" s="12">
        <v>2.60504499045617E-2</v>
      </c>
      <c r="Q90" s="12">
        <v>0.43471122561252401</v>
      </c>
      <c r="R90" s="12">
        <v>2.3296382836612801E-2</v>
      </c>
      <c r="S90" s="12">
        <v>3.3052262835503998E-2</v>
      </c>
      <c r="T90" s="12">
        <v>0.60069061361946796</v>
      </c>
      <c r="U90" s="12">
        <v>0.12397756365130419</v>
      </c>
      <c r="V90" s="12">
        <v>9.4543003165543978E-3</v>
      </c>
      <c r="W90" s="12">
        <v>2.33885595924582E-2</v>
      </c>
      <c r="X90" s="12">
        <v>9.0269519975425885E-3</v>
      </c>
      <c r="Y90" s="12">
        <v>7.4221714736542295E-3</v>
      </c>
      <c r="Z90" s="12">
        <v>1.262529858866073E-2</v>
      </c>
      <c r="AA90" s="12">
        <v>2.7113019994534401E-2</v>
      </c>
    </row>
    <row r="91" spans="1:27">
      <c r="A91" s="11" t="s">
        <v>30</v>
      </c>
      <c r="B91" s="11" t="s">
        <v>15</v>
      </c>
      <c r="C91" s="12">
        <v>0</v>
      </c>
      <c r="D91" s="12">
        <v>0</v>
      </c>
      <c r="E91" s="12">
        <v>1.6807275448907557</v>
      </c>
      <c r="F91" s="12">
        <v>0.12570121125277489</v>
      </c>
      <c r="G91" s="12">
        <v>9.83462843082437E-2</v>
      </c>
      <c r="H91" s="12">
        <v>0.11272583298346779</v>
      </c>
      <c r="I91" s="12">
        <v>0.36725435487910302</v>
      </c>
      <c r="J91" s="12">
        <v>0.45516312868592795</v>
      </c>
      <c r="K91" s="12">
        <v>0.23161100151256458</v>
      </c>
      <c r="L91" s="12">
        <v>1.2486733079996089</v>
      </c>
      <c r="M91" s="12">
        <v>3.7086151437252783</v>
      </c>
      <c r="N91" s="12">
        <v>5201.7579760279177</v>
      </c>
      <c r="O91" s="12">
        <v>23535.578449874552</v>
      </c>
      <c r="P91" s="12">
        <v>2.6366350153733582E-2</v>
      </c>
      <c r="Q91" s="12">
        <v>12532.542558299645</v>
      </c>
      <c r="R91" s="12">
        <v>1.2065176870158978E-2</v>
      </c>
      <c r="S91" s="12">
        <v>1.2777095243993798E-2</v>
      </c>
      <c r="T91" s="12">
        <v>137.81494658725975</v>
      </c>
      <c r="U91" s="12">
        <v>6653.9579542715719</v>
      </c>
      <c r="V91" s="12">
        <v>1.078315859779171E-2</v>
      </c>
      <c r="W91" s="12">
        <v>1.0079222977246999E-2</v>
      </c>
      <c r="X91" s="12">
        <v>605.67504279683862</v>
      </c>
      <c r="Y91" s="12">
        <v>2591.4648969581481</v>
      </c>
      <c r="Z91" s="12">
        <v>2.750764247771092E-3</v>
      </c>
      <c r="AA91" s="12">
        <v>3.3220175617465499E-3</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6" t="s">
        <v>98</v>
      </c>
      <c r="B93" s="36"/>
      <c r="C93" s="29">
        <v>39549.054377695065</v>
      </c>
      <c r="D93" s="29">
        <v>36746.724152591356</v>
      </c>
      <c r="E93" s="29">
        <v>34099.060150738536</v>
      </c>
      <c r="F93" s="29">
        <v>31589.596269274967</v>
      </c>
      <c r="G93" s="29">
        <v>29211.783261490913</v>
      </c>
      <c r="H93" s="29">
        <v>26950.259188472803</v>
      </c>
      <c r="I93" s="29">
        <v>24813.453539724702</v>
      </c>
      <c r="J93" s="29">
        <v>24493.170038318702</v>
      </c>
      <c r="K93" s="29">
        <v>22624.754057667811</v>
      </c>
      <c r="L93" s="29">
        <v>30260.524808825689</v>
      </c>
      <c r="M93" s="29">
        <v>15611.579203678919</v>
      </c>
      <c r="N93" s="29">
        <v>21494.453437410801</v>
      </c>
      <c r="O93" s="29">
        <v>53705.141505285057</v>
      </c>
      <c r="P93" s="29">
        <v>7446.1816169904832</v>
      </c>
      <c r="Q93" s="29">
        <v>46039.773732975875</v>
      </c>
      <c r="R93" s="29">
        <v>4.4086225557089728E-2</v>
      </c>
      <c r="S93" s="29">
        <v>8.5706932358701957E-2</v>
      </c>
      <c r="T93" s="29">
        <v>6.4580441281750639E-2</v>
      </c>
      <c r="U93" s="29">
        <v>0.40927684655606722</v>
      </c>
      <c r="V93" s="29">
        <v>0.11681830464422246</v>
      </c>
      <c r="W93" s="29">
        <v>9.7473154828077613E-2</v>
      </c>
      <c r="X93" s="29">
        <v>2459.7109508175708</v>
      </c>
      <c r="Y93" s="29">
        <v>564.56353393452753</v>
      </c>
      <c r="Z93" s="29">
        <v>3822.1569703141454</v>
      </c>
      <c r="AA93" s="29">
        <v>104.40426362609747</v>
      </c>
    </row>
  </sheetData>
  <sheetProtection algorithmName="SHA-512" hashValue="54EviLrPRtSsScSOjrEFRecqSjUYOwTvaz14yQBBGARHp+QGcd2cJZVLGZDWPPrKE5h91kXKm6qe7MizvW7P8Q==" saltValue="x2idWcA6IKotpYGKn46YLA==" spinCount="100000" sheet="1" objects="1" scenarios="1"/>
  <mergeCells count="7">
    <mergeCell ref="A93:B93"/>
    <mergeCell ref="B2:V3"/>
    <mergeCell ref="A18:B18"/>
    <mergeCell ref="A33:B33"/>
    <mergeCell ref="A48:B48"/>
    <mergeCell ref="A63:B63"/>
    <mergeCell ref="A78:B7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7" tint="0.39997558519241921"/>
  </sheetPr>
  <dimension ref="A1:AA93"/>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137</v>
      </c>
      <c r="B1" s="8"/>
      <c r="C1" s="8"/>
      <c r="D1" s="8"/>
      <c r="E1" s="8"/>
      <c r="F1" s="8"/>
      <c r="G1" s="8"/>
      <c r="H1" s="8"/>
      <c r="I1" s="8"/>
      <c r="J1" s="8"/>
      <c r="K1" s="8"/>
      <c r="L1" s="8"/>
      <c r="M1" s="8"/>
      <c r="N1" s="8"/>
      <c r="O1" s="8"/>
      <c r="P1" s="8"/>
      <c r="Q1" s="8"/>
      <c r="R1" s="8"/>
      <c r="S1" s="8"/>
      <c r="T1" s="8"/>
      <c r="U1" s="8"/>
      <c r="V1" s="8"/>
      <c r="W1" s="8"/>
      <c r="X1" s="8"/>
      <c r="Y1" s="8"/>
      <c r="Z1" s="8"/>
      <c r="AA1" s="8"/>
    </row>
    <row r="2" spans="1:27">
      <c r="A2" s="10" t="s">
        <v>22</v>
      </c>
      <c r="B2" s="7" t="s">
        <v>115</v>
      </c>
    </row>
    <row r="3" spans="1:27">
      <c r="B3" s="7"/>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1423903.902</v>
      </c>
      <c r="D6" s="12">
        <v>1293386.287</v>
      </c>
      <c r="E6" s="12">
        <v>1124888.0160079999</v>
      </c>
      <c r="F6" s="12">
        <v>935366.6536942001</v>
      </c>
      <c r="G6" s="12">
        <v>907472.99181769998</v>
      </c>
      <c r="H6" s="12">
        <v>913914.71995040006</v>
      </c>
      <c r="I6" s="12">
        <v>744669.20193540002</v>
      </c>
      <c r="J6" s="12">
        <v>696910.99158139993</v>
      </c>
      <c r="K6" s="12">
        <v>646211.45163135999</v>
      </c>
      <c r="L6" s="12">
        <v>681221.45729469997</v>
      </c>
      <c r="M6" s="12">
        <v>469463.0024687</v>
      </c>
      <c r="N6" s="12">
        <v>456230.50327885995</v>
      </c>
      <c r="O6" s="12">
        <v>394509.60900000005</v>
      </c>
      <c r="P6" s="12">
        <v>323242.74599999998</v>
      </c>
      <c r="Q6" s="12">
        <v>271358.76199999999</v>
      </c>
      <c r="R6" s="12">
        <v>234677.97200000001</v>
      </c>
      <c r="S6" s="12">
        <v>211625.04399999999</v>
      </c>
      <c r="T6" s="12">
        <v>125674.999</v>
      </c>
      <c r="U6" s="12">
        <v>120649.85400000001</v>
      </c>
      <c r="V6" s="12">
        <v>97265.212</v>
      </c>
      <c r="W6" s="12">
        <v>83088.6345</v>
      </c>
      <c r="X6" s="12">
        <v>60730.463499999998</v>
      </c>
      <c r="Y6" s="12">
        <v>45513.548999999999</v>
      </c>
      <c r="Z6" s="12">
        <v>34982.419000000002</v>
      </c>
      <c r="AA6" s="12">
        <v>32299.0635</v>
      </c>
    </row>
    <row r="7" spans="1:27">
      <c r="A7" s="11" t="s">
        <v>18</v>
      </c>
      <c r="B7" s="11" t="s">
        <v>11</v>
      </c>
      <c r="C7" s="12">
        <v>218953.96900000001</v>
      </c>
      <c r="D7" s="12">
        <v>198969.46799999999</v>
      </c>
      <c r="E7" s="12">
        <v>152629.77691169997</v>
      </c>
      <c r="F7" s="12">
        <v>138814.30936299998</v>
      </c>
      <c r="G7" s="12">
        <v>119269.13252865001</v>
      </c>
      <c r="H7" s="12">
        <v>111971.792</v>
      </c>
      <c r="I7" s="12">
        <v>108185.075</v>
      </c>
      <c r="J7" s="12">
        <v>92157.506999999998</v>
      </c>
      <c r="K7" s="12">
        <v>83893.097999999998</v>
      </c>
      <c r="L7" s="12">
        <v>84398.138999999996</v>
      </c>
      <c r="M7" s="12">
        <v>81313.343999999997</v>
      </c>
      <c r="N7" s="12">
        <v>79988.3</v>
      </c>
      <c r="O7" s="12">
        <v>71116.301000000007</v>
      </c>
      <c r="P7" s="12">
        <v>67609.682000000001</v>
      </c>
      <c r="Q7" s="12">
        <v>67190.386499999993</v>
      </c>
      <c r="R7" s="12">
        <v>57879.451500000003</v>
      </c>
      <c r="S7" s="12">
        <v>53157.434000000001</v>
      </c>
      <c r="T7" s="12">
        <v>46716.542500000003</v>
      </c>
      <c r="U7" s="12">
        <v>44438.737000000001</v>
      </c>
      <c r="V7" s="12">
        <v>38894.020700000001</v>
      </c>
      <c r="W7" s="12">
        <v>37586.753400000001</v>
      </c>
      <c r="X7" s="12">
        <v>29185.790149999997</v>
      </c>
      <c r="Y7" s="12">
        <v>10126.426300000001</v>
      </c>
      <c r="Z7" s="12">
        <v>14333.780500000001</v>
      </c>
      <c r="AA7" s="12">
        <v>0</v>
      </c>
    </row>
    <row r="8" spans="1:27">
      <c r="A8" s="11" t="s">
        <v>18</v>
      </c>
      <c r="B8" s="11" t="s">
        <v>8</v>
      </c>
      <c r="C8" s="12">
        <v>118929.37135199999</v>
      </c>
      <c r="D8" s="12">
        <v>115582.077547999</v>
      </c>
      <c r="E8" s="12">
        <v>109515.29661908001</v>
      </c>
      <c r="F8" s="12">
        <v>99368.742452120001</v>
      </c>
      <c r="G8" s="12">
        <v>82332.856782639996</v>
      </c>
      <c r="H8" s="12">
        <v>79859.898039740001</v>
      </c>
      <c r="I8" s="12">
        <v>73687.737422179984</v>
      </c>
      <c r="J8" s="12">
        <v>98973.803725059988</v>
      </c>
      <c r="K8" s="12">
        <v>76684.304000960008</v>
      </c>
      <c r="L8" s="12">
        <v>117251.65810584003</v>
      </c>
      <c r="M8" s="12">
        <v>219917.32607975003</v>
      </c>
      <c r="N8" s="12">
        <v>245033.33629934999</v>
      </c>
      <c r="O8" s="12">
        <v>187051.17411072002</v>
      </c>
      <c r="P8" s="12">
        <v>188813.8443851</v>
      </c>
      <c r="Q8" s="12">
        <v>170243.23869855001</v>
      </c>
      <c r="R8" s="12">
        <v>129075.80693566</v>
      </c>
      <c r="S8" s="12">
        <v>120717.3885499</v>
      </c>
      <c r="T8" s="12">
        <v>130063.53291066</v>
      </c>
      <c r="U8" s="12">
        <v>107176.61040721</v>
      </c>
      <c r="V8" s="12">
        <v>120552.75405896999</v>
      </c>
      <c r="W8" s="12">
        <v>84873.046054939987</v>
      </c>
      <c r="X8" s="12">
        <v>79541.792717110002</v>
      </c>
      <c r="Y8" s="12">
        <v>41777.640166730002</v>
      </c>
      <c r="Z8" s="12">
        <v>29752.246719130002</v>
      </c>
      <c r="AA8" s="12">
        <v>29123.94295751</v>
      </c>
    </row>
    <row r="9" spans="1:27">
      <c r="A9" s="11" t="s">
        <v>18</v>
      </c>
      <c r="B9" s="11" t="s">
        <v>12</v>
      </c>
      <c r="C9" s="12">
        <v>5453.1832999999997</v>
      </c>
      <c r="D9" s="12">
        <v>6114.4662499999995</v>
      </c>
      <c r="E9" s="12">
        <v>10056.717000000001</v>
      </c>
      <c r="F9" s="12">
        <v>9332.0015000000003</v>
      </c>
      <c r="G9" s="12">
        <v>10698.392</v>
      </c>
      <c r="H9" s="12">
        <v>12913.276000000002</v>
      </c>
      <c r="I9" s="12">
        <v>2176.1142</v>
      </c>
      <c r="J9" s="12">
        <v>7164.8119999999999</v>
      </c>
      <c r="K9" s="12">
        <v>3329.3154000000004</v>
      </c>
      <c r="L9" s="12">
        <v>8723.3781999999992</v>
      </c>
      <c r="M9" s="12">
        <v>11201.290799999999</v>
      </c>
      <c r="N9" s="12">
        <v>37240.929000000004</v>
      </c>
      <c r="O9" s="12">
        <v>8418.2289999999994</v>
      </c>
      <c r="P9" s="12">
        <v>9383.8690000000006</v>
      </c>
      <c r="Q9" s="12">
        <v>16559.447</v>
      </c>
      <c r="R9" s="12">
        <v>8328.8130000000001</v>
      </c>
      <c r="S9" s="12">
        <v>0</v>
      </c>
      <c r="T9" s="12">
        <v>0</v>
      </c>
      <c r="U9" s="12">
        <v>0</v>
      </c>
      <c r="V9" s="12">
        <v>0</v>
      </c>
      <c r="W9" s="12">
        <v>0</v>
      </c>
      <c r="X9" s="12">
        <v>0</v>
      </c>
      <c r="Y9" s="12">
        <v>0</v>
      </c>
      <c r="Z9" s="12">
        <v>0</v>
      </c>
      <c r="AA9" s="12">
        <v>0</v>
      </c>
    </row>
    <row r="10" spans="1:27">
      <c r="A10" s="11" t="s">
        <v>18</v>
      </c>
      <c r="B10" s="11" t="s">
        <v>5</v>
      </c>
      <c r="C10" s="12">
        <v>7863.2740065340004</v>
      </c>
      <c r="D10" s="12">
        <v>9201.970224689001</v>
      </c>
      <c r="E10" s="12">
        <v>11042.242161581</v>
      </c>
      <c r="F10" s="12">
        <v>11570.796025680003</v>
      </c>
      <c r="G10" s="12">
        <v>10093.01222635</v>
      </c>
      <c r="H10" s="12">
        <v>9780.3680066830002</v>
      </c>
      <c r="I10" s="12">
        <v>3432.5852435050001</v>
      </c>
      <c r="J10" s="12">
        <v>13258.715041332</v>
      </c>
      <c r="K10" s="12">
        <v>3968.9555589259994</v>
      </c>
      <c r="L10" s="12">
        <v>14545.815139319999</v>
      </c>
      <c r="M10" s="12">
        <v>66305.219033822999</v>
      </c>
      <c r="N10" s="12">
        <v>119216.91637708798</v>
      </c>
      <c r="O10" s="12">
        <v>45306.927523630009</v>
      </c>
      <c r="P10" s="12">
        <v>88538.66447303399</v>
      </c>
      <c r="Q10" s="12">
        <v>140155.70628493401</v>
      </c>
      <c r="R10" s="12">
        <v>51847.426148874998</v>
      </c>
      <c r="S10" s="12">
        <v>138744.11159950498</v>
      </c>
      <c r="T10" s="12">
        <v>276876.55255622993</v>
      </c>
      <c r="U10" s="12">
        <v>128296.61549081898</v>
      </c>
      <c r="V10" s="12">
        <v>169742.12669114</v>
      </c>
      <c r="W10" s="12">
        <v>301165.58729733998</v>
      </c>
      <c r="X10" s="12">
        <v>236383.99938586002</v>
      </c>
      <c r="Y10" s="12">
        <v>323813.04588807502</v>
      </c>
      <c r="Z10" s="12">
        <v>484457.28265818005</v>
      </c>
      <c r="AA10" s="12">
        <v>586689.32093891001</v>
      </c>
    </row>
    <row r="11" spans="1:27">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row>
    <row r="14" spans="1:27">
      <c r="A14" s="11" t="s">
        <v>18</v>
      </c>
      <c r="B14" s="11" t="s">
        <v>9</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row>
    <row r="15" spans="1:27">
      <c r="A15" s="11" t="s">
        <v>18</v>
      </c>
      <c r="B15" s="11" t="s">
        <v>102</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row>
    <row r="16" spans="1:27">
      <c r="A16" s="11" t="s">
        <v>18</v>
      </c>
      <c r="B16" s="11" t="s">
        <v>15</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row>
    <row r="17" spans="1:27">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c r="A18" s="36" t="s">
        <v>98</v>
      </c>
      <c r="B18" s="36"/>
      <c r="C18" s="29">
        <v>1775103.6996585338</v>
      </c>
      <c r="D18" s="29">
        <v>1623254.269022688</v>
      </c>
      <c r="E18" s="29">
        <v>1408132.0487003608</v>
      </c>
      <c r="F18" s="29">
        <v>1194452.5030349998</v>
      </c>
      <c r="G18" s="29">
        <v>1129866.3853553399</v>
      </c>
      <c r="H18" s="29">
        <v>1128440.053996823</v>
      </c>
      <c r="I18" s="29">
        <v>932150.7138010849</v>
      </c>
      <c r="J18" s="29">
        <v>908465.82934779185</v>
      </c>
      <c r="K18" s="29">
        <v>814087.1245912459</v>
      </c>
      <c r="L18" s="29">
        <v>906140.44773985993</v>
      </c>
      <c r="M18" s="29">
        <v>848200.18238227302</v>
      </c>
      <c r="N18" s="29">
        <v>937709.9849552979</v>
      </c>
      <c r="O18" s="29">
        <v>706402.24063435011</v>
      </c>
      <c r="P18" s="29">
        <v>677588.80585813383</v>
      </c>
      <c r="Q18" s="29">
        <v>665507.54048348404</v>
      </c>
      <c r="R18" s="29">
        <v>481809.46958453505</v>
      </c>
      <c r="S18" s="29">
        <v>524243.97814940498</v>
      </c>
      <c r="T18" s="29">
        <v>579331.62696688995</v>
      </c>
      <c r="U18" s="29">
        <v>400561.81689802901</v>
      </c>
      <c r="V18" s="29">
        <v>426454.11345010996</v>
      </c>
      <c r="W18" s="29">
        <v>506714.02125227998</v>
      </c>
      <c r="X18" s="29">
        <v>405842.04575297004</v>
      </c>
      <c r="Y18" s="29">
        <v>421230.66135480499</v>
      </c>
      <c r="Z18" s="29">
        <v>563525.72887731006</v>
      </c>
      <c r="AA18" s="29">
        <v>648112.32739642006</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716762.34</v>
      </c>
      <c r="D21" s="12">
        <v>626681.90599999996</v>
      </c>
      <c r="E21" s="12">
        <v>527870.286249</v>
      </c>
      <c r="F21" s="12">
        <v>416966.47200000001</v>
      </c>
      <c r="G21" s="12">
        <v>422722.75199999998</v>
      </c>
      <c r="H21" s="12">
        <v>454826.99599999998</v>
      </c>
      <c r="I21" s="12">
        <v>339660.67950000003</v>
      </c>
      <c r="J21" s="12">
        <v>325961.43599999999</v>
      </c>
      <c r="K21" s="12">
        <v>310355.60800000001</v>
      </c>
      <c r="L21" s="12">
        <v>337512.98</v>
      </c>
      <c r="M21" s="12">
        <v>131902.652</v>
      </c>
      <c r="N21" s="12">
        <v>129268.436</v>
      </c>
      <c r="O21" s="12">
        <v>115541.204</v>
      </c>
      <c r="P21" s="12">
        <v>93842.547999999995</v>
      </c>
      <c r="Q21" s="12">
        <v>107454.128</v>
      </c>
      <c r="R21" s="12">
        <v>87216.892000000007</v>
      </c>
      <c r="S21" s="12">
        <v>76671.888000000006</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332.10593999999998</v>
      </c>
      <c r="D23" s="12">
        <v>406.82021915000001</v>
      </c>
      <c r="E23" s="12">
        <v>7445.2272428999995</v>
      </c>
      <c r="F23" s="12">
        <v>4016.8507825299998</v>
      </c>
      <c r="G23" s="12">
        <v>2895.0784880199999</v>
      </c>
      <c r="H23" s="12">
        <v>1891.8028910599999</v>
      </c>
      <c r="I23" s="12">
        <v>2897.1157165199998</v>
      </c>
      <c r="J23" s="12">
        <v>10871.4769191</v>
      </c>
      <c r="K23" s="12">
        <v>4356.41394614</v>
      </c>
      <c r="L23" s="12">
        <v>11814.912127720001</v>
      </c>
      <c r="M23" s="12">
        <v>53413.71212384</v>
      </c>
      <c r="N23" s="12">
        <v>58515.669678340004</v>
      </c>
      <c r="O23" s="12">
        <v>37577.581871100003</v>
      </c>
      <c r="P23" s="12">
        <v>41653.772725160001</v>
      </c>
      <c r="Q23" s="12">
        <v>49392.141143499997</v>
      </c>
      <c r="R23" s="12">
        <v>35036.050650569996</v>
      </c>
      <c r="S23" s="12">
        <v>34968.1883437</v>
      </c>
      <c r="T23" s="12">
        <v>37761.223848499998</v>
      </c>
      <c r="U23" s="12">
        <v>31235.744978849998</v>
      </c>
      <c r="V23" s="12">
        <v>34567.583226199997</v>
      </c>
      <c r="W23" s="12">
        <v>0.53889970000000009</v>
      </c>
      <c r="X23" s="12">
        <v>0.49817557000000001</v>
      </c>
      <c r="Y23" s="12">
        <v>0.53615440000000003</v>
      </c>
      <c r="Z23" s="12">
        <v>0.8943316</v>
      </c>
      <c r="AA23" s="12">
        <v>0.85895920000000003</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284.04337247999996</v>
      </c>
      <c r="D25" s="12">
        <v>562.3880539569999</v>
      </c>
      <c r="E25" s="12">
        <v>3977.30782537</v>
      </c>
      <c r="F25" s="12">
        <v>3269.0550267300005</v>
      </c>
      <c r="G25" s="12">
        <v>2381.6332773700001</v>
      </c>
      <c r="H25" s="12">
        <v>1240.2640889199999</v>
      </c>
      <c r="I25" s="12">
        <v>1429.290538596</v>
      </c>
      <c r="J25" s="12">
        <v>6516.8955702500007</v>
      </c>
      <c r="K25" s="12">
        <v>1879.04438955</v>
      </c>
      <c r="L25" s="12">
        <v>4678.45800487</v>
      </c>
      <c r="M25" s="12">
        <v>49070.680465899997</v>
      </c>
      <c r="N25" s="12">
        <v>73172.159577159997</v>
      </c>
      <c r="O25" s="12">
        <v>16205.938436460001</v>
      </c>
      <c r="P25" s="12">
        <v>30956.877490099996</v>
      </c>
      <c r="Q25" s="12">
        <v>34747.239733959999</v>
      </c>
      <c r="R25" s="12">
        <v>7942.8798422149994</v>
      </c>
      <c r="S25" s="12">
        <v>48374.004273079998</v>
      </c>
      <c r="T25" s="12">
        <v>149038.00772360998</v>
      </c>
      <c r="U25" s="12">
        <v>66001.501733239988</v>
      </c>
      <c r="V25" s="12">
        <v>75765.743340479996</v>
      </c>
      <c r="W25" s="12">
        <v>170499.70433132999</v>
      </c>
      <c r="X25" s="12">
        <v>98655.319168599992</v>
      </c>
      <c r="Y25" s="12">
        <v>135452.72787463001</v>
      </c>
      <c r="Z25" s="12">
        <v>177431.44434076</v>
      </c>
      <c r="AA25" s="12">
        <v>216888.4230673</v>
      </c>
    </row>
    <row r="26" spans="1:27">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0</v>
      </c>
      <c r="D28" s="12">
        <v>0</v>
      </c>
      <c r="E28" s="12">
        <v>0</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row>
    <row r="29" spans="1:27">
      <c r="A29" s="11" t="s">
        <v>26</v>
      </c>
      <c r="B29" s="11" t="s">
        <v>9</v>
      </c>
      <c r="C29" s="12">
        <v>0</v>
      </c>
      <c r="D29" s="12">
        <v>0</v>
      </c>
      <c r="E29" s="12">
        <v>0</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row>
    <row r="30" spans="1:27">
      <c r="A30" s="11" t="s">
        <v>26</v>
      </c>
      <c r="B30" s="11" t="s">
        <v>102</v>
      </c>
      <c r="C30" s="12">
        <v>0</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row>
    <row r="31" spans="1:27">
      <c r="A31" s="11" t="s">
        <v>26</v>
      </c>
      <c r="B31" s="11" t="s">
        <v>15</v>
      </c>
      <c r="C31" s="12">
        <v>0</v>
      </c>
      <c r="D31" s="12">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row>
    <row r="32" spans="1:27">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6" t="s">
        <v>98</v>
      </c>
      <c r="B33" s="36"/>
      <c r="C33" s="29">
        <v>717378.48931247997</v>
      </c>
      <c r="D33" s="29">
        <v>627651.11427310703</v>
      </c>
      <c r="E33" s="29">
        <v>539292.82131726993</v>
      </c>
      <c r="F33" s="29">
        <v>424252.37780925998</v>
      </c>
      <c r="G33" s="29">
        <v>427999.46376538998</v>
      </c>
      <c r="H33" s="29">
        <v>457959.06297998002</v>
      </c>
      <c r="I33" s="29">
        <v>343987.08575511602</v>
      </c>
      <c r="J33" s="29">
        <v>343349.80848934996</v>
      </c>
      <c r="K33" s="29">
        <v>316591.06633568997</v>
      </c>
      <c r="L33" s="29">
        <v>354006.35013258999</v>
      </c>
      <c r="M33" s="29">
        <v>234387.04458973999</v>
      </c>
      <c r="N33" s="29">
        <v>260956.26525550001</v>
      </c>
      <c r="O33" s="29">
        <v>169324.72430756001</v>
      </c>
      <c r="P33" s="29">
        <v>166453.19821526</v>
      </c>
      <c r="Q33" s="29">
        <v>191593.50887745997</v>
      </c>
      <c r="R33" s="29">
        <v>130195.82249278501</v>
      </c>
      <c r="S33" s="29">
        <v>160014.08061678</v>
      </c>
      <c r="T33" s="29">
        <v>186799.23157210997</v>
      </c>
      <c r="U33" s="29">
        <v>97237.246712089982</v>
      </c>
      <c r="V33" s="29">
        <v>110333.32656667999</v>
      </c>
      <c r="W33" s="29">
        <v>170500.24323103001</v>
      </c>
      <c r="X33" s="29">
        <v>98655.817344169991</v>
      </c>
      <c r="Y33" s="29">
        <v>135453.26402903002</v>
      </c>
      <c r="Z33" s="29">
        <v>177432.33867236</v>
      </c>
      <c r="AA33" s="29">
        <v>216889.2820265</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707141.56200000003</v>
      </c>
      <c r="D36" s="12">
        <v>666704.38100000005</v>
      </c>
      <c r="E36" s="12">
        <v>597017.72975899989</v>
      </c>
      <c r="F36" s="12">
        <v>518400.18169420003</v>
      </c>
      <c r="G36" s="12">
        <v>484750.23981769994</v>
      </c>
      <c r="H36" s="12">
        <v>459087.72395040002</v>
      </c>
      <c r="I36" s="12">
        <v>405008.52243539999</v>
      </c>
      <c r="J36" s="12">
        <v>370949.5555814</v>
      </c>
      <c r="K36" s="12">
        <v>335855.84363135998</v>
      </c>
      <c r="L36" s="12">
        <v>343708.47729470005</v>
      </c>
      <c r="M36" s="12">
        <v>337560.35046869999</v>
      </c>
      <c r="N36" s="12">
        <v>326962.06727885996</v>
      </c>
      <c r="O36" s="12">
        <v>278968.40500000003</v>
      </c>
      <c r="P36" s="12">
        <v>229400.198</v>
      </c>
      <c r="Q36" s="12">
        <v>163904.63399999999</v>
      </c>
      <c r="R36" s="12">
        <v>147461.07999999999</v>
      </c>
      <c r="S36" s="12">
        <v>134953.15599999999</v>
      </c>
      <c r="T36" s="12">
        <v>125674.999</v>
      </c>
      <c r="U36" s="12">
        <v>120649.85400000001</v>
      </c>
      <c r="V36" s="12">
        <v>97265.212</v>
      </c>
      <c r="W36" s="12">
        <v>83088.6345</v>
      </c>
      <c r="X36" s="12">
        <v>60730.463499999998</v>
      </c>
      <c r="Y36" s="12">
        <v>45513.548999999999</v>
      </c>
      <c r="Z36" s="12">
        <v>34982.419000000002</v>
      </c>
      <c r="AA36" s="12">
        <v>32299.0635</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68292.468611999997</v>
      </c>
      <c r="D38" s="12">
        <v>72941.949375338998</v>
      </c>
      <c r="E38" s="12">
        <v>86507.274403079995</v>
      </c>
      <c r="F38" s="12">
        <v>84410.659280599997</v>
      </c>
      <c r="G38" s="12">
        <v>70572.862740490003</v>
      </c>
      <c r="H38" s="12">
        <v>65191.19668275</v>
      </c>
      <c r="I38" s="12">
        <v>65422.009833329997</v>
      </c>
      <c r="J38" s="12">
        <v>76742.232744049994</v>
      </c>
      <c r="K38" s="12">
        <v>67199.520075889988</v>
      </c>
      <c r="L38" s="12">
        <v>85003.854663640013</v>
      </c>
      <c r="M38" s="12">
        <v>128071.5454805</v>
      </c>
      <c r="N38" s="12">
        <v>124108.5996003</v>
      </c>
      <c r="O38" s="12">
        <v>117462.82026384001</v>
      </c>
      <c r="P38" s="12">
        <v>110420.74112841999</v>
      </c>
      <c r="Q38" s="12">
        <v>120850.1520203</v>
      </c>
      <c r="R38" s="12">
        <v>94038.873852439996</v>
      </c>
      <c r="S38" s="12">
        <v>85748.328141899998</v>
      </c>
      <c r="T38" s="12">
        <v>92301.451170619999</v>
      </c>
      <c r="U38" s="12">
        <v>75939.987822250012</v>
      </c>
      <c r="V38" s="12">
        <v>85984.323172849996</v>
      </c>
      <c r="W38" s="12">
        <v>84871.540906739989</v>
      </c>
      <c r="X38" s="12">
        <v>79540.381060800006</v>
      </c>
      <c r="Y38" s="12">
        <v>41775.811042720001</v>
      </c>
      <c r="Z38" s="12">
        <v>29750.051140259999</v>
      </c>
      <c r="AA38" s="12">
        <v>29119.989283200001</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88.426785769000006</v>
      </c>
      <c r="D40" s="12">
        <v>0.39876919499999997</v>
      </c>
      <c r="E40" s="12">
        <v>295.06083894700004</v>
      </c>
      <c r="F40" s="12">
        <v>932.09289392000005</v>
      </c>
      <c r="G40" s="12">
        <v>409.20417337199996</v>
      </c>
      <c r="H40" s="12">
        <v>944.68316914400009</v>
      </c>
      <c r="I40" s="12">
        <v>670.62046270600001</v>
      </c>
      <c r="J40" s="12">
        <v>1833.0862255919999</v>
      </c>
      <c r="K40" s="12">
        <v>209.71872359500003</v>
      </c>
      <c r="L40" s="12">
        <v>2684.4305636700005</v>
      </c>
      <c r="M40" s="12">
        <v>5901.1168937149996</v>
      </c>
      <c r="N40" s="12">
        <v>12396.811525359999</v>
      </c>
      <c r="O40" s="12">
        <v>3871.40042662</v>
      </c>
      <c r="P40" s="12">
        <v>32709.58274794</v>
      </c>
      <c r="Q40" s="12">
        <v>55637.813015899999</v>
      </c>
      <c r="R40" s="12">
        <v>20087.863386740002</v>
      </c>
      <c r="S40" s="12">
        <v>44212.526026979998</v>
      </c>
      <c r="T40" s="12">
        <v>75229.466524599993</v>
      </c>
      <c r="U40" s="12">
        <v>29873.723252960001</v>
      </c>
      <c r="V40" s="12">
        <v>62662.584539520001</v>
      </c>
      <c r="W40" s="12">
        <v>63257.02144995</v>
      </c>
      <c r="X40" s="12">
        <v>68431.624575320006</v>
      </c>
      <c r="Y40" s="12">
        <v>70418.078262099996</v>
      </c>
      <c r="Z40" s="12">
        <v>132846.43103750001</v>
      </c>
      <c r="AA40" s="12">
        <v>154298.58713900001</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0</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row>
    <row r="44" spans="1:27">
      <c r="A44" s="11" t="s">
        <v>27</v>
      </c>
      <c r="B44" s="11" t="s">
        <v>9</v>
      </c>
      <c r="C44" s="12">
        <v>0</v>
      </c>
      <c r="D44" s="12">
        <v>0</v>
      </c>
      <c r="E44" s="12">
        <v>0</v>
      </c>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row>
    <row r="45" spans="1:27">
      <c r="A45" s="11" t="s">
        <v>27</v>
      </c>
      <c r="B45" s="11" t="s">
        <v>102</v>
      </c>
      <c r="C45" s="12">
        <v>0</v>
      </c>
      <c r="D45" s="12">
        <v>0</v>
      </c>
      <c r="E45" s="12">
        <v>0</v>
      </c>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row>
    <row r="46" spans="1:27">
      <c r="A46" s="11" t="s">
        <v>27</v>
      </c>
      <c r="B46" s="11" t="s">
        <v>15</v>
      </c>
      <c r="C46" s="12">
        <v>0</v>
      </c>
      <c r="D46" s="12">
        <v>0</v>
      </c>
      <c r="E46" s="12">
        <v>0</v>
      </c>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6" t="s">
        <v>98</v>
      </c>
      <c r="B48" s="36"/>
      <c r="C48" s="29">
        <v>775522.45739776909</v>
      </c>
      <c r="D48" s="29">
        <v>739646.72914453398</v>
      </c>
      <c r="E48" s="29">
        <v>683820.06500102684</v>
      </c>
      <c r="F48" s="29">
        <v>603742.93386872008</v>
      </c>
      <c r="G48" s="29">
        <v>555732.30673156201</v>
      </c>
      <c r="H48" s="29">
        <v>525223.603802294</v>
      </c>
      <c r="I48" s="29">
        <v>471101.15273143601</v>
      </c>
      <c r="J48" s="29">
        <v>449524.87455104198</v>
      </c>
      <c r="K48" s="29">
        <v>403265.08243084501</v>
      </c>
      <c r="L48" s="29">
        <v>431396.76252201007</v>
      </c>
      <c r="M48" s="29">
        <v>471533.01284291502</v>
      </c>
      <c r="N48" s="29">
        <v>463467.47840451996</v>
      </c>
      <c r="O48" s="29">
        <v>400302.62569046003</v>
      </c>
      <c r="P48" s="29">
        <v>372530.52187635994</v>
      </c>
      <c r="Q48" s="29">
        <v>340392.59903619997</v>
      </c>
      <c r="R48" s="29">
        <v>261587.81723918</v>
      </c>
      <c r="S48" s="29">
        <v>264914.01016887999</v>
      </c>
      <c r="T48" s="29">
        <v>293205.91669521999</v>
      </c>
      <c r="U48" s="29">
        <v>226463.56507521</v>
      </c>
      <c r="V48" s="29">
        <v>245912.11971237001</v>
      </c>
      <c r="W48" s="29">
        <v>231217.19685668999</v>
      </c>
      <c r="X48" s="29">
        <v>208702.46913611999</v>
      </c>
      <c r="Y48" s="29">
        <v>157707.43830481998</v>
      </c>
      <c r="Z48" s="29">
        <v>197578.90117776001</v>
      </c>
      <c r="AA48" s="29">
        <v>215717.6399222</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218953.96900000001</v>
      </c>
      <c r="D52" s="12">
        <v>198969.46799999999</v>
      </c>
      <c r="E52" s="12">
        <v>152629.77691169997</v>
      </c>
      <c r="F52" s="12">
        <v>138814.30936299998</v>
      </c>
      <c r="G52" s="12">
        <v>119269.13252865001</v>
      </c>
      <c r="H52" s="12">
        <v>111971.792</v>
      </c>
      <c r="I52" s="12">
        <v>108185.075</v>
      </c>
      <c r="J52" s="12">
        <v>92157.506999999998</v>
      </c>
      <c r="K52" s="12">
        <v>83893.097999999998</v>
      </c>
      <c r="L52" s="12">
        <v>84398.138999999996</v>
      </c>
      <c r="M52" s="12">
        <v>81313.343999999997</v>
      </c>
      <c r="N52" s="12">
        <v>79988.3</v>
      </c>
      <c r="O52" s="12">
        <v>71116.301000000007</v>
      </c>
      <c r="P52" s="12">
        <v>67609.682000000001</v>
      </c>
      <c r="Q52" s="12">
        <v>67190.386499999993</v>
      </c>
      <c r="R52" s="12">
        <v>57879.451500000003</v>
      </c>
      <c r="S52" s="12">
        <v>53157.434000000001</v>
      </c>
      <c r="T52" s="12">
        <v>46716.542500000003</v>
      </c>
      <c r="U52" s="12">
        <v>44438.737000000001</v>
      </c>
      <c r="V52" s="12">
        <v>38894.020700000001</v>
      </c>
      <c r="W52" s="12">
        <v>37586.753400000001</v>
      </c>
      <c r="X52" s="12">
        <v>29185.790149999997</v>
      </c>
      <c r="Y52" s="12">
        <v>10126.426300000001</v>
      </c>
      <c r="Z52" s="12">
        <v>14333.780500000001</v>
      </c>
      <c r="AA52" s="12">
        <v>0</v>
      </c>
    </row>
    <row r="53" spans="1:27">
      <c r="A53" s="11" t="s">
        <v>28</v>
      </c>
      <c r="B53" s="11" t="s">
        <v>8</v>
      </c>
      <c r="C53" s="12">
        <v>0</v>
      </c>
      <c r="D53" s="12">
        <v>0.17688735999999999</v>
      </c>
      <c r="E53" s="12">
        <v>0.18899489</v>
      </c>
      <c r="F53" s="12">
        <v>0.19016311999999999</v>
      </c>
      <c r="G53" s="12">
        <v>0.18840771000000001</v>
      </c>
      <c r="H53" s="12">
        <v>0.20243526000000001</v>
      </c>
      <c r="I53" s="12">
        <v>0.19557149000000001</v>
      </c>
      <c r="J53" s="12">
        <v>0.21394305</v>
      </c>
      <c r="K53" s="12">
        <v>0.20424656999999999</v>
      </c>
      <c r="L53" s="12">
        <v>0.22856302000000001</v>
      </c>
      <c r="M53" s="12">
        <v>0.25862533999999998</v>
      </c>
      <c r="N53" s="12">
        <v>0.30295139999999998</v>
      </c>
      <c r="O53" s="12">
        <v>0.3317273</v>
      </c>
      <c r="P53" s="12">
        <v>0.31957979999999997</v>
      </c>
      <c r="Q53" s="12">
        <v>0.3426497</v>
      </c>
      <c r="R53" s="12">
        <v>0.31865979999999999</v>
      </c>
      <c r="S53" s="12">
        <v>0.31456341999999998</v>
      </c>
      <c r="T53" s="12">
        <v>0.32849929999999999</v>
      </c>
      <c r="U53" s="12">
        <v>0.35317126000000004</v>
      </c>
      <c r="V53" s="12">
        <v>0.34140787</v>
      </c>
      <c r="W53" s="12">
        <v>0.38872989999999996</v>
      </c>
      <c r="X53" s="12">
        <v>0.36764174999999999</v>
      </c>
      <c r="Y53" s="12">
        <v>0.69695529999999994</v>
      </c>
      <c r="Z53" s="12">
        <v>0.71265230000000002</v>
      </c>
      <c r="AA53" s="12">
        <v>2.5045289999999998</v>
      </c>
    </row>
    <row r="54" spans="1:27">
      <c r="A54" s="11" t="s">
        <v>28</v>
      </c>
      <c r="B54" s="11" t="s">
        <v>12</v>
      </c>
      <c r="C54" s="12">
        <v>917.3723</v>
      </c>
      <c r="D54" s="12">
        <v>761.64975000000004</v>
      </c>
      <c r="E54" s="12">
        <v>4152.6530000000002</v>
      </c>
      <c r="F54" s="12">
        <v>4230.9335000000001</v>
      </c>
      <c r="G54" s="12">
        <v>5675.9279999999999</v>
      </c>
      <c r="H54" s="12">
        <v>7450.7605000000003</v>
      </c>
      <c r="I54" s="12">
        <v>1084.1396000000002</v>
      </c>
      <c r="J54" s="12">
        <v>2920.2334999999998</v>
      </c>
      <c r="K54" s="12">
        <v>1178.6939</v>
      </c>
      <c r="L54" s="12">
        <v>3078.8352</v>
      </c>
      <c r="M54" s="12">
        <v>3230.8437999999996</v>
      </c>
      <c r="N54" s="12">
        <v>7177.2610000000004</v>
      </c>
      <c r="O54" s="12">
        <v>8418.2289999999994</v>
      </c>
      <c r="P54" s="12">
        <v>9383.8690000000006</v>
      </c>
      <c r="Q54" s="12">
        <v>16559.447</v>
      </c>
      <c r="R54" s="12">
        <v>8328.8130000000001</v>
      </c>
      <c r="S54" s="12">
        <v>0</v>
      </c>
      <c r="T54" s="12">
        <v>0</v>
      </c>
      <c r="U54" s="12">
        <v>0</v>
      </c>
      <c r="V54" s="12">
        <v>0</v>
      </c>
      <c r="W54" s="12">
        <v>0</v>
      </c>
      <c r="X54" s="12">
        <v>0</v>
      </c>
      <c r="Y54" s="12">
        <v>0</v>
      </c>
      <c r="Z54" s="12">
        <v>0</v>
      </c>
      <c r="AA54" s="12">
        <v>0</v>
      </c>
    </row>
    <row r="55" spans="1:27">
      <c r="A55" s="11" t="s">
        <v>28</v>
      </c>
      <c r="B55" s="11" t="s">
        <v>5</v>
      </c>
      <c r="C55" s="12">
        <v>1230.6301478300004</v>
      </c>
      <c r="D55" s="12">
        <v>1265.9783939459999</v>
      </c>
      <c r="E55" s="12">
        <v>2115.5369683139993</v>
      </c>
      <c r="F55" s="12">
        <v>3540.5801829040006</v>
      </c>
      <c r="G55" s="12">
        <v>3459.859277694</v>
      </c>
      <c r="H55" s="12">
        <v>3030.6090119699998</v>
      </c>
      <c r="I55" s="12">
        <v>351.72697903900001</v>
      </c>
      <c r="J55" s="12">
        <v>1955.9157414899998</v>
      </c>
      <c r="K55" s="12">
        <v>818.99385692100009</v>
      </c>
      <c r="L55" s="12">
        <v>2171.0103091999995</v>
      </c>
      <c r="M55" s="12">
        <v>1296.1035864600001</v>
      </c>
      <c r="N55" s="12">
        <v>6492.5179980040002</v>
      </c>
      <c r="O55" s="12">
        <v>9059.8288040200005</v>
      </c>
      <c r="P55" s="12">
        <v>7252.6745870700006</v>
      </c>
      <c r="Q55" s="12">
        <v>11713.3422529</v>
      </c>
      <c r="R55" s="12">
        <v>2771.6159009400003</v>
      </c>
      <c r="S55" s="12">
        <v>14352.520190779998</v>
      </c>
      <c r="T55" s="12">
        <v>17395.97430546</v>
      </c>
      <c r="U55" s="12">
        <v>9964.7755385199998</v>
      </c>
      <c r="V55" s="12">
        <v>7499.6653269899998</v>
      </c>
      <c r="W55" s="12">
        <v>27904.831111970001</v>
      </c>
      <c r="X55" s="12">
        <v>38533.740825879999</v>
      </c>
      <c r="Y55" s="12">
        <v>85245.473513899997</v>
      </c>
      <c r="Z55" s="12">
        <v>140816.88921940001</v>
      </c>
      <c r="AA55" s="12">
        <v>183200.526155</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0</v>
      </c>
      <c r="D58" s="12">
        <v>0</v>
      </c>
      <c r="E58" s="12">
        <v>0</v>
      </c>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row>
    <row r="59" spans="1:27">
      <c r="A59" s="11" t="s">
        <v>28</v>
      </c>
      <c r="B59" s="11" t="s">
        <v>9</v>
      </c>
      <c r="C59" s="12">
        <v>0</v>
      </c>
      <c r="D59" s="12">
        <v>0</v>
      </c>
      <c r="E59" s="12">
        <v>0</v>
      </c>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row>
    <row r="60" spans="1:27">
      <c r="A60" s="11" t="s">
        <v>28</v>
      </c>
      <c r="B60" s="11" t="s">
        <v>102</v>
      </c>
      <c r="C60" s="12">
        <v>0</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row>
    <row r="61" spans="1:27">
      <c r="A61" s="11" t="s">
        <v>28</v>
      </c>
      <c r="B61" s="11" t="s">
        <v>15</v>
      </c>
      <c r="C61" s="12">
        <v>0</v>
      </c>
      <c r="D61" s="12">
        <v>0</v>
      </c>
      <c r="E61" s="12">
        <v>0</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6" t="s">
        <v>98</v>
      </c>
      <c r="B63" s="36"/>
      <c r="C63" s="29">
        <v>221101.97144783</v>
      </c>
      <c r="D63" s="29">
        <v>200997.27303130599</v>
      </c>
      <c r="E63" s="29">
        <v>158898.15587490395</v>
      </c>
      <c r="F63" s="29">
        <v>146586.01320902398</v>
      </c>
      <c r="G63" s="29">
        <v>128405.10821405401</v>
      </c>
      <c r="H63" s="29">
        <v>122453.36394723</v>
      </c>
      <c r="I63" s="29">
        <v>109621.13715052899</v>
      </c>
      <c r="J63" s="29">
        <v>97033.870184539992</v>
      </c>
      <c r="K63" s="29">
        <v>85890.99000349101</v>
      </c>
      <c r="L63" s="29">
        <v>89648.213072220009</v>
      </c>
      <c r="M63" s="29">
        <v>85840.550011799991</v>
      </c>
      <c r="N63" s="29">
        <v>93658.381949403993</v>
      </c>
      <c r="O63" s="29">
        <v>88594.690531320011</v>
      </c>
      <c r="P63" s="29">
        <v>84246.545166869997</v>
      </c>
      <c r="Q63" s="29">
        <v>95463.518402599992</v>
      </c>
      <c r="R63" s="29">
        <v>68980.199060740008</v>
      </c>
      <c r="S63" s="29">
        <v>67510.268754199991</v>
      </c>
      <c r="T63" s="29">
        <v>64112.845304760005</v>
      </c>
      <c r="U63" s="29">
        <v>54403.865709780002</v>
      </c>
      <c r="V63" s="29">
        <v>46394.02743486</v>
      </c>
      <c r="W63" s="29">
        <v>65491.97324187</v>
      </c>
      <c r="X63" s="29">
        <v>67719.898617629995</v>
      </c>
      <c r="Y63" s="29">
        <v>95372.596769199998</v>
      </c>
      <c r="Z63" s="29">
        <v>155151.38237170002</v>
      </c>
      <c r="AA63" s="29">
        <v>183203.030684</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50304.796799999996</v>
      </c>
      <c r="D68" s="12">
        <v>42232.968387389999</v>
      </c>
      <c r="E68" s="12">
        <v>15562.44016754</v>
      </c>
      <c r="F68" s="12">
        <v>10940.87652444</v>
      </c>
      <c r="G68" s="12">
        <v>8864.5612532199993</v>
      </c>
      <c r="H68" s="12">
        <v>12776.52879147</v>
      </c>
      <c r="I68" s="12">
        <v>5368.2397392699995</v>
      </c>
      <c r="J68" s="12">
        <v>11359.69747375</v>
      </c>
      <c r="K68" s="12">
        <v>5127.9812009300003</v>
      </c>
      <c r="L68" s="12">
        <v>20432.463433060002</v>
      </c>
      <c r="M68" s="12">
        <v>38431.60153267</v>
      </c>
      <c r="N68" s="12">
        <v>62408.540930179995</v>
      </c>
      <c r="O68" s="12">
        <v>32010.21744095</v>
      </c>
      <c r="P68" s="12">
        <v>36738.795384219993</v>
      </c>
      <c r="Q68" s="12">
        <v>0.36991860000000004</v>
      </c>
      <c r="R68" s="12">
        <v>0.34322555999999999</v>
      </c>
      <c r="S68" s="12">
        <v>0.33558438000000002</v>
      </c>
      <c r="T68" s="12">
        <v>0.31810469999999996</v>
      </c>
      <c r="U68" s="12">
        <v>0.30509643999999997</v>
      </c>
      <c r="V68" s="12">
        <v>0.29479160000000004</v>
      </c>
      <c r="W68" s="12">
        <v>0.36675418000000004</v>
      </c>
      <c r="X68" s="12">
        <v>0.33886869999999997</v>
      </c>
      <c r="Y68" s="12">
        <v>0.37601587000000003</v>
      </c>
      <c r="Z68" s="12">
        <v>0.37239893000000002</v>
      </c>
      <c r="AA68" s="12">
        <v>0.35993704000000004</v>
      </c>
    </row>
    <row r="69" spans="1:27">
      <c r="A69" s="11" t="s">
        <v>29</v>
      </c>
      <c r="B69" s="11" t="s">
        <v>12</v>
      </c>
      <c r="C69" s="12">
        <v>4535.8109999999997</v>
      </c>
      <c r="D69" s="12">
        <v>5352.8164999999999</v>
      </c>
      <c r="E69" s="12">
        <v>5904.0640000000003</v>
      </c>
      <c r="F69" s="12">
        <v>5101.0680000000002</v>
      </c>
      <c r="G69" s="12">
        <v>5022.4639999999999</v>
      </c>
      <c r="H69" s="12">
        <v>5462.5155000000004</v>
      </c>
      <c r="I69" s="12">
        <v>1091.9746</v>
      </c>
      <c r="J69" s="12">
        <v>4244.5784999999996</v>
      </c>
      <c r="K69" s="12">
        <v>2150.6215000000002</v>
      </c>
      <c r="L69" s="12">
        <v>5644.5429999999997</v>
      </c>
      <c r="M69" s="12">
        <v>7970.4470000000001</v>
      </c>
      <c r="N69" s="12">
        <v>30063.668000000001</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6259.9183246159992</v>
      </c>
      <c r="D70" s="12">
        <v>7372.9511066060004</v>
      </c>
      <c r="E70" s="12">
        <v>4654.0810353250008</v>
      </c>
      <c r="F70" s="12">
        <v>3828.8135384759998</v>
      </c>
      <c r="G70" s="12">
        <v>3842.0609584039998</v>
      </c>
      <c r="H70" s="12">
        <v>4564.554041419</v>
      </c>
      <c r="I70" s="12">
        <v>980.67642179399979</v>
      </c>
      <c r="J70" s="12">
        <v>2903.3338363100002</v>
      </c>
      <c r="K70" s="12">
        <v>1060.9289236</v>
      </c>
      <c r="L70" s="12">
        <v>4920.5222459799988</v>
      </c>
      <c r="M70" s="12">
        <v>10037.015002448003</v>
      </c>
      <c r="N70" s="12">
        <v>26935.595955109999</v>
      </c>
      <c r="O70" s="12">
        <v>15733.2211164</v>
      </c>
      <c r="P70" s="12">
        <v>17428.343489349998</v>
      </c>
      <c r="Q70" s="12">
        <v>37294.255682020004</v>
      </c>
      <c r="R70" s="12">
        <v>20938.86764352</v>
      </c>
      <c r="S70" s="12">
        <v>31542.551588540002</v>
      </c>
      <c r="T70" s="12">
        <v>35160.931720280001</v>
      </c>
      <c r="U70" s="12">
        <v>22291.580947459999</v>
      </c>
      <c r="V70" s="12">
        <v>23813.901438460001</v>
      </c>
      <c r="W70" s="12">
        <v>39364.712699399999</v>
      </c>
      <c r="X70" s="12">
        <v>30560.256331000001</v>
      </c>
      <c r="Y70" s="12">
        <v>32555.081616899999</v>
      </c>
      <c r="Z70" s="12">
        <v>33258.493059629996</v>
      </c>
      <c r="AA70" s="12">
        <v>32054.299651439997</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0</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row>
    <row r="74" spans="1:27">
      <c r="A74" s="11" t="s">
        <v>29</v>
      </c>
      <c r="B74" s="11" t="s">
        <v>9</v>
      </c>
      <c r="C74" s="12">
        <v>0</v>
      </c>
      <c r="D74" s="12">
        <v>0</v>
      </c>
      <c r="E74" s="12">
        <v>0</v>
      </c>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row>
    <row r="75" spans="1:27">
      <c r="A75" s="11" t="s">
        <v>29</v>
      </c>
      <c r="B75" s="11" t="s">
        <v>102</v>
      </c>
      <c r="C75" s="12">
        <v>0</v>
      </c>
      <c r="D75" s="12">
        <v>0</v>
      </c>
      <c r="E75" s="12">
        <v>0</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row>
    <row r="76" spans="1:27">
      <c r="A76" s="11" t="s">
        <v>29</v>
      </c>
      <c r="B76" s="11" t="s">
        <v>15</v>
      </c>
      <c r="C76" s="12">
        <v>0</v>
      </c>
      <c r="D76" s="12">
        <v>0</v>
      </c>
      <c r="E76" s="12">
        <v>0</v>
      </c>
      <c r="F76" s="12">
        <v>0</v>
      </c>
      <c r="G76" s="12">
        <v>0</v>
      </c>
      <c r="H76" s="12">
        <v>0</v>
      </c>
      <c r="I76" s="12">
        <v>0</v>
      </c>
      <c r="J76" s="12">
        <v>0</v>
      </c>
      <c r="K76" s="12">
        <v>0</v>
      </c>
      <c r="L76" s="12">
        <v>0</v>
      </c>
      <c r="M76" s="12">
        <v>0</v>
      </c>
      <c r="N76" s="12">
        <v>0</v>
      </c>
      <c r="O76" s="12">
        <v>0</v>
      </c>
      <c r="P76" s="12">
        <v>0</v>
      </c>
      <c r="Q76" s="12">
        <v>0</v>
      </c>
      <c r="R76" s="12">
        <v>0</v>
      </c>
      <c r="S76" s="12">
        <v>0</v>
      </c>
      <c r="T76" s="12">
        <v>0</v>
      </c>
      <c r="U76" s="12">
        <v>0</v>
      </c>
      <c r="V76" s="12">
        <v>0</v>
      </c>
      <c r="W76" s="12">
        <v>0</v>
      </c>
      <c r="X76" s="12">
        <v>0</v>
      </c>
      <c r="Y76" s="12">
        <v>0</v>
      </c>
      <c r="Z76" s="12">
        <v>0</v>
      </c>
      <c r="AA76" s="12">
        <v>0</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6" t="s">
        <v>98</v>
      </c>
      <c r="B78" s="36"/>
      <c r="C78" s="29">
        <v>61100.526124615993</v>
      </c>
      <c r="D78" s="29">
        <v>54958.735993996001</v>
      </c>
      <c r="E78" s="29">
        <v>26120.585202865001</v>
      </c>
      <c r="F78" s="29">
        <v>19870.758062916</v>
      </c>
      <c r="G78" s="29">
        <v>17729.086211623999</v>
      </c>
      <c r="H78" s="29">
        <v>22803.598332889</v>
      </c>
      <c r="I78" s="29">
        <v>7440.8907610639999</v>
      </c>
      <c r="J78" s="29">
        <v>18507.609810059999</v>
      </c>
      <c r="K78" s="29">
        <v>8339.53162453</v>
      </c>
      <c r="L78" s="29">
        <v>30997.528679039999</v>
      </c>
      <c r="M78" s="29">
        <v>56439.063535118003</v>
      </c>
      <c r="N78" s="29">
        <v>119407.80488529</v>
      </c>
      <c r="O78" s="29">
        <v>47743.438557350004</v>
      </c>
      <c r="P78" s="29">
        <v>54167.138873569987</v>
      </c>
      <c r="Q78" s="29">
        <v>37294.625600620006</v>
      </c>
      <c r="R78" s="29">
        <v>20939.210869079998</v>
      </c>
      <c r="S78" s="29">
        <v>31542.887172920004</v>
      </c>
      <c r="T78" s="29">
        <v>35161.249824980005</v>
      </c>
      <c r="U78" s="29">
        <v>22291.886043899998</v>
      </c>
      <c r="V78" s="29">
        <v>23814.196230060003</v>
      </c>
      <c r="W78" s="29">
        <v>39365.079453580001</v>
      </c>
      <c r="X78" s="29">
        <v>30560.595199700001</v>
      </c>
      <c r="Y78" s="29">
        <v>32555.457632769998</v>
      </c>
      <c r="Z78" s="29">
        <v>33258.865458559994</v>
      </c>
      <c r="AA78" s="29">
        <v>32054.659588479997</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0.16267876000000001</v>
      </c>
      <c r="E83" s="12">
        <v>0.16581066999999999</v>
      </c>
      <c r="F83" s="12">
        <v>0.16570142999999998</v>
      </c>
      <c r="G83" s="12">
        <v>0.16589320000000002</v>
      </c>
      <c r="H83" s="12">
        <v>0.1672392</v>
      </c>
      <c r="I83" s="12">
        <v>0.17656157</v>
      </c>
      <c r="J83" s="12">
        <v>0.18264511</v>
      </c>
      <c r="K83" s="12">
        <v>0.18453143</v>
      </c>
      <c r="L83" s="12">
        <v>0.19931840000000001</v>
      </c>
      <c r="M83" s="12">
        <v>0.20831739999999999</v>
      </c>
      <c r="N83" s="12">
        <v>0.22313912999999999</v>
      </c>
      <c r="O83" s="12">
        <v>0.22280753</v>
      </c>
      <c r="P83" s="12">
        <v>0.2155675</v>
      </c>
      <c r="Q83" s="12">
        <v>0.23296645000000002</v>
      </c>
      <c r="R83" s="12">
        <v>0.22054729000000001</v>
      </c>
      <c r="S83" s="12">
        <v>0.22191650000000002</v>
      </c>
      <c r="T83" s="12">
        <v>0.21128754</v>
      </c>
      <c r="U83" s="12">
        <v>0.21933841000000001</v>
      </c>
      <c r="V83" s="12">
        <v>0.21146045000000002</v>
      </c>
      <c r="W83" s="12">
        <v>0.21076442000000001</v>
      </c>
      <c r="X83" s="12">
        <v>0.20697029</v>
      </c>
      <c r="Y83" s="12">
        <v>0.21999843999999999</v>
      </c>
      <c r="Z83" s="12">
        <v>0.21619604000000001</v>
      </c>
      <c r="AA83" s="12">
        <v>0.23024907</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0.25537583899999999</v>
      </c>
      <c r="D85" s="12">
        <v>0.25390098499999997</v>
      </c>
      <c r="E85" s="12">
        <v>0.255493625</v>
      </c>
      <c r="F85" s="12">
        <v>0.25438365000000002</v>
      </c>
      <c r="G85" s="12">
        <v>0.25453950999999997</v>
      </c>
      <c r="H85" s="12">
        <v>0.25769523</v>
      </c>
      <c r="I85" s="12">
        <v>0.27084136999999997</v>
      </c>
      <c r="J85" s="12">
        <v>49.483667689999997</v>
      </c>
      <c r="K85" s="12">
        <v>0.26966525999999996</v>
      </c>
      <c r="L85" s="12">
        <v>91.394015600000017</v>
      </c>
      <c r="M85" s="12">
        <v>0.30308529999999995</v>
      </c>
      <c r="N85" s="12">
        <v>219.83132145399998</v>
      </c>
      <c r="O85" s="12">
        <v>436.53874012999995</v>
      </c>
      <c r="P85" s="12">
        <v>191.18615857399999</v>
      </c>
      <c r="Q85" s="12">
        <v>763.05560015399999</v>
      </c>
      <c r="R85" s="12">
        <v>106.19937546</v>
      </c>
      <c r="S85" s="12">
        <v>262.50952012500005</v>
      </c>
      <c r="T85" s="12">
        <v>52.17228227999999</v>
      </c>
      <c r="U85" s="12">
        <v>165.03401863900001</v>
      </c>
      <c r="V85" s="12">
        <v>0.23204569</v>
      </c>
      <c r="W85" s="12">
        <v>139.31770469</v>
      </c>
      <c r="X85" s="12">
        <v>203.05848505999998</v>
      </c>
      <c r="Y85" s="12">
        <v>141.684620545</v>
      </c>
      <c r="Z85" s="12">
        <v>104.02500089</v>
      </c>
      <c r="AA85" s="12">
        <v>247.48492617000002</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0</v>
      </c>
      <c r="D88" s="12">
        <v>0</v>
      </c>
      <c r="E88" s="12">
        <v>0</v>
      </c>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row>
    <row r="89" spans="1:27">
      <c r="A89" s="11" t="s">
        <v>30</v>
      </c>
      <c r="B89" s="11" t="s">
        <v>9</v>
      </c>
      <c r="C89" s="12">
        <v>0</v>
      </c>
      <c r="D89" s="12">
        <v>0</v>
      </c>
      <c r="E89" s="12">
        <v>0</v>
      </c>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row>
    <row r="90" spans="1:27">
      <c r="A90" s="11" t="s">
        <v>30</v>
      </c>
      <c r="B90" s="11" t="s">
        <v>102</v>
      </c>
      <c r="C90" s="12">
        <v>0</v>
      </c>
      <c r="D90" s="12">
        <v>0</v>
      </c>
      <c r="E90" s="12">
        <v>0</v>
      </c>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row>
    <row r="91" spans="1:27">
      <c r="A91" s="11" t="s">
        <v>30</v>
      </c>
      <c r="B91" s="11" t="s">
        <v>15</v>
      </c>
      <c r="C91" s="12">
        <v>0</v>
      </c>
      <c r="D91" s="12">
        <v>0</v>
      </c>
      <c r="E91" s="12">
        <v>0</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6" t="s">
        <v>98</v>
      </c>
      <c r="B93" s="36"/>
      <c r="C93" s="29">
        <v>0.25537583899999999</v>
      </c>
      <c r="D93" s="29">
        <v>0.41657974499999995</v>
      </c>
      <c r="E93" s="29">
        <v>0.421304295</v>
      </c>
      <c r="F93" s="29">
        <v>0.42008508</v>
      </c>
      <c r="G93" s="29">
        <v>0.42043270999999999</v>
      </c>
      <c r="H93" s="29">
        <v>0.42493442999999997</v>
      </c>
      <c r="I93" s="29">
        <v>0.44740293999999997</v>
      </c>
      <c r="J93" s="29">
        <v>49.6663128</v>
      </c>
      <c r="K93" s="29">
        <v>0.45419668999999996</v>
      </c>
      <c r="L93" s="29">
        <v>91.593334000000013</v>
      </c>
      <c r="M93" s="29">
        <v>0.51140269999999988</v>
      </c>
      <c r="N93" s="29">
        <v>220.05446058399997</v>
      </c>
      <c r="O93" s="29">
        <v>436.76154765999996</v>
      </c>
      <c r="P93" s="29">
        <v>191.40172607399998</v>
      </c>
      <c r="Q93" s="29">
        <v>763.28856660400004</v>
      </c>
      <c r="R93" s="29">
        <v>106.41992275</v>
      </c>
      <c r="S93" s="29">
        <v>262.73143662500007</v>
      </c>
      <c r="T93" s="29">
        <v>52.383569819999991</v>
      </c>
      <c r="U93" s="29">
        <v>165.25335704900002</v>
      </c>
      <c r="V93" s="29">
        <v>0.44350613999999999</v>
      </c>
      <c r="W93" s="29">
        <v>139.52846911</v>
      </c>
      <c r="X93" s="29">
        <v>203.26545534999997</v>
      </c>
      <c r="Y93" s="29">
        <v>141.90461898500001</v>
      </c>
      <c r="Z93" s="29">
        <v>104.24119693</v>
      </c>
      <c r="AA93" s="29">
        <v>247.71517524000004</v>
      </c>
    </row>
  </sheetData>
  <sheetProtection algorithmName="SHA-512" hashValue="sfBt2mp0sblwIfwyaS8HO8qLT6LZ3en4aYuCgHHZ/cle1/xZuVgZfT36Yy1kt4CN/iIAy/EId5E9JRE5ErAPUg==" saltValue="IdujUFRkEHFp/ktcyiMHFg==" spinCount="100000" sheet="1" objects="1" scenarios="1"/>
  <mergeCells count="6">
    <mergeCell ref="A93:B93"/>
    <mergeCell ref="A18:B18"/>
    <mergeCell ref="A33:B33"/>
    <mergeCell ref="A48:B48"/>
    <mergeCell ref="A63:B63"/>
    <mergeCell ref="A78:B7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E600"/>
  </sheetPr>
  <dimension ref="A1:P24"/>
  <sheetViews>
    <sheetView showGridLines="0" zoomScale="85" zoomScaleNormal="85" workbookViewId="0"/>
  </sheetViews>
  <sheetFormatPr defaultColWidth="9.1796875" defaultRowHeight="14.5"/>
  <cols>
    <col min="1" max="1" width="9.1796875" customWidth="1"/>
    <col min="2" max="2" width="100.7265625" customWidth="1"/>
    <col min="3" max="3" width="9.1796875" customWidth="1"/>
  </cols>
  <sheetData>
    <row r="1" spans="1:16">
      <c r="A1" s="2" t="s">
        <v>82</v>
      </c>
    </row>
    <row r="3" spans="1:16" ht="75" customHeight="1">
      <c r="A3" s="3"/>
      <c r="B3" s="35" t="s">
        <v>157</v>
      </c>
      <c r="C3" s="35"/>
      <c r="D3" s="35"/>
      <c r="E3" s="35"/>
      <c r="F3" s="35"/>
      <c r="G3" s="35"/>
      <c r="H3" s="35"/>
      <c r="I3" s="35"/>
      <c r="J3" s="35"/>
      <c r="K3" s="35"/>
      <c r="L3" s="35"/>
      <c r="M3" s="35"/>
      <c r="N3" s="35"/>
      <c r="O3" s="35"/>
      <c r="P3" s="35"/>
    </row>
    <row r="4" spans="1:16" ht="90" customHeight="1">
      <c r="A4" s="3"/>
      <c r="B4" s="35"/>
      <c r="C4" s="35"/>
      <c r="D4" s="35"/>
      <c r="E4" s="35"/>
      <c r="F4" s="35"/>
      <c r="G4" s="35"/>
      <c r="H4" s="35"/>
      <c r="I4" s="35"/>
      <c r="J4" s="35"/>
      <c r="K4" s="35"/>
      <c r="L4" s="35"/>
      <c r="M4" s="35"/>
      <c r="N4" s="35"/>
      <c r="O4" s="35"/>
      <c r="P4" s="35"/>
    </row>
    <row r="5" spans="1:16" ht="60" customHeight="1">
      <c r="A5" s="3"/>
      <c r="B5" s="35"/>
      <c r="C5" s="35"/>
      <c r="D5" s="35"/>
      <c r="E5" s="35"/>
      <c r="F5" s="35"/>
      <c r="G5" s="35"/>
      <c r="H5" s="35"/>
      <c r="I5" s="35"/>
      <c r="J5" s="35"/>
      <c r="K5" s="35"/>
      <c r="L5" s="35"/>
      <c r="M5" s="35"/>
      <c r="N5" s="35"/>
      <c r="O5" s="35"/>
      <c r="P5" s="35"/>
    </row>
    <row r="6" spans="1:16" ht="75" customHeight="1">
      <c r="A6" s="3"/>
      <c r="B6" s="35"/>
      <c r="C6" s="35"/>
      <c r="D6" s="35"/>
      <c r="E6" s="35"/>
      <c r="F6" s="35"/>
      <c r="G6" s="35"/>
      <c r="H6" s="35"/>
      <c r="I6" s="35"/>
      <c r="J6" s="35"/>
      <c r="K6" s="35"/>
      <c r="L6" s="35"/>
      <c r="M6" s="35"/>
      <c r="N6" s="35"/>
      <c r="O6" s="35"/>
      <c r="P6" s="35"/>
    </row>
    <row r="7" spans="1:16" ht="60" customHeight="1">
      <c r="A7" s="3"/>
      <c r="B7" s="35"/>
      <c r="C7" s="35"/>
      <c r="D7" s="35"/>
      <c r="E7" s="35"/>
      <c r="F7" s="35"/>
      <c r="G7" s="35"/>
      <c r="H7" s="35"/>
      <c r="I7" s="35"/>
      <c r="J7" s="35"/>
      <c r="K7" s="35"/>
      <c r="L7" s="35"/>
      <c r="M7" s="35"/>
      <c r="N7" s="35"/>
      <c r="O7" s="35"/>
      <c r="P7" s="35"/>
    </row>
    <row r="8" spans="1:16" ht="60" customHeight="1">
      <c r="A8" s="3"/>
      <c r="B8" s="35"/>
      <c r="C8" s="35"/>
      <c r="D8" s="35"/>
      <c r="E8" s="35"/>
      <c r="F8" s="35"/>
      <c r="G8" s="35"/>
      <c r="H8" s="35"/>
      <c r="I8" s="35"/>
      <c r="J8" s="35"/>
      <c r="K8" s="35"/>
      <c r="L8" s="35"/>
      <c r="M8" s="35"/>
      <c r="N8" s="35"/>
      <c r="O8" s="35"/>
      <c r="P8" s="35"/>
    </row>
    <row r="9" spans="1:16" ht="60" customHeight="1">
      <c r="A9" s="3"/>
      <c r="B9" s="35"/>
      <c r="C9" s="35"/>
      <c r="D9" s="35"/>
      <c r="E9" s="35"/>
      <c r="F9" s="35"/>
      <c r="G9" s="35"/>
      <c r="H9" s="35"/>
      <c r="I9" s="35"/>
      <c r="J9" s="35"/>
      <c r="K9" s="35"/>
      <c r="L9" s="35"/>
      <c r="M9" s="35"/>
      <c r="N9" s="35"/>
      <c r="O9" s="35"/>
      <c r="P9" s="35"/>
    </row>
    <row r="10" spans="1:16" ht="75" customHeight="1">
      <c r="A10" s="3"/>
      <c r="B10" s="35"/>
      <c r="C10" s="35"/>
      <c r="D10" s="35"/>
      <c r="E10" s="35"/>
      <c r="F10" s="35"/>
      <c r="G10" s="35"/>
      <c r="H10" s="35"/>
      <c r="I10" s="35"/>
      <c r="J10" s="35"/>
      <c r="K10" s="35"/>
      <c r="L10" s="35"/>
      <c r="M10" s="35"/>
      <c r="N10" s="35"/>
      <c r="O10" s="35"/>
      <c r="P10" s="35"/>
    </row>
    <row r="11" spans="1:16" ht="120" customHeight="1">
      <c r="A11" s="3"/>
      <c r="B11" s="35"/>
      <c r="C11" s="35"/>
      <c r="D11" s="35"/>
      <c r="E11" s="35"/>
      <c r="F11" s="35"/>
      <c r="G11" s="35"/>
      <c r="H11" s="35"/>
      <c r="I11" s="35"/>
      <c r="J11" s="35"/>
      <c r="K11" s="35"/>
      <c r="L11" s="35"/>
      <c r="M11" s="35"/>
      <c r="N11" s="35"/>
      <c r="O11" s="35"/>
      <c r="P11" s="35"/>
    </row>
    <row r="12" spans="1:16" ht="60" customHeight="1">
      <c r="A12" s="3"/>
      <c r="B12" s="34"/>
      <c r="C12" s="34"/>
      <c r="D12" s="34"/>
      <c r="E12" s="34"/>
      <c r="F12" s="34"/>
      <c r="G12" s="34"/>
      <c r="H12" s="34"/>
      <c r="I12" s="34"/>
      <c r="J12" s="34"/>
      <c r="K12" s="34"/>
    </row>
    <row r="13" spans="1:16" ht="119.25" customHeight="1">
      <c r="A13" s="3"/>
      <c r="B13" s="34"/>
      <c r="C13" s="34"/>
      <c r="D13" s="34"/>
      <c r="E13" s="34"/>
      <c r="F13" s="34"/>
      <c r="G13" s="34"/>
      <c r="H13" s="34"/>
      <c r="I13" s="34"/>
      <c r="J13" s="34"/>
      <c r="K13" s="34"/>
    </row>
    <row r="14" spans="1:16" ht="90" customHeight="1">
      <c r="A14" s="3"/>
      <c r="B14" s="34"/>
      <c r="C14" s="34"/>
      <c r="D14" s="34"/>
      <c r="E14" s="34"/>
      <c r="F14" s="34"/>
      <c r="G14" s="34"/>
      <c r="H14" s="34"/>
      <c r="I14" s="34"/>
      <c r="J14" s="34"/>
      <c r="K14" s="34"/>
    </row>
    <row r="15" spans="1:16" ht="130.5" customHeight="1">
      <c r="A15" s="3"/>
      <c r="B15" s="34"/>
      <c r="C15" s="34"/>
      <c r="D15" s="34"/>
      <c r="E15" s="34"/>
      <c r="F15" s="34"/>
      <c r="G15" s="34"/>
      <c r="H15" s="34"/>
      <c r="I15" s="34"/>
      <c r="J15" s="34"/>
      <c r="K15" s="34"/>
    </row>
    <row r="16" spans="1:16">
      <c r="A16" s="3"/>
      <c r="B16" s="14"/>
    </row>
    <row r="17" spans="1:2">
      <c r="A17" s="3"/>
      <c r="B17" s="14"/>
    </row>
    <row r="18" spans="1:2">
      <c r="A18" s="3"/>
      <c r="B18" s="14"/>
    </row>
    <row r="19" spans="1:2">
      <c r="A19" s="3"/>
      <c r="B19" s="14"/>
    </row>
    <row r="20" spans="1:2">
      <c r="A20" s="3"/>
      <c r="B20" s="14"/>
    </row>
    <row r="21" spans="1:2">
      <c r="A21" s="3"/>
      <c r="B21" s="4"/>
    </row>
    <row r="22" spans="1:2">
      <c r="A22" s="3"/>
      <c r="B22" s="4"/>
    </row>
    <row r="23" spans="1:2">
      <c r="A23" s="3"/>
      <c r="B23" s="4"/>
    </row>
    <row r="24" spans="1:2">
      <c r="A24" s="3"/>
      <c r="B24" s="4"/>
    </row>
  </sheetData>
  <sheetProtection algorithmName="SHA-512" hashValue="IcA3ZzkdPAVWVq0XYONZZgbFV5ANCgASxKfYLYIxgl00deXl7SFH0nGXnj+ihW/54TrzkrS0XcW2TUoN4BShXg==" saltValue="hqBnylRMGJh+AaRAj64j3w==" spinCount="100000" sheet="1" objects="1" scenarios="1"/>
  <mergeCells count="1">
    <mergeCell ref="B3:P1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7" tint="0.39997558519241921"/>
  </sheetPr>
  <dimension ref="A1:AG93"/>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33" ht="23.25" customHeight="1">
      <c r="A1" s="9" t="s">
        <v>138</v>
      </c>
      <c r="B1" s="8"/>
      <c r="C1" s="8"/>
      <c r="D1" s="8"/>
      <c r="E1" s="8"/>
      <c r="F1" s="8"/>
      <c r="G1" s="8"/>
      <c r="H1" s="8"/>
      <c r="I1" s="8"/>
      <c r="J1" s="8"/>
      <c r="K1" s="8"/>
      <c r="L1" s="8"/>
      <c r="M1" s="8"/>
      <c r="N1" s="8"/>
      <c r="O1" s="8"/>
      <c r="P1" s="8"/>
      <c r="Q1" s="8"/>
      <c r="R1" s="8"/>
      <c r="S1" s="8"/>
      <c r="T1" s="8"/>
      <c r="U1" s="8"/>
      <c r="V1" s="8"/>
      <c r="W1" s="8"/>
      <c r="X1" s="8"/>
      <c r="Y1" s="8"/>
      <c r="Z1" s="8"/>
      <c r="AA1" s="8"/>
    </row>
    <row r="2" spans="1:33">
      <c r="A2" s="10" t="s">
        <v>31</v>
      </c>
      <c r="B2" s="7" t="s">
        <v>116</v>
      </c>
    </row>
    <row r="3" spans="1:33">
      <c r="B3" s="7"/>
    </row>
    <row r="4" spans="1:33">
      <c r="A4" s="7" t="s">
        <v>52</v>
      </c>
      <c r="B4" s="7"/>
      <c r="AB4" s="6"/>
      <c r="AC4" s="6"/>
      <c r="AD4" s="6"/>
      <c r="AE4" s="6"/>
      <c r="AF4" s="6"/>
      <c r="AG4" s="6"/>
    </row>
    <row r="5" spans="1:33">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c r="AB5" s="6"/>
      <c r="AC5" s="6"/>
      <c r="AD5" s="6"/>
      <c r="AE5" s="6"/>
      <c r="AF5" s="6"/>
      <c r="AG5" s="6"/>
    </row>
    <row r="6" spans="1:33">
      <c r="A6" s="11" t="s">
        <v>18</v>
      </c>
      <c r="B6" s="11" t="s">
        <v>2</v>
      </c>
      <c r="C6" s="12">
        <v>0</v>
      </c>
      <c r="D6" s="12">
        <v>0</v>
      </c>
      <c r="E6" s="12">
        <v>0</v>
      </c>
      <c r="F6" s="12">
        <v>0</v>
      </c>
      <c r="G6" s="12">
        <v>0</v>
      </c>
      <c r="H6" s="12">
        <v>0</v>
      </c>
      <c r="I6" s="12">
        <v>0</v>
      </c>
      <c r="J6" s="12">
        <v>0</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6"/>
      <c r="AC6" s="6"/>
      <c r="AD6" s="6"/>
      <c r="AE6" s="6"/>
      <c r="AF6" s="6"/>
      <c r="AG6" s="6"/>
    </row>
    <row r="7" spans="1:33">
      <c r="A7" s="11" t="s">
        <v>18</v>
      </c>
      <c r="B7" s="11" t="s">
        <v>11</v>
      </c>
      <c r="C7" s="12">
        <v>0</v>
      </c>
      <c r="D7" s="12">
        <v>0</v>
      </c>
      <c r="E7" s="12">
        <v>0</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6"/>
      <c r="AC7" s="6"/>
      <c r="AD7" s="6"/>
      <c r="AE7" s="6"/>
      <c r="AF7" s="6"/>
      <c r="AG7" s="6"/>
    </row>
    <row r="8" spans="1:33">
      <c r="A8" s="11" t="s">
        <v>18</v>
      </c>
      <c r="B8" s="11" t="s">
        <v>8</v>
      </c>
      <c r="C8" s="12">
        <v>0</v>
      </c>
      <c r="D8" s="12">
        <v>3.7866139401737051</v>
      </c>
      <c r="E8" s="12">
        <v>0.46289607659235288</v>
      </c>
      <c r="F8" s="12">
        <v>0.11724440330111158</v>
      </c>
      <c r="G8" s="12">
        <v>0.13527265487375328</v>
      </c>
      <c r="H8" s="12">
        <v>0.45006176602380155</v>
      </c>
      <c r="I8" s="12">
        <v>0.19353235604305341</v>
      </c>
      <c r="J8" s="12">
        <v>0.41719897381702359</v>
      </c>
      <c r="K8" s="12">
        <v>4.3821720386190602E-2</v>
      </c>
      <c r="L8" s="12">
        <v>0.56179993528524963</v>
      </c>
      <c r="M8" s="12">
        <v>1.4436639195723067</v>
      </c>
      <c r="N8" s="12">
        <v>0.60002862048902617</v>
      </c>
      <c r="O8" s="12">
        <v>0.37248032827682553</v>
      </c>
      <c r="P8" s="12">
        <v>3.7845965866458706E-2</v>
      </c>
      <c r="Q8" s="12">
        <v>0.80010731380114597</v>
      </c>
      <c r="R8" s="12">
        <v>4.5120071170741396E-3</v>
      </c>
      <c r="S8" s="12">
        <v>3.4246982261216009E-2</v>
      </c>
      <c r="T8" s="12">
        <v>7.551095671510491E-2</v>
      </c>
      <c r="U8" s="12">
        <v>0.20940345271971636</v>
      </c>
      <c r="V8" s="12">
        <v>2.5134256520863159E-2</v>
      </c>
      <c r="W8" s="12">
        <v>0.30206239865468931</v>
      </c>
      <c r="X8" s="12">
        <v>1.6023366039117255E-2</v>
      </c>
      <c r="Y8" s="12">
        <v>0.35128422261128672</v>
      </c>
      <c r="Z8" s="12">
        <v>0.33135256678545855</v>
      </c>
      <c r="AA8" s="12">
        <v>0.41553373135061278</v>
      </c>
      <c r="AB8" s="6"/>
      <c r="AC8" s="6"/>
      <c r="AD8" s="6"/>
      <c r="AE8" s="6"/>
      <c r="AF8" s="6"/>
      <c r="AG8" s="6"/>
    </row>
    <row r="9" spans="1:33">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6"/>
      <c r="AC9" s="6"/>
      <c r="AD9" s="6"/>
      <c r="AE9" s="6"/>
      <c r="AF9" s="6"/>
      <c r="AG9" s="6"/>
    </row>
    <row r="10" spans="1:33">
      <c r="A10" s="11" t="s">
        <v>18</v>
      </c>
      <c r="B10" s="11" t="s">
        <v>5</v>
      </c>
      <c r="C10" s="12">
        <v>9.9812559248672414</v>
      </c>
      <c r="D10" s="12">
        <v>228339.37420528568</v>
      </c>
      <c r="E10" s="12">
        <v>188852.65003468841</v>
      </c>
      <c r="F10" s="12">
        <v>0.38422063479111546</v>
      </c>
      <c r="G10" s="12">
        <v>0.28179169961178446</v>
      </c>
      <c r="H10" s="12">
        <v>2.0888100617790641</v>
      </c>
      <c r="I10" s="12">
        <v>2.9035065052273334</v>
      </c>
      <c r="J10" s="12">
        <v>261218.7985868534</v>
      </c>
      <c r="K10" s="12">
        <v>0.22750259246627008</v>
      </c>
      <c r="L10" s="12">
        <v>0.42608231128523921</v>
      </c>
      <c r="M10" s="12">
        <v>258231.82886106882</v>
      </c>
      <c r="N10" s="12">
        <v>265161.43492368999</v>
      </c>
      <c r="O10" s="12">
        <v>3.8762449947461199</v>
      </c>
      <c r="P10" s="12">
        <v>7.5329693442502038E-2</v>
      </c>
      <c r="Q10" s="12">
        <v>4.8830173648799384</v>
      </c>
      <c r="R10" s="12">
        <v>3.7056679536734569E-2</v>
      </c>
      <c r="S10" s="12">
        <v>5.8818205500729637E-2</v>
      </c>
      <c r="T10" s="12">
        <v>0.18880900681437141</v>
      </c>
      <c r="U10" s="12">
        <v>3.6783386104506297</v>
      </c>
      <c r="V10" s="12">
        <v>3.9174051518301452E-2</v>
      </c>
      <c r="W10" s="12">
        <v>4471.7917536384439</v>
      </c>
      <c r="X10" s="12">
        <v>208844.51375397769</v>
      </c>
      <c r="Y10" s="12">
        <v>16101.236306338091</v>
      </c>
      <c r="Z10" s="12">
        <v>63677.436040526547</v>
      </c>
      <c r="AA10" s="12">
        <v>7148.7641815203797</v>
      </c>
      <c r="AB10" s="6"/>
      <c r="AC10" s="6"/>
      <c r="AD10" s="6"/>
      <c r="AE10" s="6"/>
      <c r="AF10" s="6"/>
      <c r="AG10" s="6"/>
    </row>
    <row r="11" spans="1:33">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6"/>
      <c r="AC11" s="6"/>
      <c r="AD11" s="6"/>
      <c r="AE11" s="6"/>
      <c r="AF11" s="6"/>
      <c r="AG11" s="6"/>
    </row>
    <row r="12" spans="1:33">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6"/>
      <c r="AC12" s="6"/>
      <c r="AD12" s="6"/>
      <c r="AE12" s="6"/>
      <c r="AF12" s="6"/>
      <c r="AG12" s="6"/>
    </row>
    <row r="13" spans="1:33">
      <c r="A13" s="11" t="s">
        <v>18</v>
      </c>
      <c r="B13" s="11" t="s">
        <v>10</v>
      </c>
      <c r="C13" s="12">
        <v>277044.72459850198</v>
      </c>
      <c r="D13" s="12">
        <v>1673930.5515425014</v>
      </c>
      <c r="E13" s="12">
        <v>2988575.2950995704</v>
      </c>
      <c r="F13" s="12">
        <v>3311259.9635077477</v>
      </c>
      <c r="G13" s="12">
        <v>3107525.4859558376</v>
      </c>
      <c r="H13" s="12">
        <v>3112732.0506521659</v>
      </c>
      <c r="I13" s="12">
        <v>2364225.33844948</v>
      </c>
      <c r="J13" s="12">
        <v>165568.51221230766</v>
      </c>
      <c r="K13" s="12">
        <v>152269.57373615023</v>
      </c>
      <c r="L13" s="12">
        <v>774540.62725830171</v>
      </c>
      <c r="M13" s="12">
        <v>3523646.1795212594</v>
      </c>
      <c r="N13" s="12">
        <v>1382991.4488825793</v>
      </c>
      <c r="O13" s="12">
        <v>1510673.3730377331</v>
      </c>
      <c r="P13" s="12">
        <v>2358373.9080808852</v>
      </c>
      <c r="Q13" s="12">
        <v>2446308.7709853183</v>
      </c>
      <c r="R13" s="12">
        <v>1780905.0952191411</v>
      </c>
      <c r="S13" s="12">
        <v>52877.776795176222</v>
      </c>
      <c r="T13" s="12">
        <v>441672.11289951502</v>
      </c>
      <c r="U13" s="12">
        <v>559125.28584725526</v>
      </c>
      <c r="V13" s="12">
        <v>740501.46716071991</v>
      </c>
      <c r="W13" s="12">
        <v>284713.61881072866</v>
      </c>
      <c r="X13" s="12">
        <v>190542.13243553249</v>
      </c>
      <c r="Y13" s="12">
        <v>472439.66489273187</v>
      </c>
      <c r="Z13" s="12">
        <v>472222.77053361887</v>
      </c>
      <c r="AA13" s="12">
        <v>167941.28027783261</v>
      </c>
      <c r="AB13" s="6"/>
      <c r="AC13" s="6"/>
      <c r="AD13" s="6"/>
      <c r="AE13" s="6"/>
      <c r="AF13" s="6"/>
      <c r="AG13" s="6"/>
    </row>
    <row r="14" spans="1:33">
      <c r="A14" s="11" t="s">
        <v>18</v>
      </c>
      <c r="B14" s="11" t="s">
        <v>9</v>
      </c>
      <c r="C14" s="12">
        <v>19.915399814168886</v>
      </c>
      <c r="D14" s="12">
        <v>7.2741931436895628</v>
      </c>
      <c r="E14" s="12">
        <v>7.4742259932077495</v>
      </c>
      <c r="F14" s="12">
        <v>10.625597762559662</v>
      </c>
      <c r="G14" s="12">
        <v>4.9547765692802432</v>
      </c>
      <c r="H14" s="12">
        <v>217306.60453869106</v>
      </c>
      <c r="I14" s="12">
        <v>562256.10626282752</v>
      </c>
      <c r="J14" s="12">
        <v>3.3509604546173239</v>
      </c>
      <c r="K14" s="12">
        <v>1.1458687377111783</v>
      </c>
      <c r="L14" s="12">
        <v>4.9663495888555129</v>
      </c>
      <c r="M14" s="12">
        <v>1422444.9516223154</v>
      </c>
      <c r="N14" s="12">
        <v>45010.835610413342</v>
      </c>
      <c r="O14" s="12">
        <v>177201.94327275667</v>
      </c>
      <c r="P14" s="12">
        <v>320376.53300412413</v>
      </c>
      <c r="Q14" s="12">
        <v>1090223.6486168581</v>
      </c>
      <c r="R14" s="12">
        <v>3.9255265694587371</v>
      </c>
      <c r="S14" s="12">
        <v>110107.52853654821</v>
      </c>
      <c r="T14" s="12">
        <v>374289.67738856684</v>
      </c>
      <c r="U14" s="12">
        <v>435327.32660543075</v>
      </c>
      <c r="V14" s="12">
        <v>405533.81666088838</v>
      </c>
      <c r="W14" s="12">
        <v>463318.98233698803</v>
      </c>
      <c r="X14" s="12">
        <v>26030.407656960266</v>
      </c>
      <c r="Y14" s="12">
        <v>219511.20647838438</v>
      </c>
      <c r="Z14" s="12">
        <v>362210.66198659601</v>
      </c>
      <c r="AA14" s="12">
        <v>74680.276300066063</v>
      </c>
      <c r="AB14" s="6"/>
      <c r="AC14" s="6"/>
      <c r="AD14" s="6"/>
      <c r="AE14" s="6"/>
      <c r="AF14" s="6"/>
      <c r="AG14" s="6"/>
    </row>
    <row r="15" spans="1:33">
      <c r="A15" s="11" t="s">
        <v>18</v>
      </c>
      <c r="B15" s="11" t="s">
        <v>102</v>
      </c>
      <c r="C15" s="12">
        <v>70.786050339034773</v>
      </c>
      <c r="D15" s="12">
        <v>6.3123098819855441</v>
      </c>
      <c r="E15" s="12">
        <v>21.136793263381112</v>
      </c>
      <c r="F15" s="12">
        <v>1.5532408060261669</v>
      </c>
      <c r="G15" s="12">
        <v>2.5300046089019927</v>
      </c>
      <c r="H15" s="12">
        <v>193891.66765902602</v>
      </c>
      <c r="I15" s="12">
        <v>35170.120610896898</v>
      </c>
      <c r="J15" s="12">
        <v>10.640647419618306</v>
      </c>
      <c r="K15" s="12">
        <v>1.7410370203672612</v>
      </c>
      <c r="L15" s="12">
        <v>291256.48165591661</v>
      </c>
      <c r="M15" s="12">
        <v>965720.84054879518</v>
      </c>
      <c r="N15" s="12">
        <v>45190.505232301752</v>
      </c>
      <c r="O15" s="12">
        <v>480712.0183190981</v>
      </c>
      <c r="P15" s="12">
        <v>1.5691202930461374</v>
      </c>
      <c r="Q15" s="12">
        <v>995207.13628445903</v>
      </c>
      <c r="R15" s="12">
        <v>0.86974460673457776</v>
      </c>
      <c r="S15" s="12">
        <v>1.2823149218864316</v>
      </c>
      <c r="T15" s="12">
        <v>26728.498684262362</v>
      </c>
      <c r="U15" s="12">
        <v>778306.1812072288</v>
      </c>
      <c r="V15" s="12">
        <v>0.61764935941465371</v>
      </c>
      <c r="W15" s="12">
        <v>35992.079148084282</v>
      </c>
      <c r="X15" s="12">
        <v>30476.238360566647</v>
      </c>
      <c r="Y15" s="12">
        <v>62304.659677780488</v>
      </c>
      <c r="Z15" s="12">
        <v>31755.081194831546</v>
      </c>
      <c r="AA15" s="12">
        <v>19235.621875171058</v>
      </c>
      <c r="AB15" s="6"/>
      <c r="AC15" s="6"/>
      <c r="AD15" s="6"/>
      <c r="AE15" s="6"/>
      <c r="AF15" s="6"/>
      <c r="AG15" s="6"/>
    </row>
    <row r="16" spans="1:33">
      <c r="A16" s="11" t="s">
        <v>18</v>
      </c>
      <c r="B16" s="11" t="s">
        <v>15</v>
      </c>
      <c r="C16" s="12">
        <v>0</v>
      </c>
      <c r="D16" s="12">
        <v>0</v>
      </c>
      <c r="E16" s="12">
        <v>1691617.3801588069</v>
      </c>
      <c r="F16" s="12">
        <v>5.1771521247634622</v>
      </c>
      <c r="G16" s="12">
        <v>936677.13833291666</v>
      </c>
      <c r="H16" s="12">
        <v>397809.82229373435</v>
      </c>
      <c r="I16" s="12">
        <v>64977.115626829625</v>
      </c>
      <c r="J16" s="12">
        <v>8.4331091148732593</v>
      </c>
      <c r="K16" s="12">
        <v>2.4449526404401145</v>
      </c>
      <c r="L16" s="12">
        <v>60.617163817450646</v>
      </c>
      <c r="M16" s="12">
        <v>314199.06877229607</v>
      </c>
      <c r="N16" s="12">
        <v>53242.692701556392</v>
      </c>
      <c r="O16" s="12">
        <v>165856.74553225259</v>
      </c>
      <c r="P16" s="12">
        <v>0.94659272756049762</v>
      </c>
      <c r="Q16" s="12">
        <v>138346.58299503391</v>
      </c>
      <c r="R16" s="12">
        <v>0.41451488582600082</v>
      </c>
      <c r="S16" s="12">
        <v>0.44095058838541906</v>
      </c>
      <c r="T16" s="12">
        <v>972.23428628394481</v>
      </c>
      <c r="U16" s="12">
        <v>110123.58792501103</v>
      </c>
      <c r="V16" s="12">
        <v>0.56093623245819024</v>
      </c>
      <c r="W16" s="12">
        <v>76038.751430063639</v>
      </c>
      <c r="X16" s="12">
        <v>78430.909497007466</v>
      </c>
      <c r="Y16" s="12">
        <v>92282.945971362846</v>
      </c>
      <c r="Z16" s="12">
        <v>105004.88300120486</v>
      </c>
      <c r="AA16" s="12">
        <v>7.7511255642315063E-2</v>
      </c>
      <c r="AB16" s="6"/>
      <c r="AC16" s="6"/>
      <c r="AD16" s="6"/>
      <c r="AE16" s="6"/>
      <c r="AF16" s="6"/>
      <c r="AG16" s="6"/>
    </row>
    <row r="17" spans="1:33">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6"/>
      <c r="AC17" s="6"/>
      <c r="AD17" s="6"/>
      <c r="AE17" s="6"/>
      <c r="AF17" s="6"/>
      <c r="AG17" s="6"/>
    </row>
    <row r="18" spans="1:33">
      <c r="A18" s="36" t="s">
        <v>98</v>
      </c>
      <c r="B18" s="36"/>
      <c r="C18" s="29">
        <v>277074.62125424098</v>
      </c>
      <c r="D18" s="29">
        <v>1902280.9865548711</v>
      </c>
      <c r="E18" s="29">
        <v>3177435.8822563286</v>
      </c>
      <c r="F18" s="29">
        <v>3311271.0905705481</v>
      </c>
      <c r="G18" s="29">
        <v>3107530.8577967612</v>
      </c>
      <c r="H18" s="29">
        <v>3330041.1940626851</v>
      </c>
      <c r="I18" s="29">
        <v>2926484.5417511687</v>
      </c>
      <c r="J18" s="29">
        <v>426791.07895858953</v>
      </c>
      <c r="K18" s="29">
        <v>152270.99092920078</v>
      </c>
      <c r="L18" s="29">
        <v>774546.58149013715</v>
      </c>
      <c r="M18" s="29">
        <v>5204324.4036685629</v>
      </c>
      <c r="N18" s="29">
        <v>1693164.3194453032</v>
      </c>
      <c r="O18" s="29">
        <v>1687879.5650358128</v>
      </c>
      <c r="P18" s="29">
        <v>2678750.5542606688</v>
      </c>
      <c r="Q18" s="29">
        <v>3536538.1027268553</v>
      </c>
      <c r="R18" s="29">
        <v>1780909.0623143972</v>
      </c>
      <c r="S18" s="29">
        <v>162985.39839691221</v>
      </c>
      <c r="T18" s="29">
        <v>815962.05460804538</v>
      </c>
      <c r="U18" s="29">
        <v>994456.5001947491</v>
      </c>
      <c r="V18" s="29">
        <v>1146035.3481299165</v>
      </c>
      <c r="W18" s="29">
        <v>752504.69496375381</v>
      </c>
      <c r="X18" s="29">
        <v>425417.0698698365</v>
      </c>
      <c r="Y18" s="29">
        <v>708052.45896167704</v>
      </c>
      <c r="Z18" s="29">
        <v>898111.19991330826</v>
      </c>
      <c r="AA18" s="29">
        <v>249770.7362931504</v>
      </c>
    </row>
    <row r="19" spans="1:33">
      <c r="A19" s="6"/>
      <c r="B19" s="6"/>
    </row>
    <row r="20" spans="1:33">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33">
      <c r="A21" s="11" t="s">
        <v>26</v>
      </c>
      <c r="B21" s="11" t="s">
        <v>2</v>
      </c>
      <c r="C21" s="12">
        <v>0</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row>
    <row r="22" spans="1:33">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3">
      <c r="A23" s="11" t="s">
        <v>26</v>
      </c>
      <c r="B23" s="11" t="s">
        <v>8</v>
      </c>
      <c r="C23" s="12">
        <v>0</v>
      </c>
      <c r="D23" s="12">
        <v>0.88587400958175</v>
      </c>
      <c r="E23" s="12">
        <v>0.21352676981610799</v>
      </c>
      <c r="F23" s="12">
        <v>2.66793159963285E-3</v>
      </c>
      <c r="G23" s="12">
        <v>1.36317675968133E-2</v>
      </c>
      <c r="H23" s="12">
        <v>2.1433276440881201E-2</v>
      </c>
      <c r="I23" s="12">
        <v>0.113107536175238</v>
      </c>
      <c r="J23" s="12">
        <v>0.17619874155472201</v>
      </c>
      <c r="K23" s="12">
        <v>4.7301320480778401E-3</v>
      </c>
      <c r="L23" s="12">
        <v>0.12636052909672502</v>
      </c>
      <c r="M23" s="12">
        <v>0.85298755829559902</v>
      </c>
      <c r="N23" s="12">
        <v>2.1651912539963999E-2</v>
      </c>
      <c r="O23" s="12">
        <v>6.0709197517975202E-3</v>
      </c>
      <c r="P23" s="12">
        <v>3.8311174707852096E-3</v>
      </c>
      <c r="Q23" s="12">
        <v>1.7536651069878E-2</v>
      </c>
      <c r="R23" s="12">
        <v>2.3507505242281401E-4</v>
      </c>
      <c r="S23" s="12">
        <v>1.8938372469924002E-4</v>
      </c>
      <c r="T23" s="12">
        <v>1.04450491900048E-2</v>
      </c>
      <c r="U23" s="12">
        <v>0.102579148539705</v>
      </c>
      <c r="V23" s="12">
        <v>5.5474643354828006E-3</v>
      </c>
      <c r="W23" s="12">
        <v>0.114063543430656</v>
      </c>
      <c r="X23" s="12">
        <v>2.3543748483629999E-3</v>
      </c>
      <c r="Y23" s="12">
        <v>4.3980780315451599E-2</v>
      </c>
      <c r="Z23" s="12">
        <v>0.18369893687729599</v>
      </c>
      <c r="AA23" s="12">
        <v>1.08822634794736E-3</v>
      </c>
    </row>
    <row r="24" spans="1:33">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3">
      <c r="A25" s="11" t="s">
        <v>26</v>
      </c>
      <c r="B25" s="11" t="s">
        <v>5</v>
      </c>
      <c r="C25" s="12">
        <v>2.6526577142040497</v>
      </c>
      <c r="D25" s="12">
        <v>228338.66364237704</v>
      </c>
      <c r="E25" s="12">
        <v>188852.32109481777</v>
      </c>
      <c r="F25" s="12">
        <v>1.14619874803776E-2</v>
      </c>
      <c r="G25" s="12">
        <v>8.0149179339062404E-3</v>
      </c>
      <c r="H25" s="12">
        <v>1.2586496618008499E-2</v>
      </c>
      <c r="I25" s="12">
        <v>2.6842292231463629</v>
      </c>
      <c r="J25" s="12">
        <v>261218.53603889869</v>
      </c>
      <c r="K25" s="12">
        <v>8.8968006450789693E-3</v>
      </c>
      <c r="L25" s="12">
        <v>1.6994360533602516E-2</v>
      </c>
      <c r="M25" s="12">
        <v>258229.18347880637</v>
      </c>
      <c r="N25" s="12">
        <v>1.8339452415869387E-2</v>
      </c>
      <c r="O25" s="12">
        <v>4.4854210830873502E-3</v>
      </c>
      <c r="P25" s="12">
        <v>5.8156220622349597E-3</v>
      </c>
      <c r="Q25" s="12">
        <v>7.3015980809514897E-3</v>
      </c>
      <c r="R25" s="12">
        <v>5.2708634474352605E-3</v>
      </c>
      <c r="S25" s="12">
        <v>8.343478874624128E-3</v>
      </c>
      <c r="T25" s="12">
        <v>2.016303028645702E-2</v>
      </c>
      <c r="U25" s="12">
        <v>1.36996268704998E-2</v>
      </c>
      <c r="V25" s="12">
        <v>7.1299007324754802E-3</v>
      </c>
      <c r="W25" s="12">
        <v>3.1041740276848501E-2</v>
      </c>
      <c r="X25" s="12">
        <v>0.56505036351887095</v>
      </c>
      <c r="Y25" s="12">
        <v>1.47744246758994E-2</v>
      </c>
      <c r="Z25" s="12">
        <v>2.3035033546241181E-2</v>
      </c>
      <c r="AA25" s="12">
        <v>2.3308527122629999E-3</v>
      </c>
    </row>
    <row r="26" spans="1:33">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33">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33">
      <c r="A28" s="11" t="s">
        <v>26</v>
      </c>
      <c r="B28" s="11" t="s">
        <v>10</v>
      </c>
      <c r="C28" s="12">
        <v>24.264451195442909</v>
      </c>
      <c r="D28" s="12">
        <v>1417737.0205446114</v>
      </c>
      <c r="E28" s="12">
        <v>1841139.1983632529</v>
      </c>
      <c r="F28" s="12">
        <v>2191128.1319708009</v>
      </c>
      <c r="G28" s="12">
        <v>1854151.0582567484</v>
      </c>
      <c r="H28" s="12">
        <v>1892835.1117480474</v>
      </c>
      <c r="I28" s="12">
        <v>1270178.4372965863</v>
      </c>
      <c r="J28" s="12">
        <v>0.84084612384647139</v>
      </c>
      <c r="K28" s="12">
        <v>0.13733764600485698</v>
      </c>
      <c r="L28" s="12">
        <v>0.92461198373534981</v>
      </c>
      <c r="M28" s="12">
        <v>967151.68303846696</v>
      </c>
      <c r="N28" s="12">
        <v>620006.64718648442</v>
      </c>
      <c r="O28" s="12">
        <v>19.161558238562048</v>
      </c>
      <c r="P28" s="12">
        <v>487912.23685187375</v>
      </c>
      <c r="Q28" s="12">
        <v>300266.03965710429</v>
      </c>
      <c r="R28" s="12">
        <v>1470440.8801509223</v>
      </c>
      <c r="S28" s="12">
        <v>0.6715591838687146</v>
      </c>
      <c r="T28" s="12">
        <v>26781.281635737756</v>
      </c>
      <c r="U28" s="12">
        <v>268607.5670501804</v>
      </c>
      <c r="V28" s="12">
        <v>4892.7766813672933</v>
      </c>
      <c r="W28" s="12">
        <v>79354.725678193179</v>
      </c>
      <c r="X28" s="12">
        <v>81545.021503648386</v>
      </c>
      <c r="Y28" s="12">
        <v>106586.143370912</v>
      </c>
      <c r="Z28" s="12">
        <v>123876.50477775304</v>
      </c>
      <c r="AA28" s="12">
        <v>68074.892565748974</v>
      </c>
    </row>
    <row r="29" spans="1:33">
      <c r="A29" s="11" t="s">
        <v>26</v>
      </c>
      <c r="B29" s="11" t="s">
        <v>9</v>
      </c>
      <c r="C29" s="12">
        <v>3.8811979368522058</v>
      </c>
      <c r="D29" s="12">
        <v>5.3221913873652236</v>
      </c>
      <c r="E29" s="12">
        <v>0.5824833296094305</v>
      </c>
      <c r="F29" s="12">
        <v>6.5382173352748172</v>
      </c>
      <c r="G29" s="12">
        <v>1.2228607329614338</v>
      </c>
      <c r="H29" s="12">
        <v>217305.29892780728</v>
      </c>
      <c r="I29" s="12">
        <v>562253.92374784336</v>
      </c>
      <c r="J29" s="12">
        <v>0.73831949094836147</v>
      </c>
      <c r="K29" s="12">
        <v>0.23479481334051239</v>
      </c>
      <c r="L29" s="12">
        <v>0.92707099837322871</v>
      </c>
      <c r="M29" s="12">
        <v>1422437.0968476427</v>
      </c>
      <c r="N29" s="12">
        <v>44999.289227819594</v>
      </c>
      <c r="O29" s="12">
        <v>147873.83951661646</v>
      </c>
      <c r="P29" s="12">
        <v>192140.59966321479</v>
      </c>
      <c r="Q29" s="12">
        <v>147327.52999645314</v>
      </c>
      <c r="R29" s="12">
        <v>0.4768490308085519</v>
      </c>
      <c r="S29" s="12">
        <v>103505.10433299372</v>
      </c>
      <c r="T29" s="12">
        <v>316759.77761440608</v>
      </c>
      <c r="U29" s="12">
        <v>53699.604614416239</v>
      </c>
      <c r="V29" s="12">
        <v>86352.488520654428</v>
      </c>
      <c r="W29" s="12">
        <v>153044.93130235473</v>
      </c>
      <c r="X29" s="12">
        <v>11147.822559480654</v>
      </c>
      <c r="Y29" s="12">
        <v>54918.105246767504</v>
      </c>
      <c r="Z29" s="12">
        <v>140575.91702378949</v>
      </c>
      <c r="AA29" s="12">
        <v>6873.8193128135908</v>
      </c>
    </row>
    <row r="30" spans="1:33">
      <c r="A30" s="11" t="s">
        <v>26</v>
      </c>
      <c r="B30" s="11" t="s">
        <v>102</v>
      </c>
      <c r="C30" s="12">
        <v>36.247161844628906</v>
      </c>
      <c r="D30" s="12">
        <v>5.1375213193907836</v>
      </c>
      <c r="E30" s="12">
        <v>18.815857202639382</v>
      </c>
      <c r="F30" s="12">
        <v>0.21379406875894699</v>
      </c>
      <c r="G30" s="12">
        <v>2.4719330826598744</v>
      </c>
      <c r="H30" s="12">
        <v>193887.85822652988</v>
      </c>
      <c r="I30" s="12">
        <v>35169.016993219419</v>
      </c>
      <c r="J30" s="12">
        <v>7.4498446848778768</v>
      </c>
      <c r="K30" s="12">
        <v>0.43077175864652029</v>
      </c>
      <c r="L30" s="12">
        <v>291182.16027943848</v>
      </c>
      <c r="M30" s="12">
        <v>838649.6325203653</v>
      </c>
      <c r="N30" s="12">
        <v>0.94074954855096116</v>
      </c>
      <c r="O30" s="12">
        <v>0.78635262403720063</v>
      </c>
      <c r="P30" s="12">
        <v>0.82520730124764818</v>
      </c>
      <c r="Q30" s="12">
        <v>4.5304238155012673</v>
      </c>
      <c r="R30" s="12">
        <v>0.41173389588079623</v>
      </c>
      <c r="S30" s="12">
        <v>0.52860853240867678</v>
      </c>
      <c r="T30" s="12">
        <v>1.0727625001380903</v>
      </c>
      <c r="U30" s="12">
        <v>256784.54834572098</v>
      </c>
      <c r="V30" s="12">
        <v>0.24151316240070167</v>
      </c>
      <c r="W30" s="12">
        <v>0.3606635168720283</v>
      </c>
      <c r="X30" s="12">
        <v>20926.988836091248</v>
      </c>
      <c r="Y30" s="12">
        <v>13383.129623170356</v>
      </c>
      <c r="Z30" s="12">
        <v>20721.147672476189</v>
      </c>
      <c r="AA30" s="12">
        <v>5.2695735441979905E-2</v>
      </c>
    </row>
    <row r="31" spans="1:33">
      <c r="A31" s="11" t="s">
        <v>26</v>
      </c>
      <c r="B31" s="11" t="s">
        <v>15</v>
      </c>
      <c r="C31" s="12">
        <v>0</v>
      </c>
      <c r="D31" s="12">
        <v>0</v>
      </c>
      <c r="E31" s="12">
        <v>1691569.6362100421</v>
      </c>
      <c r="F31" s="12">
        <v>0.44160641492433717</v>
      </c>
      <c r="G31" s="12">
        <v>936674.79548265971</v>
      </c>
      <c r="H31" s="12">
        <v>397792.63074713288</v>
      </c>
      <c r="I31" s="12">
        <v>64973.207492544228</v>
      </c>
      <c r="J31" s="12">
        <v>0.7041590049529225</v>
      </c>
      <c r="K31" s="12">
        <v>0.16600776447323082</v>
      </c>
      <c r="L31" s="12">
        <v>0.36931855546987907</v>
      </c>
      <c r="M31" s="12">
        <v>2369.4592444419072</v>
      </c>
      <c r="N31" s="12">
        <v>8.0078466918736671E-2</v>
      </c>
      <c r="O31" s="12">
        <v>8.8687094481708278E-2</v>
      </c>
      <c r="P31" s="12">
        <v>6.0987994070716499E-2</v>
      </c>
      <c r="Q31" s="12">
        <v>5.2814613039835492E-2</v>
      </c>
      <c r="R31" s="12">
        <v>9.5951862141737509E-2</v>
      </c>
      <c r="S31" s="12">
        <v>8.2310993108990524E-2</v>
      </c>
      <c r="T31" s="12">
        <v>7.9383328019776586E-2</v>
      </c>
      <c r="U31" s="12">
        <v>1.2509815674084106</v>
      </c>
      <c r="V31" s="12">
        <v>9.8990264685239041E-2</v>
      </c>
      <c r="W31" s="12">
        <v>6.145888889358974E-2</v>
      </c>
      <c r="X31" s="12">
        <v>73017.034299332503</v>
      </c>
      <c r="Y31" s="12">
        <v>6.7524024472606053E-2</v>
      </c>
      <c r="Z31" s="12">
        <v>3.16064035700553E-2</v>
      </c>
      <c r="AA31" s="12">
        <v>9.2236470462039623E-3</v>
      </c>
    </row>
    <row r="32" spans="1:33">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6" t="s">
        <v>98</v>
      </c>
      <c r="B33" s="36"/>
      <c r="C33" s="29">
        <v>30.798306846499166</v>
      </c>
      <c r="D33" s="29">
        <v>1646081.8922523854</v>
      </c>
      <c r="E33" s="29">
        <v>2029992.31546817</v>
      </c>
      <c r="F33" s="29">
        <v>2191134.6843180554</v>
      </c>
      <c r="G33" s="29">
        <v>1854152.3027641668</v>
      </c>
      <c r="H33" s="29">
        <v>2110140.4446956278</v>
      </c>
      <c r="I33" s="29">
        <v>1832435.158381189</v>
      </c>
      <c r="J33" s="29">
        <v>261220.29140325505</v>
      </c>
      <c r="K33" s="29">
        <v>0.38575939203852616</v>
      </c>
      <c r="L33" s="29">
        <v>1.9950378717389059</v>
      </c>
      <c r="M33" s="29">
        <v>2647818.8163524745</v>
      </c>
      <c r="N33" s="29">
        <v>665005.976405669</v>
      </c>
      <c r="O33" s="29">
        <v>147893.01163119584</v>
      </c>
      <c r="P33" s="29">
        <v>680052.84616182803</v>
      </c>
      <c r="Q33" s="29">
        <v>447593.59449180658</v>
      </c>
      <c r="R33" s="29">
        <v>1470441.3625058916</v>
      </c>
      <c r="S33" s="29">
        <v>103505.7844250402</v>
      </c>
      <c r="T33" s="29">
        <v>343541.08985822333</v>
      </c>
      <c r="U33" s="29">
        <v>322307.28794337204</v>
      </c>
      <c r="V33" s="29">
        <v>91245.277879386791</v>
      </c>
      <c r="W33" s="29">
        <v>232399.80208583162</v>
      </c>
      <c r="X33" s="29">
        <v>92693.411467867409</v>
      </c>
      <c r="Y33" s="29">
        <v>161504.3073728845</v>
      </c>
      <c r="Z33" s="29">
        <v>264452.62853551295</v>
      </c>
      <c r="AA33" s="29">
        <v>74948.715297641626</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0</v>
      </c>
      <c r="D36" s="12">
        <v>0</v>
      </c>
      <c r="E36" s="12">
        <v>0</v>
      </c>
      <c r="F36" s="12">
        <v>0</v>
      </c>
      <c r="G36" s="12">
        <v>0</v>
      </c>
      <c r="H36" s="12">
        <v>0</v>
      </c>
      <c r="I36" s="12">
        <v>0</v>
      </c>
      <c r="J36" s="12">
        <v>0</v>
      </c>
      <c r="K36" s="12">
        <v>0</v>
      </c>
      <c r="L36" s="12">
        <v>0</v>
      </c>
      <c r="M36" s="12">
        <v>0</v>
      </c>
      <c r="N36" s="12">
        <v>0</v>
      </c>
      <c r="O36" s="12">
        <v>0</v>
      </c>
      <c r="P36" s="12">
        <v>0</v>
      </c>
      <c r="Q36" s="12">
        <v>0</v>
      </c>
      <c r="R36" s="12">
        <v>0</v>
      </c>
      <c r="S36" s="12">
        <v>0</v>
      </c>
      <c r="T36" s="12">
        <v>0</v>
      </c>
      <c r="U36" s="12">
        <v>0</v>
      </c>
      <c r="V36" s="12">
        <v>0</v>
      </c>
      <c r="W36" s="12">
        <v>0</v>
      </c>
      <c r="X36" s="12">
        <v>0</v>
      </c>
      <c r="Y36" s="12">
        <v>0</v>
      </c>
      <c r="Z36" s="12">
        <v>0</v>
      </c>
      <c r="AA36" s="12">
        <v>0</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0</v>
      </c>
      <c r="D38" s="12">
        <v>0.80016295742326704</v>
      </c>
      <c r="E38" s="12">
        <v>0.10584828323023601</v>
      </c>
      <c r="F38" s="12">
        <v>2.79507128915264E-2</v>
      </c>
      <c r="G38" s="12">
        <v>3.7252597165244997E-2</v>
      </c>
      <c r="H38" s="12">
        <v>0.25730603881469399</v>
      </c>
      <c r="I38" s="12">
        <v>9.8891846102207998E-3</v>
      </c>
      <c r="J38" s="12">
        <v>3.12659528617125E-2</v>
      </c>
      <c r="K38" s="12">
        <v>8.7565153389119986E-3</v>
      </c>
      <c r="L38" s="12">
        <v>0.180275945620819</v>
      </c>
      <c r="M38" s="12">
        <v>0.34959015914721997</v>
      </c>
      <c r="N38" s="12">
        <v>0.20598846470680801</v>
      </c>
      <c r="O38" s="12">
        <v>0.17621793527731799</v>
      </c>
      <c r="P38" s="12">
        <v>1.93890455855949E-2</v>
      </c>
      <c r="Q38" s="12">
        <v>0.47298694534605001</v>
      </c>
      <c r="R38" s="12">
        <v>6.1043414985612E-4</v>
      </c>
      <c r="S38" s="12">
        <v>1.0254220091569799E-3</v>
      </c>
      <c r="T38" s="12">
        <v>1.23553198444272E-3</v>
      </c>
      <c r="U38" s="12">
        <v>1.7956365006947602E-3</v>
      </c>
      <c r="V38" s="12">
        <v>7.1304470897499998E-3</v>
      </c>
      <c r="W38" s="12">
        <v>1.50510000748142E-2</v>
      </c>
      <c r="X38" s="12">
        <v>3.8542466943908E-4</v>
      </c>
      <c r="Y38" s="12">
        <v>9.5162751057001303E-3</v>
      </c>
      <c r="Z38" s="12">
        <v>0.134084462716696</v>
      </c>
      <c r="AA38" s="12">
        <v>3.3063771399717905E-5</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1.8581661799823939</v>
      </c>
      <c r="D40" s="12">
        <v>8.2742056940060704E-2</v>
      </c>
      <c r="E40" s="12">
        <v>0.1239437726033762</v>
      </c>
      <c r="F40" s="12">
        <v>8.7215433042245785E-2</v>
      </c>
      <c r="G40" s="12">
        <v>8.2800220791187804E-2</v>
      </c>
      <c r="H40" s="12">
        <v>1.865481731653569</v>
      </c>
      <c r="I40" s="12">
        <v>1.632429596141597E-2</v>
      </c>
      <c r="J40" s="12">
        <v>8.6782254687892205E-3</v>
      </c>
      <c r="K40" s="12">
        <v>1.8398103600261086E-2</v>
      </c>
      <c r="L40" s="12">
        <v>0.1010242175579338</v>
      </c>
      <c r="M40" s="12">
        <v>2.2218549949467201</v>
      </c>
      <c r="N40" s="12">
        <v>265161.06654738053</v>
      </c>
      <c r="O40" s="12">
        <v>0.20843198440410352</v>
      </c>
      <c r="P40" s="12">
        <v>2.050271337125548E-2</v>
      </c>
      <c r="Q40" s="12">
        <v>4.2022652034104002</v>
      </c>
      <c r="R40" s="12">
        <v>5.6643330440503802E-3</v>
      </c>
      <c r="S40" s="12">
        <v>8.7993916902270996E-3</v>
      </c>
      <c r="T40" s="12">
        <v>9.4075845910133998E-3</v>
      </c>
      <c r="U40" s="12">
        <v>7.0485976914937297E-3</v>
      </c>
      <c r="V40" s="12">
        <v>8.6124940884655804E-3</v>
      </c>
      <c r="W40" s="12">
        <v>8.1573010103423594E-3</v>
      </c>
      <c r="X40" s="12">
        <v>6.5087483692129796E-3</v>
      </c>
      <c r="Y40" s="12">
        <v>0.1478182236556593</v>
      </c>
      <c r="Z40" s="12">
        <v>63677.397806564062</v>
      </c>
      <c r="AA40" s="12">
        <v>9.18796230258658E-4</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28.444996779153694</v>
      </c>
      <c r="D43" s="12">
        <v>0.89393276242506869</v>
      </c>
      <c r="E43" s="12">
        <v>4.5768040147974904</v>
      </c>
      <c r="F43" s="12">
        <v>901995.32337769109</v>
      </c>
      <c r="G43" s="12">
        <v>1052528.7663401673</v>
      </c>
      <c r="H43" s="12">
        <v>1035475.5974184037</v>
      </c>
      <c r="I43" s="12">
        <v>925052.07070154476</v>
      </c>
      <c r="J43" s="12">
        <v>1.6781262977974432</v>
      </c>
      <c r="K43" s="12">
        <v>0.41281887731994477</v>
      </c>
      <c r="L43" s="12">
        <v>430019.83052940055</v>
      </c>
      <c r="M43" s="12">
        <v>966674.2385315533</v>
      </c>
      <c r="N43" s="12">
        <v>495438.54868320102</v>
      </c>
      <c r="O43" s="12">
        <v>568260.83011816256</v>
      </c>
      <c r="P43" s="12">
        <v>962551.37988232449</v>
      </c>
      <c r="Q43" s="12">
        <v>1185130.15055029</v>
      </c>
      <c r="R43" s="12">
        <v>7.4980535422314587E-2</v>
      </c>
      <c r="S43" s="12">
        <v>6.311142988424906E-2</v>
      </c>
      <c r="T43" s="12">
        <v>0.16133651063108129</v>
      </c>
      <c r="U43" s="12">
        <v>256014.44897893904</v>
      </c>
      <c r="V43" s="12">
        <v>301589.7088473239</v>
      </c>
      <c r="W43" s="12">
        <v>141727.44096496009</v>
      </c>
      <c r="X43" s="12">
        <v>48867.237843600815</v>
      </c>
      <c r="Y43" s="12">
        <v>208758.41789425883</v>
      </c>
      <c r="Z43" s="12">
        <v>162380.29068282258</v>
      </c>
      <c r="AA43" s="12">
        <v>30217.739099450471</v>
      </c>
    </row>
    <row r="44" spans="1:27">
      <c r="A44" s="11" t="s">
        <v>27</v>
      </c>
      <c r="B44" s="11" t="s">
        <v>9</v>
      </c>
      <c r="C44" s="12">
        <v>5.5775355346320863</v>
      </c>
      <c r="D44" s="12">
        <v>0.58668957338236882</v>
      </c>
      <c r="E44" s="12">
        <v>0.84356232175626844</v>
      </c>
      <c r="F44" s="12">
        <v>3.4712704592757837</v>
      </c>
      <c r="G44" s="12">
        <v>2.6283152481587586</v>
      </c>
      <c r="H44" s="12">
        <v>0.81180116591652773</v>
      </c>
      <c r="I44" s="12">
        <v>1.5340106945406433</v>
      </c>
      <c r="J44" s="12">
        <v>0.20876341045369898</v>
      </c>
      <c r="K44" s="12">
        <v>0.13232488065336151</v>
      </c>
      <c r="L44" s="12">
        <v>0.37601212154289643</v>
      </c>
      <c r="M44" s="12">
        <v>4.8180727362011684</v>
      </c>
      <c r="N44" s="12">
        <v>3.1146197990111939</v>
      </c>
      <c r="O44" s="12">
        <v>29322.707409432121</v>
      </c>
      <c r="P44" s="12">
        <v>128224.10153629413</v>
      </c>
      <c r="Q44" s="12">
        <v>879810.62665820634</v>
      </c>
      <c r="R44" s="12">
        <v>1.7847246895663554E-2</v>
      </c>
      <c r="S44" s="12">
        <v>2.8003013040724001E-2</v>
      </c>
      <c r="T44" s="12">
        <v>57527.382832513402</v>
      </c>
      <c r="U44" s="12">
        <v>66736.516069672216</v>
      </c>
      <c r="V44" s="12">
        <v>247489.1108240023</v>
      </c>
      <c r="W44" s="12">
        <v>143826.00722417075</v>
      </c>
      <c r="X44" s="12">
        <v>7.7692693377589966E-2</v>
      </c>
      <c r="Y44" s="12">
        <v>49626.219041593766</v>
      </c>
      <c r="Z44" s="12">
        <v>175534.44335503285</v>
      </c>
      <c r="AA44" s="12">
        <v>23859.429488791215</v>
      </c>
    </row>
    <row r="45" spans="1:27">
      <c r="A45" s="11" t="s">
        <v>27</v>
      </c>
      <c r="B45" s="11" t="s">
        <v>102</v>
      </c>
      <c r="C45" s="12">
        <v>8.3023223167384703</v>
      </c>
      <c r="D45" s="12">
        <v>0.2052456478519539</v>
      </c>
      <c r="E45" s="12">
        <v>1.2214710077906061</v>
      </c>
      <c r="F45" s="12">
        <v>0.25583393250053099</v>
      </c>
      <c r="G45" s="12">
        <v>1.8184701628893501E-2</v>
      </c>
      <c r="H45" s="12">
        <v>3.7389841986902099</v>
      </c>
      <c r="I45" s="12">
        <v>0.10067290694367322</v>
      </c>
      <c r="J45" s="12">
        <v>0.20854424885147671</v>
      </c>
      <c r="K45" s="12">
        <v>0.20621843315344501</v>
      </c>
      <c r="L45" s="12">
        <v>62.144641475960995</v>
      </c>
      <c r="M45" s="12">
        <v>127064.25803552307</v>
      </c>
      <c r="N45" s="12">
        <v>45186.793054563292</v>
      </c>
      <c r="O45" s="12">
        <v>253207.27701961916</v>
      </c>
      <c r="P45" s="12">
        <v>0.13078851973960121</v>
      </c>
      <c r="Q45" s="12">
        <v>891334.28083798697</v>
      </c>
      <c r="R45" s="12">
        <v>0.1071699588118723</v>
      </c>
      <c r="S45" s="12">
        <v>0.130470068541647</v>
      </c>
      <c r="T45" s="12">
        <v>0.14358126630982759</v>
      </c>
      <c r="U45" s="12">
        <v>113438.25079672392</v>
      </c>
      <c r="V45" s="12">
        <v>0.14212033707339089</v>
      </c>
      <c r="W45" s="12">
        <v>35991.332718266451</v>
      </c>
      <c r="X45" s="12">
        <v>8.0402149868930586E-2</v>
      </c>
      <c r="Y45" s="12">
        <v>6.2048988525621705E-2</v>
      </c>
      <c r="Z45" s="12">
        <v>11033.811450543481</v>
      </c>
      <c r="AA45" s="12">
        <v>2.3407188667339662E-2</v>
      </c>
    </row>
    <row r="46" spans="1:27">
      <c r="A46" s="11" t="s">
        <v>27</v>
      </c>
      <c r="B46" s="11" t="s">
        <v>15</v>
      </c>
      <c r="C46" s="12">
        <v>0</v>
      </c>
      <c r="D46" s="12">
        <v>0</v>
      </c>
      <c r="E46" s="12">
        <v>11.60517061743422</v>
      </c>
      <c r="F46" s="12">
        <v>1.3555617190720641</v>
      </c>
      <c r="G46" s="12">
        <v>0.53000195533255701</v>
      </c>
      <c r="H46" s="12">
        <v>15.28458569736941</v>
      </c>
      <c r="I46" s="12">
        <v>0.29360581098416599</v>
      </c>
      <c r="J46" s="12">
        <v>0.26032625810130694</v>
      </c>
      <c r="K46" s="12">
        <v>0.13031292321832358</v>
      </c>
      <c r="L46" s="12">
        <v>46.6512464037231</v>
      </c>
      <c r="M46" s="12">
        <v>311795.40553877538</v>
      </c>
      <c r="N46" s="12">
        <v>16585.889633067542</v>
      </c>
      <c r="O46" s="12">
        <v>0.54065357341861997</v>
      </c>
      <c r="P46" s="12">
        <v>0.13025509683716963</v>
      </c>
      <c r="Q46" s="12">
        <v>50034.722070475458</v>
      </c>
      <c r="R46" s="12">
        <v>7.2673494371213593E-2</v>
      </c>
      <c r="S46" s="12">
        <v>6.9239620181027903E-2</v>
      </c>
      <c r="T46" s="12">
        <v>6.1638039275056004E-2</v>
      </c>
      <c r="U46" s="12">
        <v>63228.745583676158</v>
      </c>
      <c r="V46" s="12">
        <v>0.19497385190357</v>
      </c>
      <c r="W46" s="12">
        <v>76038.305494240849</v>
      </c>
      <c r="X46" s="12">
        <v>6.0434656201712102E-2</v>
      </c>
      <c r="Y46" s="12">
        <v>69180.529101633685</v>
      </c>
      <c r="Z46" s="12">
        <v>105004.7898023561</v>
      </c>
      <c r="AA46" s="12">
        <v>8.367166830547319E-3</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6" t="s">
        <v>98</v>
      </c>
      <c r="B48" s="36"/>
      <c r="C48" s="29">
        <v>35.880698493768172</v>
      </c>
      <c r="D48" s="29">
        <v>2.3635273501707652</v>
      </c>
      <c r="E48" s="29">
        <v>5.6501583923873708</v>
      </c>
      <c r="F48" s="29">
        <v>901998.90981429629</v>
      </c>
      <c r="G48" s="29">
        <v>1052531.5147082333</v>
      </c>
      <c r="H48" s="29">
        <v>1035478.5320073401</v>
      </c>
      <c r="I48" s="29">
        <v>925053.63092571998</v>
      </c>
      <c r="J48" s="29">
        <v>1.9268338865816439</v>
      </c>
      <c r="K48" s="29">
        <v>0.57229837691247942</v>
      </c>
      <c r="L48" s="29">
        <v>430020.4878416853</v>
      </c>
      <c r="M48" s="29">
        <v>966681.62804944359</v>
      </c>
      <c r="N48" s="29">
        <v>760602.93583884521</v>
      </c>
      <c r="O48" s="29">
        <v>597583.92217751441</v>
      </c>
      <c r="P48" s="29">
        <v>1090775.5213103776</v>
      </c>
      <c r="Q48" s="29">
        <v>2064945.452460645</v>
      </c>
      <c r="R48" s="29">
        <v>9.9102549511884644E-2</v>
      </c>
      <c r="S48" s="29">
        <v>0.10093925662435714</v>
      </c>
      <c r="T48" s="29">
        <v>57527.55481214061</v>
      </c>
      <c r="U48" s="29">
        <v>322750.97389284545</v>
      </c>
      <c r="V48" s="29">
        <v>549078.83541426738</v>
      </c>
      <c r="W48" s="29">
        <v>285553.47139743192</v>
      </c>
      <c r="X48" s="29">
        <v>48867.322430467226</v>
      </c>
      <c r="Y48" s="29">
        <v>258384.79427035135</v>
      </c>
      <c r="Z48" s="29">
        <v>401592.26592888217</v>
      </c>
      <c r="AA48" s="29">
        <v>54077.169540101691</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0</v>
      </c>
      <c r="D52" s="12">
        <v>0</v>
      </c>
      <c r="E52" s="12">
        <v>0</v>
      </c>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v>0</v>
      </c>
      <c r="W52" s="12">
        <v>0</v>
      </c>
      <c r="X52" s="12">
        <v>0</v>
      </c>
      <c r="Y52" s="12">
        <v>0</v>
      </c>
      <c r="Z52" s="12">
        <v>0</v>
      </c>
      <c r="AA52" s="12">
        <v>0</v>
      </c>
    </row>
    <row r="53" spans="1:27">
      <c r="A53" s="11" t="s">
        <v>28</v>
      </c>
      <c r="B53" s="11" t="s">
        <v>8</v>
      </c>
      <c r="C53" s="12">
        <v>0</v>
      </c>
      <c r="D53" s="12">
        <v>0.72047234944429994</v>
      </c>
      <c r="E53" s="12">
        <v>7.4882621123200002E-2</v>
      </c>
      <c r="F53" s="12">
        <v>5.0251765228824803E-2</v>
      </c>
      <c r="G53" s="12">
        <v>2.5099753794788002E-2</v>
      </c>
      <c r="H53" s="12">
        <v>7.6872396529401504E-2</v>
      </c>
      <c r="I53" s="12">
        <v>5.0111300491391996E-3</v>
      </c>
      <c r="J53" s="12">
        <v>7.3865575691161589E-2</v>
      </c>
      <c r="K53" s="12">
        <v>1.8971202982450801E-3</v>
      </c>
      <c r="L53" s="12">
        <v>8.7173543989428004E-2</v>
      </c>
      <c r="M53" s="12">
        <v>0.109556594859442</v>
      </c>
      <c r="N53" s="12">
        <v>0.13127171941472301</v>
      </c>
      <c r="O53" s="12">
        <v>0.11701583620622501</v>
      </c>
      <c r="P53" s="12">
        <v>3.5584134831735002E-3</v>
      </c>
      <c r="Q53" s="12">
        <v>6.4924070941383999E-2</v>
      </c>
      <c r="R53" s="12">
        <v>6.9567777514177598E-4</v>
      </c>
      <c r="S53" s="12">
        <v>1.1014222708560902E-2</v>
      </c>
      <c r="T53" s="12">
        <v>5.3529557650919997E-2</v>
      </c>
      <c r="U53" s="12">
        <v>6.8186774977038789E-2</v>
      </c>
      <c r="V53" s="12">
        <v>5.0148518415143398E-3</v>
      </c>
      <c r="W53" s="12">
        <v>6.3890150588338204E-2</v>
      </c>
      <c r="X53" s="12">
        <v>5.60577376187423E-3</v>
      </c>
      <c r="Y53" s="12">
        <v>0.23997158107001598</v>
      </c>
      <c r="Z53" s="12">
        <v>9.4478700058760988E-3</v>
      </c>
      <c r="AA53" s="12">
        <v>0.4063990971516</v>
      </c>
    </row>
    <row r="54" spans="1:27">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c r="A55" s="11" t="s">
        <v>28</v>
      </c>
      <c r="B55" s="11" t="s">
        <v>5</v>
      </c>
      <c r="C55" s="12">
        <v>1.829727579334987</v>
      </c>
      <c r="D55" s="12">
        <v>0.44944266290982604</v>
      </c>
      <c r="E55" s="12">
        <v>2.5614904439105298E-2</v>
      </c>
      <c r="F55" s="12">
        <v>0.1087488011576207</v>
      </c>
      <c r="G55" s="12">
        <v>2.2975987119230802E-2</v>
      </c>
      <c r="H55" s="12">
        <v>3.0584627842187899E-2</v>
      </c>
      <c r="I55" s="12">
        <v>2.6306515700400102E-2</v>
      </c>
      <c r="J55" s="12">
        <v>7.9319317226246203E-2</v>
      </c>
      <c r="K55" s="12">
        <v>5.5632443791958808E-2</v>
      </c>
      <c r="L55" s="12">
        <v>0.11149104925601401</v>
      </c>
      <c r="M55" s="12">
        <v>0.26970882864460499</v>
      </c>
      <c r="N55" s="12">
        <v>3.7339728047348399E-2</v>
      </c>
      <c r="O55" s="12">
        <v>1.4418921265515501</v>
      </c>
      <c r="P55" s="12">
        <v>1.6740074082574503E-2</v>
      </c>
      <c r="Q55" s="12">
        <v>3.0084470703704198E-2</v>
      </c>
      <c r="R55" s="12">
        <v>7.77790676179915E-3</v>
      </c>
      <c r="S55" s="12">
        <v>1.5905799741395429E-2</v>
      </c>
      <c r="T55" s="12">
        <v>2.3557238328683398E-2</v>
      </c>
      <c r="U55" s="12">
        <v>2.5805191983111442</v>
      </c>
      <c r="V55" s="12">
        <v>8.9189162946787994E-3</v>
      </c>
      <c r="W55" s="12">
        <v>2.5991505299531804E-2</v>
      </c>
      <c r="X55" s="12">
        <v>164803.98270244064</v>
      </c>
      <c r="Y55" s="12">
        <v>16100.917709872432</v>
      </c>
      <c r="Z55" s="12">
        <v>9.2546011194706984E-3</v>
      </c>
      <c r="AA55" s="12">
        <v>7148.755640683381</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14.242012820415484</v>
      </c>
      <c r="D58" s="12">
        <v>1.7041161757490739</v>
      </c>
      <c r="E58" s="12">
        <v>910838.00178630312</v>
      </c>
      <c r="F58" s="12">
        <v>0.32794954336765336</v>
      </c>
      <c r="G58" s="12">
        <v>0.2837883299418601</v>
      </c>
      <c r="H58" s="12">
        <v>0.98342821960296278</v>
      </c>
      <c r="I58" s="12">
        <v>0.32715349901803376</v>
      </c>
      <c r="J58" s="12">
        <v>1.8089179474317869</v>
      </c>
      <c r="K58" s="12">
        <v>0.37336308552998387</v>
      </c>
      <c r="L58" s="12">
        <v>1.9391221476070546</v>
      </c>
      <c r="M58" s="12">
        <v>565969.07179846754</v>
      </c>
      <c r="N58" s="12">
        <v>129388.91249650266</v>
      </c>
      <c r="O58" s="12">
        <v>176962.75456084227</v>
      </c>
      <c r="P58" s="12">
        <v>521798.64676018461</v>
      </c>
      <c r="Q58" s="12">
        <v>448619.48875218403</v>
      </c>
      <c r="R58" s="12">
        <v>224803.07483767581</v>
      </c>
      <c r="S58" s="12">
        <v>31433.89336678847</v>
      </c>
      <c r="T58" s="12">
        <v>213724.40353308103</v>
      </c>
      <c r="U58" s="12">
        <v>34501.242208439377</v>
      </c>
      <c r="V58" s="12">
        <v>379686.38920979138</v>
      </c>
      <c r="W58" s="12">
        <v>61562.533487729386</v>
      </c>
      <c r="X58" s="12">
        <v>2.3660436832231828</v>
      </c>
      <c r="Y58" s="12">
        <v>104465.47924718994</v>
      </c>
      <c r="Z58" s="12">
        <v>58604.046306599856</v>
      </c>
      <c r="AA58" s="12">
        <v>32274.705117694448</v>
      </c>
    </row>
    <row r="59" spans="1:27">
      <c r="A59" s="11" t="s">
        <v>28</v>
      </c>
      <c r="B59" s="11" t="s">
        <v>9</v>
      </c>
      <c r="C59" s="12">
        <v>3.1142056565652574</v>
      </c>
      <c r="D59" s="12">
        <v>0.48729962038085273</v>
      </c>
      <c r="E59" s="12">
        <v>5.2401269697325699</v>
      </c>
      <c r="F59" s="12">
        <v>5.1850628333942245E-2</v>
      </c>
      <c r="G59" s="12">
        <v>5.6291089481055399E-2</v>
      </c>
      <c r="H59" s="12">
        <v>5.8382059690506978E-2</v>
      </c>
      <c r="I59" s="12">
        <v>4.455594249652238E-2</v>
      </c>
      <c r="J59" s="12">
        <v>0.13502138546101514</v>
      </c>
      <c r="K59" s="12">
        <v>3.3334517650315261E-2</v>
      </c>
      <c r="L59" s="12">
        <v>0.77152636318419898</v>
      </c>
      <c r="M59" s="12">
        <v>0.99802023830963071</v>
      </c>
      <c r="N59" s="12">
        <v>1.4751116914552793</v>
      </c>
      <c r="O59" s="12">
        <v>3.369337277467868</v>
      </c>
      <c r="P59" s="12">
        <v>0.92418801306548004</v>
      </c>
      <c r="Q59" s="12">
        <v>0.65270133417744303</v>
      </c>
      <c r="R59" s="12">
        <v>3.369846237168129</v>
      </c>
      <c r="S59" s="12">
        <v>2.1419178006312247</v>
      </c>
      <c r="T59" s="12">
        <v>1.6857196773256933</v>
      </c>
      <c r="U59" s="12">
        <v>154789.94178918214</v>
      </c>
      <c r="V59" s="12">
        <v>71691.389187266657</v>
      </c>
      <c r="W59" s="12">
        <v>70154.907145926045</v>
      </c>
      <c r="X59" s="12">
        <v>14882.193258520181</v>
      </c>
      <c r="Y59" s="12">
        <v>74529.248205992641</v>
      </c>
      <c r="Z59" s="12">
        <v>17293.928600660231</v>
      </c>
      <c r="AA59" s="12">
        <v>41303.201005108429</v>
      </c>
    </row>
    <row r="60" spans="1:27">
      <c r="A60" s="11" t="s">
        <v>28</v>
      </c>
      <c r="B60" s="11" t="s">
        <v>102</v>
      </c>
      <c r="C60" s="12">
        <v>8.5755894670211994</v>
      </c>
      <c r="D60" s="12">
        <v>0.83328184204292388</v>
      </c>
      <c r="E60" s="12">
        <v>0.31929013875913598</v>
      </c>
      <c r="F60" s="12">
        <v>0.55495423077084793</v>
      </c>
      <c r="G60" s="12">
        <v>1.0769670243564079E-2</v>
      </c>
      <c r="H60" s="12">
        <v>2.0628156401383203E-2</v>
      </c>
      <c r="I60" s="12">
        <v>0.1410788714344606</v>
      </c>
      <c r="J60" s="12">
        <v>0.90755682469750609</v>
      </c>
      <c r="K60" s="12">
        <v>0.24345373234886591</v>
      </c>
      <c r="L60" s="12">
        <v>3.785246773671</v>
      </c>
      <c r="M60" s="12">
        <v>4.2428098655775903</v>
      </c>
      <c r="N60" s="12">
        <v>0.338026922522425</v>
      </c>
      <c r="O60" s="12">
        <v>38558.609529109191</v>
      </c>
      <c r="P60" s="12">
        <v>0.21935746572005499</v>
      </c>
      <c r="Q60" s="12">
        <v>0.48043001446537403</v>
      </c>
      <c r="R60" s="12">
        <v>0.1011654881678672</v>
      </c>
      <c r="S60" s="12">
        <v>0.224629491122361</v>
      </c>
      <c r="T60" s="12">
        <v>21805.473855369029</v>
      </c>
      <c r="U60" s="12">
        <v>253027.75768287832</v>
      </c>
      <c r="V60" s="12">
        <v>0.13003485882581961</v>
      </c>
      <c r="W60" s="12">
        <v>0.11289772016621279</v>
      </c>
      <c r="X60" s="12">
        <v>0.11486978759156599</v>
      </c>
      <c r="Y60" s="12">
        <v>14999.650759826161</v>
      </c>
      <c r="Z60" s="12">
        <v>3.0369174932039399E-2</v>
      </c>
      <c r="AA60" s="12">
        <v>19235.41837216806</v>
      </c>
    </row>
    <row r="61" spans="1:27">
      <c r="A61" s="11" t="s">
        <v>28</v>
      </c>
      <c r="B61" s="11" t="s">
        <v>15</v>
      </c>
      <c r="C61" s="12">
        <v>0</v>
      </c>
      <c r="D61" s="12">
        <v>0</v>
      </c>
      <c r="E61" s="12">
        <v>10.863337548649101</v>
      </c>
      <c r="F61" s="12">
        <v>1.5358336942467039</v>
      </c>
      <c r="G61" s="12">
        <v>0.2165652350870079</v>
      </c>
      <c r="H61" s="12">
        <v>0.27387651087633097</v>
      </c>
      <c r="I61" s="12">
        <v>0.30058279868012799</v>
      </c>
      <c r="J61" s="12">
        <v>1.9707721026596998</v>
      </c>
      <c r="K61" s="12">
        <v>0.13989551229826203</v>
      </c>
      <c r="L61" s="12">
        <v>1.736533725810975</v>
      </c>
      <c r="M61" s="12">
        <v>5.37167200827054</v>
      </c>
      <c r="N61" s="12">
        <v>0.318066674607558</v>
      </c>
      <c r="O61" s="12">
        <v>8.3102430279365116</v>
      </c>
      <c r="P61" s="12">
        <v>0.2177429594364442</v>
      </c>
      <c r="Q61" s="12">
        <v>0.18597410805393799</v>
      </c>
      <c r="R61" s="12">
        <v>8.4984893765390604E-2</v>
      </c>
      <c r="S61" s="12">
        <v>9.7802009025765996E-2</v>
      </c>
      <c r="T61" s="12">
        <v>9.9828809063017998E-2</v>
      </c>
      <c r="U61" s="12">
        <v>3.6004954058839305</v>
      </c>
      <c r="V61" s="12">
        <v>7.0855449115903205E-2</v>
      </c>
      <c r="W61" s="12">
        <v>7.3401318133992796E-2</v>
      </c>
      <c r="X61" s="12">
        <v>5.5433910738549388</v>
      </c>
      <c r="Y61" s="12">
        <v>0.91190160240282403</v>
      </c>
      <c r="Z61" s="12">
        <v>2.3533380583318803E-2</v>
      </c>
      <c r="AA61" s="12">
        <v>1.529965144093534E-2</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6" t="s">
        <v>98</v>
      </c>
      <c r="B63" s="36"/>
      <c r="C63" s="29">
        <v>19.185946056315728</v>
      </c>
      <c r="D63" s="29">
        <v>3.3613308084840527</v>
      </c>
      <c r="E63" s="29">
        <v>910843.34241079842</v>
      </c>
      <c r="F63" s="29">
        <v>0.53880073808804108</v>
      </c>
      <c r="G63" s="29">
        <v>0.38815516033693426</v>
      </c>
      <c r="H63" s="29">
        <v>1.1492673036650591</v>
      </c>
      <c r="I63" s="29">
        <v>0.40302708726409547</v>
      </c>
      <c r="J63" s="29">
        <v>2.0971242258102096</v>
      </c>
      <c r="K63" s="29">
        <v>0.46422716727050301</v>
      </c>
      <c r="L63" s="29">
        <v>2.9093131040366953</v>
      </c>
      <c r="M63" s="29">
        <v>565970.44908412942</v>
      </c>
      <c r="N63" s="29">
        <v>129390.55621964157</v>
      </c>
      <c r="O63" s="29">
        <v>176967.68280608248</v>
      </c>
      <c r="P63" s="29">
        <v>521799.59124668525</v>
      </c>
      <c r="Q63" s="29">
        <v>448620.23646205984</v>
      </c>
      <c r="R63" s="29">
        <v>224806.45315749751</v>
      </c>
      <c r="S63" s="29">
        <v>31436.062204611553</v>
      </c>
      <c r="T63" s="29">
        <v>213726.16633955433</v>
      </c>
      <c r="U63" s="29">
        <v>189293.83270359482</v>
      </c>
      <c r="V63" s="29">
        <v>451377.79233082617</v>
      </c>
      <c r="W63" s="29">
        <v>131717.53051531131</v>
      </c>
      <c r="X63" s="29">
        <v>179688.54761041782</v>
      </c>
      <c r="Y63" s="29">
        <v>195095.88513463608</v>
      </c>
      <c r="Z63" s="29">
        <v>75897.993609731217</v>
      </c>
      <c r="AA63" s="29">
        <v>80727.068162583411</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0</v>
      </c>
      <c r="D68" s="12">
        <v>0.80166307513618806</v>
      </c>
      <c r="E68" s="12">
        <v>3.0258538447836901E-2</v>
      </c>
      <c r="F68" s="12">
        <v>7.1993972883731203E-3</v>
      </c>
      <c r="G68" s="12">
        <v>3.3595546327805002E-2</v>
      </c>
      <c r="H68" s="12">
        <v>6.5718328089617001E-2</v>
      </c>
      <c r="I68" s="12">
        <v>1.9723332477950401E-2</v>
      </c>
      <c r="J68" s="12">
        <v>9.9027033771802497E-2</v>
      </c>
      <c r="K68" s="12">
        <v>4.81861094589089E-3</v>
      </c>
      <c r="L68" s="12">
        <v>0.111268159660861</v>
      </c>
      <c r="M68" s="12">
        <v>8.8035988509885005E-2</v>
      </c>
      <c r="N68" s="12">
        <v>0.18741196028740501</v>
      </c>
      <c r="O68" s="12">
        <v>4.8452320093259997E-2</v>
      </c>
      <c r="P68" s="12">
        <v>5.0140767665645897E-3</v>
      </c>
      <c r="Q68" s="12">
        <v>0.19294631822354402</v>
      </c>
      <c r="R68" s="12">
        <v>1.5111543008180098E-3</v>
      </c>
      <c r="S68" s="12">
        <v>5.7240780830531898E-3</v>
      </c>
      <c r="T68" s="12">
        <v>5.4749811091030004E-3</v>
      </c>
      <c r="U68" s="12">
        <v>1.04984061221853E-2</v>
      </c>
      <c r="V68" s="12">
        <v>4.1285945257750001E-3</v>
      </c>
      <c r="W68" s="12">
        <v>9.9706110597867811E-2</v>
      </c>
      <c r="X68" s="12">
        <v>3.5222407529855596E-4</v>
      </c>
      <c r="Y68" s="12">
        <v>4.1884494372486404E-2</v>
      </c>
      <c r="Z68" s="12">
        <v>2.5070751350413103E-3</v>
      </c>
      <c r="AA68" s="12">
        <v>2.3910487258701602E-3</v>
      </c>
    </row>
    <row r="69" spans="1:27">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1.8738108455504998</v>
      </c>
      <c r="D70" s="12">
        <v>8.9458596427648598E-2</v>
      </c>
      <c r="E70" s="12">
        <v>8.9394253196556098E-2</v>
      </c>
      <c r="F70" s="12">
        <v>8.01351256643201E-2</v>
      </c>
      <c r="G70" s="12">
        <v>8.8742884196263305E-2</v>
      </c>
      <c r="H70" s="12">
        <v>9.5222390682898214E-2</v>
      </c>
      <c r="I70" s="12">
        <v>8.1996412026042811E-2</v>
      </c>
      <c r="J70" s="12">
        <v>0.1034088000060098</v>
      </c>
      <c r="K70" s="12">
        <v>7.1808792591187193E-2</v>
      </c>
      <c r="L70" s="12">
        <v>0.10191267876505838</v>
      </c>
      <c r="M70" s="12">
        <v>8.3594477728012401E-2</v>
      </c>
      <c r="N70" s="12">
        <v>0.2004511009314606</v>
      </c>
      <c r="O70" s="12">
        <v>1.6920069191643452</v>
      </c>
      <c r="P70" s="12">
        <v>1.7564818262902841E-2</v>
      </c>
      <c r="Q70" s="12">
        <v>0.48173586020467996</v>
      </c>
      <c r="R70" s="12">
        <v>7.5580889990567602E-3</v>
      </c>
      <c r="S70" s="12">
        <v>1.382078935361954E-2</v>
      </c>
      <c r="T70" s="12">
        <v>1.7818531567172599E-2</v>
      </c>
      <c r="U70" s="12">
        <v>0.60963917436024206</v>
      </c>
      <c r="V70" s="12">
        <v>7.1186071971828004E-3</v>
      </c>
      <c r="W70" s="12">
        <v>4471.7167573260031</v>
      </c>
      <c r="X70" s="12">
        <v>44039.53406848466</v>
      </c>
      <c r="Y70" s="12">
        <v>1.3546185595752779E-2</v>
      </c>
      <c r="Z70" s="12">
        <v>3.4797570535372202E-3</v>
      </c>
      <c r="AA70" s="12">
        <v>1.5012177593764981E-3</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26.18428881287641</v>
      </c>
      <c r="D73" s="12">
        <v>1.5293976529320308</v>
      </c>
      <c r="E73" s="12">
        <v>1.0814279927941053</v>
      </c>
      <c r="F73" s="12">
        <v>1.6760895382858576</v>
      </c>
      <c r="G73" s="12">
        <v>2.0711791201750867</v>
      </c>
      <c r="H73" s="12">
        <v>3.1669857293841437</v>
      </c>
      <c r="I73" s="12">
        <v>1.7283260761131272</v>
      </c>
      <c r="J73" s="12">
        <v>24.586539413674252</v>
      </c>
      <c r="K73" s="12">
        <v>3.6214229682163088</v>
      </c>
      <c r="L73" s="12">
        <v>141814.22760770749</v>
      </c>
      <c r="M73" s="12">
        <v>924876.4951184307</v>
      </c>
      <c r="N73" s="12">
        <v>54.930005066236596</v>
      </c>
      <c r="O73" s="12">
        <v>422868.65188856533</v>
      </c>
      <c r="P73" s="12">
        <v>338760.90823226253</v>
      </c>
      <c r="Q73" s="12">
        <v>221741.30552940897</v>
      </c>
      <c r="R73" s="12">
        <v>85660.924748160978</v>
      </c>
      <c r="S73" s="12">
        <v>21442.950614929166</v>
      </c>
      <c r="T73" s="12">
        <v>201166.13926472381</v>
      </c>
      <c r="U73" s="12">
        <v>0.38190118803440598</v>
      </c>
      <c r="V73" s="12">
        <v>54332.289180571497</v>
      </c>
      <c r="W73" s="12">
        <v>2068.8682031790804</v>
      </c>
      <c r="X73" s="12">
        <v>44735.731544563016</v>
      </c>
      <c r="Y73" s="12">
        <v>49117.486172392419</v>
      </c>
      <c r="Z73" s="12">
        <v>103869.5227884089</v>
      </c>
      <c r="AA73" s="12">
        <v>36748.170235911297</v>
      </c>
    </row>
    <row r="74" spans="1:27">
      <c r="A74" s="11" t="s">
        <v>29</v>
      </c>
      <c r="B74" s="11" t="s">
        <v>9</v>
      </c>
      <c r="C74" s="12">
        <v>5.207194020981234</v>
      </c>
      <c r="D74" s="12">
        <v>0.56651074424198167</v>
      </c>
      <c r="E74" s="12">
        <v>0.63205749450463189</v>
      </c>
      <c r="F74" s="12">
        <v>0.31951439853657188</v>
      </c>
      <c r="G74" s="12">
        <v>0.66362857817309151</v>
      </c>
      <c r="H74" s="12">
        <v>0.36352930446539161</v>
      </c>
      <c r="I74" s="12">
        <v>0.46239478325399247</v>
      </c>
      <c r="J74" s="12">
        <v>1.8859610968672631</v>
      </c>
      <c r="K74" s="12">
        <v>0.56833497069353256</v>
      </c>
      <c r="L74" s="12">
        <v>2.5183409667201166</v>
      </c>
      <c r="M74" s="12">
        <v>1.5451818632792271</v>
      </c>
      <c r="N74" s="12">
        <v>6.5242063823408358</v>
      </c>
      <c r="O74" s="12">
        <v>1.5837763443009967</v>
      </c>
      <c r="P74" s="12">
        <v>10.7511946072991</v>
      </c>
      <c r="Q74" s="12">
        <v>63084.564566436762</v>
      </c>
      <c r="R74" s="12">
        <v>3.3386926684246775E-2</v>
      </c>
      <c r="S74" s="12">
        <v>6600.1875856227316</v>
      </c>
      <c r="T74" s="12">
        <v>0.80396627103347695</v>
      </c>
      <c r="U74" s="12">
        <v>160100.95726351507</v>
      </c>
      <c r="V74" s="12">
        <v>0.59179528992634178</v>
      </c>
      <c r="W74" s="12">
        <v>96292.76733191403</v>
      </c>
      <c r="X74" s="12">
        <v>3.4352214395651233E-2</v>
      </c>
      <c r="Y74" s="12">
        <v>40437.184775157548</v>
      </c>
      <c r="Z74" s="12">
        <v>28806.362218824117</v>
      </c>
      <c r="AA74" s="12">
        <v>2643.8075074173425</v>
      </c>
    </row>
    <row r="75" spans="1:27">
      <c r="A75" s="11" t="s">
        <v>29</v>
      </c>
      <c r="B75" s="11" t="s">
        <v>102</v>
      </c>
      <c r="C75" s="12">
        <v>10.152307189403</v>
      </c>
      <c r="D75" s="12">
        <v>8.6080091156882588E-2</v>
      </c>
      <c r="E75" s="12">
        <v>0.1652511423713745</v>
      </c>
      <c r="F75" s="12">
        <v>0.18010829610681792</v>
      </c>
      <c r="G75" s="12">
        <v>1.82312386453603E-2</v>
      </c>
      <c r="H75" s="12">
        <v>2.7347404317439102E-2</v>
      </c>
      <c r="I75" s="12">
        <v>0.284888364891903</v>
      </c>
      <c r="J75" s="12">
        <v>1.3239681214168459</v>
      </c>
      <c r="K75" s="12">
        <v>0.346553994865196</v>
      </c>
      <c r="L75" s="12">
        <v>5.4785972140319998</v>
      </c>
      <c r="M75" s="12">
        <v>1.6810144890054668</v>
      </c>
      <c r="N75" s="12">
        <v>1.7660748862448199</v>
      </c>
      <c r="O75" s="12">
        <v>188942.03926561848</v>
      </c>
      <c r="P75" s="12">
        <v>0.26598514629554804</v>
      </c>
      <c r="Q75" s="12">
        <v>103865.78454075246</v>
      </c>
      <c r="R75" s="12">
        <v>0.14213469069671641</v>
      </c>
      <c r="S75" s="12">
        <v>0.25023460845525303</v>
      </c>
      <c r="T75" s="12">
        <v>4919.1729361494072</v>
      </c>
      <c r="U75" s="12">
        <v>155055.08803441218</v>
      </c>
      <c r="V75" s="12">
        <v>6.3577262386043498E-2</v>
      </c>
      <c r="W75" s="12">
        <v>0.1750261950980509</v>
      </c>
      <c r="X75" s="12">
        <v>9549.0171214168622</v>
      </c>
      <c r="Y75" s="12">
        <v>33921.787242572776</v>
      </c>
      <c r="Z75" s="12">
        <v>4.1449096835789408E-2</v>
      </c>
      <c r="AA75" s="12">
        <v>2.0671634060970518E-2</v>
      </c>
    </row>
    <row r="76" spans="1:27">
      <c r="A76" s="11" t="s">
        <v>29</v>
      </c>
      <c r="B76" s="11" t="s">
        <v>15</v>
      </c>
      <c r="C76" s="12">
        <v>0</v>
      </c>
      <c r="D76" s="12">
        <v>0</v>
      </c>
      <c r="E76" s="12">
        <v>11.849126998737599</v>
      </c>
      <c r="F76" s="12">
        <v>0.83936293796399997</v>
      </c>
      <c r="G76" s="12">
        <v>0.81148600382479386</v>
      </c>
      <c r="H76" s="12">
        <v>0.73816047631381798</v>
      </c>
      <c r="I76" s="12">
        <v>0.42706541657755798</v>
      </c>
      <c r="J76" s="12">
        <v>1.9308192492623</v>
      </c>
      <c r="K76" s="12">
        <v>0.19522549523285301</v>
      </c>
      <c r="L76" s="12">
        <v>2.2364480917412703</v>
      </c>
      <c r="M76" s="12">
        <v>1.4360122844634129</v>
      </c>
      <c r="N76" s="12">
        <v>0.99100820929209099</v>
      </c>
      <c r="O76" s="12">
        <v>5.2237066424117202</v>
      </c>
      <c r="P76" s="12">
        <v>0.32759853737984401</v>
      </c>
      <c r="Q76" s="12">
        <v>0.69325090942983925</v>
      </c>
      <c r="R76" s="12">
        <v>6.3374955414672404E-2</v>
      </c>
      <c r="S76" s="12">
        <v>8.8319136803364603E-2</v>
      </c>
      <c r="T76" s="12">
        <v>0.37187906360612588</v>
      </c>
      <c r="U76" s="12">
        <v>0.79928261436264603</v>
      </c>
      <c r="V76" s="12">
        <v>0.1101252283570642</v>
      </c>
      <c r="W76" s="12">
        <v>0.230205799569002</v>
      </c>
      <c r="X76" s="12">
        <v>1.0123970465704961</v>
      </c>
      <c r="Y76" s="12">
        <v>0.80609117110963102</v>
      </c>
      <c r="Z76" s="12">
        <v>1.5762026337527511E-2</v>
      </c>
      <c r="AA76" s="12">
        <v>1.8379739666031E-2</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6" t="s">
        <v>98</v>
      </c>
      <c r="B78" s="36"/>
      <c r="C78" s="29">
        <v>33.265293679408146</v>
      </c>
      <c r="D78" s="29">
        <v>2.987030068737849</v>
      </c>
      <c r="E78" s="29">
        <v>1.8331382789431303</v>
      </c>
      <c r="F78" s="29">
        <v>2.0829384597751228</v>
      </c>
      <c r="G78" s="29">
        <v>2.8571461288722464</v>
      </c>
      <c r="H78" s="29">
        <v>3.6914557526220508</v>
      </c>
      <c r="I78" s="29">
        <v>2.2924406038711127</v>
      </c>
      <c r="J78" s="29">
        <v>26.674936344319327</v>
      </c>
      <c r="K78" s="29">
        <v>4.2663853424469194</v>
      </c>
      <c r="L78" s="29">
        <v>141816.95912951263</v>
      </c>
      <c r="M78" s="29">
        <v>924878.21193076018</v>
      </c>
      <c r="N78" s="29">
        <v>61.842074509796298</v>
      </c>
      <c r="O78" s="29">
        <v>422871.97612414893</v>
      </c>
      <c r="P78" s="29">
        <v>338771.68200576486</v>
      </c>
      <c r="Q78" s="29">
        <v>284826.54477802414</v>
      </c>
      <c r="R78" s="29">
        <v>85660.967204330969</v>
      </c>
      <c r="S78" s="29">
        <v>28043.157745419332</v>
      </c>
      <c r="T78" s="29">
        <v>201166.9665245075</v>
      </c>
      <c r="U78" s="29">
        <v>160101.95930228359</v>
      </c>
      <c r="V78" s="29">
        <v>54332.892223063143</v>
      </c>
      <c r="W78" s="29">
        <v>102833.45199852971</v>
      </c>
      <c r="X78" s="29">
        <v>88775.300317486137</v>
      </c>
      <c r="Y78" s="29">
        <v>89554.726378229941</v>
      </c>
      <c r="Z78" s="29">
        <v>132675.89099406521</v>
      </c>
      <c r="AA78" s="29">
        <v>39391.981635595119</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0.57844154858820007</v>
      </c>
      <c r="E83" s="12">
        <v>3.8379863974971999E-2</v>
      </c>
      <c r="F83" s="12">
        <v>2.9174596292754401E-2</v>
      </c>
      <c r="G83" s="12">
        <v>2.5692989989101998E-2</v>
      </c>
      <c r="H83" s="12">
        <v>2.8731726149207801E-2</v>
      </c>
      <c r="I83" s="12">
        <v>4.5801172730505005E-2</v>
      </c>
      <c r="J83" s="12">
        <v>3.6841669937624999E-2</v>
      </c>
      <c r="K83" s="12">
        <v>2.3619341755064797E-2</v>
      </c>
      <c r="L83" s="12">
        <v>5.6721756917416599E-2</v>
      </c>
      <c r="M83" s="12">
        <v>4.34936187601608E-2</v>
      </c>
      <c r="N83" s="12">
        <v>5.37045635401261E-2</v>
      </c>
      <c r="O83" s="12">
        <v>2.4723316948225001E-2</v>
      </c>
      <c r="P83" s="12">
        <v>6.0533125603405005E-3</v>
      </c>
      <c r="Q83" s="12">
        <v>5.1713328220290004E-2</v>
      </c>
      <c r="R83" s="12">
        <v>1.4596658388354199E-3</v>
      </c>
      <c r="S83" s="12">
        <v>1.62938757357457E-2</v>
      </c>
      <c r="T83" s="12">
        <v>4.8258367806343992E-3</v>
      </c>
      <c r="U83" s="12">
        <v>2.6343486580092498E-2</v>
      </c>
      <c r="V83" s="12">
        <v>3.3128987283410202E-3</v>
      </c>
      <c r="W83" s="12">
        <v>9.351593963013119E-3</v>
      </c>
      <c r="X83" s="12">
        <v>7.3255686841423905E-3</v>
      </c>
      <c r="Y83" s="12">
        <v>1.59310917476326E-2</v>
      </c>
      <c r="Z83" s="12">
        <v>1.61422205054913E-3</v>
      </c>
      <c r="AA83" s="12">
        <v>5.62229535379552E-3</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1.7668936057953102</v>
      </c>
      <c r="D85" s="12">
        <v>8.8919592371537501E-2</v>
      </c>
      <c r="E85" s="12">
        <v>8.9986940397610987E-2</v>
      </c>
      <c r="F85" s="12">
        <v>9.6659287446551306E-2</v>
      </c>
      <c r="G85" s="12">
        <v>7.9257689571196291E-2</v>
      </c>
      <c r="H85" s="12">
        <v>8.4934814982400408E-2</v>
      </c>
      <c r="I85" s="12">
        <v>9.465005839311201E-2</v>
      </c>
      <c r="J85" s="12">
        <v>7.1141612017276298E-2</v>
      </c>
      <c r="K85" s="12">
        <v>7.2766451837784005E-2</v>
      </c>
      <c r="L85" s="12">
        <v>9.4660005172630485E-2</v>
      </c>
      <c r="M85" s="12">
        <v>7.0223961109224006E-2</v>
      </c>
      <c r="N85" s="12">
        <v>0.1122460281163888</v>
      </c>
      <c r="O85" s="12">
        <v>0.52942854354303404</v>
      </c>
      <c r="P85" s="12">
        <v>1.470646566353425E-2</v>
      </c>
      <c r="Q85" s="12">
        <v>0.16163023248020317</v>
      </c>
      <c r="R85" s="12">
        <v>1.0785487284393021E-2</v>
      </c>
      <c r="S85" s="12">
        <v>1.1948745840863449E-2</v>
      </c>
      <c r="T85" s="12">
        <v>0.117862622041045</v>
      </c>
      <c r="U85" s="12">
        <v>0.46743201321725003</v>
      </c>
      <c r="V85" s="12">
        <v>7.3941332054987896E-3</v>
      </c>
      <c r="W85" s="12">
        <v>9.8057658543131507E-3</v>
      </c>
      <c r="X85" s="12">
        <v>0.42542394050715199</v>
      </c>
      <c r="Y85" s="12">
        <v>0.14245763173129439</v>
      </c>
      <c r="Z85" s="12">
        <v>2.4645707596451898E-3</v>
      </c>
      <c r="AA85" s="12">
        <v>3.7899702973530499E-3</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276951.58884889411</v>
      </c>
      <c r="D88" s="12">
        <v>256189.40355129901</v>
      </c>
      <c r="E88" s="12">
        <v>236592.43671800682</v>
      </c>
      <c r="F88" s="12">
        <v>218134.50412017398</v>
      </c>
      <c r="G88" s="12">
        <v>200843.30639147203</v>
      </c>
      <c r="H88" s="12">
        <v>184417.19107176532</v>
      </c>
      <c r="I88" s="12">
        <v>168992.77497177344</v>
      </c>
      <c r="J88" s="12">
        <v>165539.59778252491</v>
      </c>
      <c r="K88" s="12">
        <v>152265.02879357315</v>
      </c>
      <c r="L88" s="12">
        <v>202703.70538706222</v>
      </c>
      <c r="M88" s="12">
        <v>98974.691034340896</v>
      </c>
      <c r="N88" s="12">
        <v>138102.410511325</v>
      </c>
      <c r="O88" s="12">
        <v>342561.97491192434</v>
      </c>
      <c r="P88" s="12">
        <v>47350.736354239925</v>
      </c>
      <c r="Q88" s="12">
        <v>290551.78649633098</v>
      </c>
      <c r="R88" s="12">
        <v>0.14050184682896485</v>
      </c>
      <c r="S88" s="12">
        <v>0.19814284483504446</v>
      </c>
      <c r="T88" s="12">
        <v>0.12712946177061366</v>
      </c>
      <c r="U88" s="12">
        <v>1.6457085082910132</v>
      </c>
      <c r="V88" s="12">
        <v>0.30324166594870594</v>
      </c>
      <c r="W88" s="12">
        <v>5.0476666887634844E-2</v>
      </c>
      <c r="X88" s="12">
        <v>15391.775500037038</v>
      </c>
      <c r="Y88" s="12">
        <v>3512.1382079786599</v>
      </c>
      <c r="Z88" s="12">
        <v>23492.405978034487</v>
      </c>
      <c r="AA88" s="12">
        <v>625.77325902742371</v>
      </c>
    </row>
    <row r="89" spans="1:27">
      <c r="A89" s="11" t="s">
        <v>30</v>
      </c>
      <c r="B89" s="11" t="s">
        <v>9</v>
      </c>
      <c r="C89" s="12">
        <v>2.1352666651381051</v>
      </c>
      <c r="D89" s="12">
        <v>0.31150181831913565</v>
      </c>
      <c r="E89" s="12">
        <v>0.17599587760484905</v>
      </c>
      <c r="F89" s="12">
        <v>0.24474494113854481</v>
      </c>
      <c r="G89" s="12">
        <v>0.38368092050590324</v>
      </c>
      <c r="H89" s="12">
        <v>7.189835370015446E-2</v>
      </c>
      <c r="I89" s="12">
        <v>0.14155356372909528</v>
      </c>
      <c r="J89" s="12">
        <v>0.38289507088698582</v>
      </c>
      <c r="K89" s="12">
        <v>0.17707955537345649</v>
      </c>
      <c r="L89" s="12">
        <v>0.37339913903507244</v>
      </c>
      <c r="M89" s="12">
        <v>0.49349983491922517</v>
      </c>
      <c r="N89" s="12">
        <v>0.4324447209448693</v>
      </c>
      <c r="O89" s="12">
        <v>0.44323308633366565</v>
      </c>
      <c r="P89" s="12">
        <v>0.15642199483513758</v>
      </c>
      <c r="Q89" s="12">
        <v>0.27469442755617191</v>
      </c>
      <c r="R89" s="12">
        <v>2.7597127902145711E-2</v>
      </c>
      <c r="S89" s="12">
        <v>6.6697118092798643E-2</v>
      </c>
      <c r="T89" s="12">
        <v>2.7255698986662608E-2</v>
      </c>
      <c r="U89" s="12">
        <v>0.3068686450868699</v>
      </c>
      <c r="V89" s="12">
        <v>0.23633367506169695</v>
      </c>
      <c r="W89" s="12">
        <v>0.36933262247388832</v>
      </c>
      <c r="X89" s="12">
        <v>0.27979405165876892</v>
      </c>
      <c r="Y89" s="12">
        <v>0.44920887290473799</v>
      </c>
      <c r="Z89" s="12">
        <v>1.0788289353047252E-2</v>
      </c>
      <c r="AA89" s="12">
        <v>1.8985935489222228E-2</v>
      </c>
    </row>
    <row r="90" spans="1:27">
      <c r="A90" s="11" t="s">
        <v>30</v>
      </c>
      <c r="B90" s="11" t="s">
        <v>102</v>
      </c>
      <c r="C90" s="12">
        <v>7.5086695212431893</v>
      </c>
      <c r="D90" s="12">
        <v>5.0180981542999603E-2</v>
      </c>
      <c r="E90" s="12">
        <v>0.61492377182061497</v>
      </c>
      <c r="F90" s="12">
        <v>0.34855027788902299</v>
      </c>
      <c r="G90" s="12">
        <v>1.088591572430056E-2</v>
      </c>
      <c r="H90" s="12">
        <v>2.2472736734047302E-2</v>
      </c>
      <c r="I90" s="12">
        <v>0.57697753420895903</v>
      </c>
      <c r="J90" s="12">
        <v>0.7507335397746</v>
      </c>
      <c r="K90" s="12">
        <v>0.51403910135323394</v>
      </c>
      <c r="L90" s="12">
        <v>2.91289101442944</v>
      </c>
      <c r="M90" s="12">
        <v>1.026168552135706</v>
      </c>
      <c r="N90" s="12">
        <v>0.66732638113679099</v>
      </c>
      <c r="O90" s="12">
        <v>3.30615212724505</v>
      </c>
      <c r="P90" s="12">
        <v>0.12778186004328501</v>
      </c>
      <c r="Q90" s="12">
        <v>2.0600518897415898</v>
      </c>
      <c r="R90" s="12">
        <v>0.1075405731773256</v>
      </c>
      <c r="S90" s="12">
        <v>0.14837222135849398</v>
      </c>
      <c r="T90" s="12">
        <v>2.6355489774752399</v>
      </c>
      <c r="U90" s="12">
        <v>0.53634749347047794</v>
      </c>
      <c r="V90" s="12">
        <v>4.0403738728697999E-2</v>
      </c>
      <c r="W90" s="12">
        <v>9.7842385699801401E-2</v>
      </c>
      <c r="X90" s="12">
        <v>3.7131121075943699E-2</v>
      </c>
      <c r="Y90" s="12">
        <v>3.0003222663834001E-2</v>
      </c>
      <c r="Z90" s="12">
        <v>5.0253540110171004E-2</v>
      </c>
      <c r="AA90" s="12">
        <v>0.1067284448281878</v>
      </c>
    </row>
    <row r="91" spans="1:27">
      <c r="A91" s="11" t="s">
        <v>30</v>
      </c>
      <c r="B91" s="11" t="s">
        <v>15</v>
      </c>
      <c r="C91" s="12">
        <v>0</v>
      </c>
      <c r="D91" s="12">
        <v>0</v>
      </c>
      <c r="E91" s="12">
        <v>13.42631359998302</v>
      </c>
      <c r="F91" s="12">
        <v>1.0047873585563571</v>
      </c>
      <c r="G91" s="12">
        <v>0.784797062711305</v>
      </c>
      <c r="H91" s="12">
        <v>0.89492391696219709</v>
      </c>
      <c r="I91" s="12">
        <v>2.8868802591533931</v>
      </c>
      <c r="J91" s="12">
        <v>3.5670324998970302</v>
      </c>
      <c r="K91" s="12">
        <v>1.8135109452174449</v>
      </c>
      <c r="L91" s="12">
        <v>9.6236170407054189</v>
      </c>
      <c r="M91" s="12">
        <v>27.396304786059861</v>
      </c>
      <c r="N91" s="12">
        <v>36655.41391513803</v>
      </c>
      <c r="O91" s="12">
        <v>165842.58224191435</v>
      </c>
      <c r="P91" s="12">
        <v>0.2100081398363233</v>
      </c>
      <c r="Q91" s="12">
        <v>88310.928884927926</v>
      </c>
      <c r="R91" s="12">
        <v>9.7529680132986699E-2</v>
      </c>
      <c r="S91" s="12">
        <v>0.10327882926627001</v>
      </c>
      <c r="T91" s="12">
        <v>971.62155704398083</v>
      </c>
      <c r="U91" s="12">
        <v>46889.191581747218</v>
      </c>
      <c r="V91" s="12">
        <v>8.5991438396413794E-2</v>
      </c>
      <c r="W91" s="12">
        <v>8.08698161802784E-2</v>
      </c>
      <c r="X91" s="12">
        <v>5407.2589748983519</v>
      </c>
      <c r="Y91" s="12">
        <v>23100.631352931177</v>
      </c>
      <c r="Z91" s="12">
        <v>2.229703826434374E-2</v>
      </c>
      <c r="AA91" s="12">
        <v>2.6241050658597446E-2</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6" t="s">
        <v>98</v>
      </c>
      <c r="B93" s="36"/>
      <c r="C93" s="29">
        <v>276955.49100916507</v>
      </c>
      <c r="D93" s="29">
        <v>256190.38241425829</v>
      </c>
      <c r="E93" s="29">
        <v>236592.74108068878</v>
      </c>
      <c r="F93" s="29">
        <v>218134.87469899884</v>
      </c>
      <c r="G93" s="29">
        <v>200843.79502307207</v>
      </c>
      <c r="H93" s="29">
        <v>184417.37663666013</v>
      </c>
      <c r="I93" s="29">
        <v>168993.0569765683</v>
      </c>
      <c r="J93" s="29">
        <v>165540.08866087775</v>
      </c>
      <c r="K93" s="29">
        <v>152265.30225892211</v>
      </c>
      <c r="L93" s="29">
        <v>202704.23016796334</v>
      </c>
      <c r="M93" s="29">
        <v>98975.298251755681</v>
      </c>
      <c r="N93" s="29">
        <v>138103.00890663758</v>
      </c>
      <c r="O93" s="29">
        <v>342562.97229687113</v>
      </c>
      <c r="P93" s="29">
        <v>47350.91353601298</v>
      </c>
      <c r="Q93" s="29">
        <v>290552.27453431924</v>
      </c>
      <c r="R93" s="29">
        <v>0.18034412785433901</v>
      </c>
      <c r="S93" s="29">
        <v>0.29308258450445224</v>
      </c>
      <c r="T93" s="29">
        <v>0.27707361957895571</v>
      </c>
      <c r="U93" s="29">
        <v>2.4463526531752255</v>
      </c>
      <c r="V93" s="29">
        <v>0.55028237294424276</v>
      </c>
      <c r="W93" s="29">
        <v>0.43896664917884942</v>
      </c>
      <c r="X93" s="29">
        <v>15392.488043597888</v>
      </c>
      <c r="Y93" s="29">
        <v>3512.7458055750435</v>
      </c>
      <c r="Z93" s="29">
        <v>23492.420845116652</v>
      </c>
      <c r="AA93" s="29">
        <v>625.80165722856407</v>
      </c>
    </row>
  </sheetData>
  <sheetProtection algorithmName="SHA-512" hashValue="vL//72L/EZnYGtFJdCXDl/B7lrvGwefwW6iY4fjelMGhpItUxkCN5uGuV6yx9dDr8GKqUxNcL4n5A+HV/diflw==" saltValue="v6KZA+PQZxt5jFGjMaB02g==" spinCount="100000" sheet="1" objects="1" scenarios="1"/>
  <mergeCells count="6">
    <mergeCell ref="A93:B93"/>
    <mergeCell ref="A18:B18"/>
    <mergeCell ref="A33:B33"/>
    <mergeCell ref="A48:B48"/>
    <mergeCell ref="A63:B63"/>
    <mergeCell ref="A78:B78"/>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7" tint="0.39997558519241921"/>
  </sheetPr>
  <dimension ref="A1:AA95"/>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139</v>
      </c>
      <c r="B1" s="8"/>
      <c r="C1" s="8"/>
      <c r="D1" s="8"/>
      <c r="E1" s="8"/>
      <c r="F1" s="8"/>
      <c r="G1" s="8"/>
      <c r="H1" s="8"/>
      <c r="I1" s="8"/>
      <c r="J1" s="8"/>
      <c r="K1" s="8"/>
      <c r="L1" s="8"/>
      <c r="M1" s="8"/>
      <c r="N1" s="8"/>
      <c r="O1" s="8"/>
      <c r="P1" s="8"/>
      <c r="Q1" s="8"/>
      <c r="R1" s="8"/>
      <c r="S1" s="8"/>
      <c r="T1" s="8"/>
      <c r="U1" s="8"/>
      <c r="V1" s="8"/>
      <c r="W1" s="8"/>
      <c r="X1" s="8"/>
      <c r="Y1" s="8"/>
      <c r="Z1" s="8"/>
      <c r="AA1" s="8"/>
    </row>
    <row r="2" spans="1:27">
      <c r="A2" s="10" t="s">
        <v>21</v>
      </c>
      <c r="B2" s="7" t="s">
        <v>115</v>
      </c>
    </row>
    <row r="3" spans="1:27">
      <c r="B3" s="7"/>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0</v>
      </c>
      <c r="D6" s="12">
        <v>0</v>
      </c>
      <c r="E6" s="12">
        <v>60155.02134284834</v>
      </c>
      <c r="F6" s="12">
        <v>8028.715779357578</v>
      </c>
      <c r="G6" s="12">
        <v>12253.873609708036</v>
      </c>
      <c r="H6" s="12">
        <v>7.9626991163039948E-5</v>
      </c>
      <c r="I6" s="12">
        <v>12795.22693889402</v>
      </c>
      <c r="J6" s="12">
        <v>7.3058989727592491E-2</v>
      </c>
      <c r="K6" s="12">
        <v>3.0185203071361983E-2</v>
      </c>
      <c r="L6" s="12">
        <v>2.4159909173292841E-4</v>
      </c>
      <c r="M6" s="12">
        <v>7.9373192859532591E-6</v>
      </c>
      <c r="N6" s="12">
        <v>2.0068358105561533E-5</v>
      </c>
      <c r="O6" s="12">
        <v>1.4883975976236721E-5</v>
      </c>
      <c r="P6" s="12">
        <v>5.0421458202817753E-3</v>
      </c>
      <c r="Q6" s="12">
        <v>2.081354869119065E-5</v>
      </c>
      <c r="R6" s="12">
        <v>4.3167530365675211E-3</v>
      </c>
      <c r="S6" s="12">
        <v>1.0173797273971096E-4</v>
      </c>
      <c r="T6" s="12">
        <v>5.0409739641914168E-5</v>
      </c>
      <c r="U6" s="12">
        <v>3.6849917601523965E-5</v>
      </c>
      <c r="V6" s="12">
        <v>4.2111206566561528E-5</v>
      </c>
      <c r="W6" s="12">
        <v>2.6208486231331013E-5</v>
      </c>
      <c r="X6" s="12">
        <v>3.7472946083525931E-3</v>
      </c>
      <c r="Y6" s="12">
        <v>2.2555922800935011E-5</v>
      </c>
      <c r="Z6" s="12">
        <v>1.5174229677883899E-5</v>
      </c>
      <c r="AA6" s="12">
        <v>4.1431146495756507E-4</v>
      </c>
    </row>
    <row r="7" spans="1:27">
      <c r="A7" s="11" t="s">
        <v>18</v>
      </c>
      <c r="B7" s="11" t="s">
        <v>11</v>
      </c>
      <c r="C7" s="12">
        <v>0</v>
      </c>
      <c r="D7" s="12">
        <v>0</v>
      </c>
      <c r="E7" s="12">
        <v>25965.069007584374</v>
      </c>
      <c r="F7" s="12">
        <v>6.1394824637537405E-2</v>
      </c>
      <c r="G7" s="12">
        <v>1788.8046708675242</v>
      </c>
      <c r="H7" s="12">
        <v>1.5391268946946533E-4</v>
      </c>
      <c r="I7" s="12">
        <v>6438.6260280398983</v>
      </c>
      <c r="J7" s="12">
        <v>7.1014929874342894E-2</v>
      </c>
      <c r="K7" s="12">
        <v>6.2267356389299963E-3</v>
      </c>
      <c r="L7" s="12">
        <v>0</v>
      </c>
      <c r="M7" s="12">
        <v>0</v>
      </c>
      <c r="N7" s="12">
        <v>0</v>
      </c>
      <c r="O7" s="12">
        <v>3.334746191033E-6</v>
      </c>
      <c r="P7" s="12">
        <v>1.775862275149272E-5</v>
      </c>
      <c r="Q7" s="12">
        <v>2.0723003051968249E-5</v>
      </c>
      <c r="R7" s="12">
        <v>4850.2767994009637</v>
      </c>
      <c r="S7" s="12">
        <v>6.5852524707083935E-4</v>
      </c>
      <c r="T7" s="12">
        <v>2.4494402731200823E-3</v>
      </c>
      <c r="U7" s="12">
        <v>6.9354043553710007E-4</v>
      </c>
      <c r="V7" s="12">
        <v>1085.2935974565446</v>
      </c>
      <c r="W7" s="12">
        <v>2.8459695311557828E-5</v>
      </c>
      <c r="X7" s="12">
        <v>168.95090329451492</v>
      </c>
      <c r="Y7" s="12">
        <v>2.6945864098454203E-6</v>
      </c>
      <c r="Z7" s="12">
        <v>1.2071592668645901E-6</v>
      </c>
      <c r="AA7" s="12">
        <v>0</v>
      </c>
    </row>
    <row r="8" spans="1:27">
      <c r="A8" s="11" t="s">
        <v>18</v>
      </c>
      <c r="B8" s="11" t="s">
        <v>8</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row>
    <row r="9" spans="1:27">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row>
    <row r="10" spans="1:27">
      <c r="A10" s="11" t="s">
        <v>18</v>
      </c>
      <c r="B10" s="11" t="s">
        <v>5</v>
      </c>
      <c r="C10" s="12">
        <v>0</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row>
    <row r="11" spans="1:27">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row>
    <row r="14" spans="1:27">
      <c r="A14" s="11" t="s">
        <v>18</v>
      </c>
      <c r="B14" s="11" t="s">
        <v>9</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row>
    <row r="15" spans="1:27">
      <c r="A15" s="11" t="s">
        <v>18</v>
      </c>
      <c r="B15" s="11" t="s">
        <v>102</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row>
    <row r="16" spans="1:27">
      <c r="A16" s="11" t="s">
        <v>18</v>
      </c>
      <c r="B16" s="11" t="s">
        <v>15</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row>
    <row r="17" spans="1:27">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c r="A18" s="36" t="s">
        <v>98</v>
      </c>
      <c r="B18" s="36"/>
      <c r="C18" s="29">
        <v>0</v>
      </c>
      <c r="D18" s="29">
        <v>0</v>
      </c>
      <c r="E18" s="29">
        <v>86120.090350432714</v>
      </c>
      <c r="F18" s="29">
        <v>8028.7771741822153</v>
      </c>
      <c r="G18" s="29">
        <v>14042.678280575561</v>
      </c>
      <c r="H18" s="29">
        <v>2.3353968063250527E-4</v>
      </c>
      <c r="I18" s="29">
        <v>19233.852966933919</v>
      </c>
      <c r="J18" s="29">
        <v>0.14407391960193539</v>
      </c>
      <c r="K18" s="29">
        <v>3.6411938710291983E-2</v>
      </c>
      <c r="L18" s="29">
        <v>2.4159909173292841E-4</v>
      </c>
      <c r="M18" s="29">
        <v>7.9373192859532591E-6</v>
      </c>
      <c r="N18" s="29">
        <v>2.0068358105561533E-5</v>
      </c>
      <c r="O18" s="29">
        <v>1.8218722167269721E-5</v>
      </c>
      <c r="P18" s="29">
        <v>5.0599044430332677E-3</v>
      </c>
      <c r="Q18" s="29">
        <v>4.1536551743158895E-5</v>
      </c>
      <c r="R18" s="29">
        <v>4850.2811161540003</v>
      </c>
      <c r="S18" s="29">
        <v>7.6026321981055036E-4</v>
      </c>
      <c r="T18" s="29">
        <v>2.4998500127619964E-3</v>
      </c>
      <c r="U18" s="29">
        <v>7.3039035313862406E-4</v>
      </c>
      <c r="V18" s="29">
        <v>1085.2936395677511</v>
      </c>
      <c r="W18" s="29">
        <v>5.4668181542888841E-5</v>
      </c>
      <c r="X18" s="29">
        <v>168.95465058912328</v>
      </c>
      <c r="Y18" s="29">
        <v>2.5250509210780432E-5</v>
      </c>
      <c r="Z18" s="29">
        <v>1.638138894474849E-5</v>
      </c>
      <c r="AA18" s="29">
        <v>4.1431146495756507E-4</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0</v>
      </c>
      <c r="D21" s="12">
        <v>0</v>
      </c>
      <c r="E21" s="12">
        <v>1550.6494494019471</v>
      </c>
      <c r="F21" s="12">
        <v>5506.422891705497</v>
      </c>
      <c r="G21" s="12">
        <v>10047.484610458831</v>
      </c>
      <c r="H21" s="12">
        <v>3.9989295218662599E-5</v>
      </c>
      <c r="I21" s="12">
        <v>320.69172256091258</v>
      </c>
      <c r="J21" s="12">
        <v>1.1481521563889183E-2</v>
      </c>
      <c r="K21" s="12">
        <v>3.0088228393309643E-2</v>
      </c>
      <c r="L21" s="12">
        <v>2.1648633117895053E-4</v>
      </c>
      <c r="M21" s="12">
        <v>0</v>
      </c>
      <c r="N21" s="12">
        <v>6.06276733181599E-6</v>
      </c>
      <c r="O21" s="12">
        <v>1.035873064145181E-5</v>
      </c>
      <c r="P21" s="12">
        <v>8.079897892817601E-6</v>
      </c>
      <c r="Q21" s="12">
        <v>1.8408692452781901E-6</v>
      </c>
      <c r="R21" s="12">
        <v>7.4064192309850744E-5</v>
      </c>
      <c r="S21" s="12">
        <v>9.1803472236994814E-6</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0</v>
      </c>
      <c r="D23" s="12">
        <v>0</v>
      </c>
      <c r="E23" s="12">
        <v>0</v>
      </c>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v>0</v>
      </c>
      <c r="W23" s="12">
        <v>0</v>
      </c>
      <c r="X23" s="12">
        <v>0</v>
      </c>
      <c r="Y23" s="12">
        <v>0</v>
      </c>
      <c r="Z23" s="12">
        <v>0</v>
      </c>
      <c r="AA23" s="12">
        <v>0</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0</v>
      </c>
      <c r="D25" s="12">
        <v>0</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row>
    <row r="26" spans="1:27">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0</v>
      </c>
      <c r="D28" s="12">
        <v>0</v>
      </c>
      <c r="E28" s="12">
        <v>0</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row>
    <row r="29" spans="1:27">
      <c r="A29" s="11" t="s">
        <v>26</v>
      </c>
      <c r="B29" s="11" t="s">
        <v>9</v>
      </c>
      <c r="C29" s="12">
        <v>0</v>
      </c>
      <c r="D29" s="12">
        <v>0</v>
      </c>
      <c r="E29" s="12">
        <v>0</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row>
    <row r="30" spans="1:27">
      <c r="A30" s="11" t="s">
        <v>26</v>
      </c>
      <c r="B30" s="11" t="s">
        <v>102</v>
      </c>
      <c r="C30" s="12">
        <v>0</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row>
    <row r="31" spans="1:27">
      <c r="A31" s="11" t="s">
        <v>26</v>
      </c>
      <c r="B31" s="11" t="s">
        <v>15</v>
      </c>
      <c r="C31" s="12">
        <v>0</v>
      </c>
      <c r="D31" s="12">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row>
    <row r="32" spans="1:27">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6" t="s">
        <v>98</v>
      </c>
      <c r="B33" s="36"/>
      <c r="C33" s="29">
        <v>0</v>
      </c>
      <c r="D33" s="29">
        <v>0</v>
      </c>
      <c r="E33" s="29">
        <v>1550.6494494019471</v>
      </c>
      <c r="F33" s="29">
        <v>5506.422891705497</v>
      </c>
      <c r="G33" s="29">
        <v>10047.484610458831</v>
      </c>
      <c r="H33" s="29">
        <v>3.9989295218662599E-5</v>
      </c>
      <c r="I33" s="29">
        <v>320.69172256091258</v>
      </c>
      <c r="J33" s="29">
        <v>1.1481521563889183E-2</v>
      </c>
      <c r="K33" s="29">
        <v>3.0088228393309643E-2</v>
      </c>
      <c r="L33" s="29">
        <v>2.1648633117895053E-4</v>
      </c>
      <c r="M33" s="29">
        <v>0</v>
      </c>
      <c r="N33" s="29">
        <v>6.06276733181599E-6</v>
      </c>
      <c r="O33" s="29">
        <v>1.035873064145181E-5</v>
      </c>
      <c r="P33" s="29">
        <v>8.079897892817601E-6</v>
      </c>
      <c r="Q33" s="29">
        <v>1.8408692452781901E-6</v>
      </c>
      <c r="R33" s="29">
        <v>7.4064192309850744E-5</v>
      </c>
      <c r="S33" s="29">
        <v>9.1803472236994814E-6</v>
      </c>
      <c r="T33" s="29">
        <v>0</v>
      </c>
      <c r="U33" s="29">
        <v>0</v>
      </c>
      <c r="V33" s="29">
        <v>0</v>
      </c>
      <c r="W33" s="29">
        <v>0</v>
      </c>
      <c r="X33" s="29">
        <v>0</v>
      </c>
      <c r="Y33" s="29">
        <v>0</v>
      </c>
      <c r="Z33" s="29">
        <v>0</v>
      </c>
      <c r="AA33" s="29">
        <v>0</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0</v>
      </c>
      <c r="D36" s="12">
        <v>0</v>
      </c>
      <c r="E36" s="12">
        <v>58604.37189344639</v>
      </c>
      <c r="F36" s="12">
        <v>2522.2928876520809</v>
      </c>
      <c r="G36" s="12">
        <v>2206.388999249205</v>
      </c>
      <c r="H36" s="12">
        <v>3.9637695944377349E-5</v>
      </c>
      <c r="I36" s="12">
        <v>12474.535216333108</v>
      </c>
      <c r="J36" s="12">
        <v>6.1577468163703311E-2</v>
      </c>
      <c r="K36" s="12">
        <v>9.6974678052339655E-5</v>
      </c>
      <c r="L36" s="12">
        <v>2.5112760553977889E-5</v>
      </c>
      <c r="M36" s="12">
        <v>7.9373192859532591E-6</v>
      </c>
      <c r="N36" s="12">
        <v>1.4005590773745542E-5</v>
      </c>
      <c r="O36" s="12">
        <v>4.5252453347849105E-6</v>
      </c>
      <c r="P36" s="12">
        <v>5.0340659223889576E-3</v>
      </c>
      <c r="Q36" s="12">
        <v>1.897267944591246E-5</v>
      </c>
      <c r="R36" s="12">
        <v>4.2426888442576704E-3</v>
      </c>
      <c r="S36" s="12">
        <v>9.255762551601148E-5</v>
      </c>
      <c r="T36" s="12">
        <v>5.0409739641914168E-5</v>
      </c>
      <c r="U36" s="12">
        <v>3.6849917601523965E-5</v>
      </c>
      <c r="V36" s="12">
        <v>4.2111206566561528E-5</v>
      </c>
      <c r="W36" s="12">
        <v>2.6208486231331013E-5</v>
      </c>
      <c r="X36" s="12">
        <v>3.7472946083525931E-3</v>
      </c>
      <c r="Y36" s="12">
        <v>2.2555922800935011E-5</v>
      </c>
      <c r="Z36" s="12">
        <v>1.5174229677883899E-5</v>
      </c>
      <c r="AA36" s="12">
        <v>4.1431146495756507E-4</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0</v>
      </c>
      <c r="D38" s="12">
        <v>0</v>
      </c>
      <c r="E38" s="12">
        <v>0</v>
      </c>
      <c r="F38" s="12">
        <v>0</v>
      </c>
      <c r="G38" s="12">
        <v>0</v>
      </c>
      <c r="H38" s="12">
        <v>0</v>
      </c>
      <c r="I38" s="12">
        <v>0</v>
      </c>
      <c r="J38" s="12">
        <v>0</v>
      </c>
      <c r="K38" s="12">
        <v>0</v>
      </c>
      <c r="L38" s="12">
        <v>0</v>
      </c>
      <c r="M38" s="12">
        <v>0</v>
      </c>
      <c r="N38" s="12">
        <v>0</v>
      </c>
      <c r="O38" s="12">
        <v>0</v>
      </c>
      <c r="P38" s="12">
        <v>0</v>
      </c>
      <c r="Q38" s="12">
        <v>0</v>
      </c>
      <c r="R38" s="12">
        <v>0</v>
      </c>
      <c r="S38" s="12">
        <v>0</v>
      </c>
      <c r="T38" s="12">
        <v>0</v>
      </c>
      <c r="U38" s="12">
        <v>0</v>
      </c>
      <c r="V38" s="12">
        <v>0</v>
      </c>
      <c r="W38" s="12">
        <v>0</v>
      </c>
      <c r="X38" s="12">
        <v>0</v>
      </c>
      <c r="Y38" s="12">
        <v>0</v>
      </c>
      <c r="Z38" s="12">
        <v>0</v>
      </c>
      <c r="AA38" s="12">
        <v>0</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0</v>
      </c>
      <c r="D40" s="12">
        <v>0</v>
      </c>
      <c r="E40" s="12">
        <v>0</v>
      </c>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0</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row>
    <row r="44" spans="1:27">
      <c r="A44" s="11" t="s">
        <v>27</v>
      </c>
      <c r="B44" s="11" t="s">
        <v>9</v>
      </c>
      <c r="C44" s="12">
        <v>0</v>
      </c>
      <c r="D44" s="12">
        <v>0</v>
      </c>
      <c r="E44" s="12">
        <v>0</v>
      </c>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row>
    <row r="45" spans="1:27">
      <c r="A45" s="11" t="s">
        <v>27</v>
      </c>
      <c r="B45" s="11" t="s">
        <v>102</v>
      </c>
      <c r="C45" s="12">
        <v>0</v>
      </c>
      <c r="D45" s="12">
        <v>0</v>
      </c>
      <c r="E45" s="12">
        <v>0</v>
      </c>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row>
    <row r="46" spans="1:27">
      <c r="A46" s="11" t="s">
        <v>27</v>
      </c>
      <c r="B46" s="11" t="s">
        <v>15</v>
      </c>
      <c r="C46" s="12">
        <v>0</v>
      </c>
      <c r="D46" s="12">
        <v>0</v>
      </c>
      <c r="E46" s="12">
        <v>0</v>
      </c>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6" t="s">
        <v>98</v>
      </c>
      <c r="B48" s="36"/>
      <c r="C48" s="29">
        <v>0</v>
      </c>
      <c r="D48" s="29">
        <v>0</v>
      </c>
      <c r="E48" s="29">
        <v>58604.37189344639</v>
      </c>
      <c r="F48" s="29">
        <v>2522.2928876520809</v>
      </c>
      <c r="G48" s="29">
        <v>2206.388999249205</v>
      </c>
      <c r="H48" s="29">
        <v>3.9637695944377349E-5</v>
      </c>
      <c r="I48" s="29">
        <v>12474.535216333108</v>
      </c>
      <c r="J48" s="29">
        <v>6.1577468163703311E-2</v>
      </c>
      <c r="K48" s="29">
        <v>9.6974678052339655E-5</v>
      </c>
      <c r="L48" s="29">
        <v>2.5112760553977889E-5</v>
      </c>
      <c r="M48" s="29">
        <v>7.9373192859532591E-6</v>
      </c>
      <c r="N48" s="29">
        <v>1.4005590773745542E-5</v>
      </c>
      <c r="O48" s="29">
        <v>4.5252453347849105E-6</v>
      </c>
      <c r="P48" s="29">
        <v>5.0340659223889576E-3</v>
      </c>
      <c r="Q48" s="29">
        <v>1.897267944591246E-5</v>
      </c>
      <c r="R48" s="29">
        <v>4.2426888442576704E-3</v>
      </c>
      <c r="S48" s="29">
        <v>9.255762551601148E-5</v>
      </c>
      <c r="T48" s="29">
        <v>5.0409739641914168E-5</v>
      </c>
      <c r="U48" s="29">
        <v>3.6849917601523965E-5</v>
      </c>
      <c r="V48" s="29">
        <v>4.2111206566561528E-5</v>
      </c>
      <c r="W48" s="29">
        <v>2.6208486231331013E-5</v>
      </c>
      <c r="X48" s="29">
        <v>3.7472946083525931E-3</v>
      </c>
      <c r="Y48" s="29">
        <v>2.2555922800935011E-5</v>
      </c>
      <c r="Z48" s="29">
        <v>1.5174229677883899E-5</v>
      </c>
      <c r="AA48" s="29">
        <v>4.1431146495756507E-4</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0</v>
      </c>
      <c r="D52" s="12">
        <v>0</v>
      </c>
      <c r="E52" s="12">
        <v>25965.069007584374</v>
      </c>
      <c r="F52" s="12">
        <v>6.1394824637537405E-2</v>
      </c>
      <c r="G52" s="12">
        <v>1788.8046708675242</v>
      </c>
      <c r="H52" s="12">
        <v>1.5391268946946533E-4</v>
      </c>
      <c r="I52" s="12">
        <v>6438.6260280398983</v>
      </c>
      <c r="J52" s="12">
        <v>7.1014929874342894E-2</v>
      </c>
      <c r="K52" s="12">
        <v>6.2267356389299963E-3</v>
      </c>
      <c r="L52" s="12">
        <v>0</v>
      </c>
      <c r="M52" s="12">
        <v>0</v>
      </c>
      <c r="N52" s="12">
        <v>0</v>
      </c>
      <c r="O52" s="12">
        <v>3.334746191033E-6</v>
      </c>
      <c r="P52" s="12">
        <v>1.775862275149272E-5</v>
      </c>
      <c r="Q52" s="12">
        <v>2.0723003051968249E-5</v>
      </c>
      <c r="R52" s="12">
        <v>4850.2767994009637</v>
      </c>
      <c r="S52" s="12">
        <v>6.5852524707083935E-4</v>
      </c>
      <c r="T52" s="12">
        <v>2.4494402731200823E-3</v>
      </c>
      <c r="U52" s="12">
        <v>6.9354043553710007E-4</v>
      </c>
      <c r="V52" s="12">
        <v>1085.2935974565446</v>
      </c>
      <c r="W52" s="12">
        <v>2.8459695311557828E-5</v>
      </c>
      <c r="X52" s="12">
        <v>168.95090329451492</v>
      </c>
      <c r="Y52" s="12">
        <v>2.6945864098454203E-6</v>
      </c>
      <c r="Z52" s="12">
        <v>1.2071592668645901E-6</v>
      </c>
      <c r="AA52" s="12">
        <v>0</v>
      </c>
    </row>
    <row r="53" spans="1:27">
      <c r="A53" s="11" t="s">
        <v>28</v>
      </c>
      <c r="B53" s="11" t="s">
        <v>8</v>
      </c>
      <c r="C53" s="12">
        <v>0</v>
      </c>
      <c r="D53" s="12">
        <v>0</v>
      </c>
      <c r="E53" s="12">
        <v>0</v>
      </c>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12">
        <v>0</v>
      </c>
      <c r="W53" s="12">
        <v>0</v>
      </c>
      <c r="X53" s="12">
        <v>0</v>
      </c>
      <c r="Y53" s="12">
        <v>0</v>
      </c>
      <c r="Z53" s="12">
        <v>0</v>
      </c>
      <c r="AA53" s="12">
        <v>0</v>
      </c>
    </row>
    <row r="54" spans="1:27">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c r="A55" s="11" t="s">
        <v>28</v>
      </c>
      <c r="B55" s="11" t="s">
        <v>5</v>
      </c>
      <c r="C55" s="12">
        <v>0</v>
      </c>
      <c r="D55" s="12">
        <v>0</v>
      </c>
      <c r="E55" s="12">
        <v>0</v>
      </c>
      <c r="F55" s="12">
        <v>0</v>
      </c>
      <c r="G55" s="12">
        <v>0</v>
      </c>
      <c r="H55" s="12">
        <v>0</v>
      </c>
      <c r="I55" s="12">
        <v>0</v>
      </c>
      <c r="J55" s="12">
        <v>0</v>
      </c>
      <c r="K55" s="12">
        <v>0</v>
      </c>
      <c r="L55" s="12">
        <v>0</v>
      </c>
      <c r="M55" s="12">
        <v>0</v>
      </c>
      <c r="N55" s="12">
        <v>0</v>
      </c>
      <c r="O55" s="12">
        <v>0</v>
      </c>
      <c r="P55" s="12">
        <v>0</v>
      </c>
      <c r="Q55" s="12">
        <v>0</v>
      </c>
      <c r="R55" s="12">
        <v>0</v>
      </c>
      <c r="S55" s="12">
        <v>0</v>
      </c>
      <c r="T55" s="12">
        <v>0</v>
      </c>
      <c r="U55" s="12">
        <v>0</v>
      </c>
      <c r="V55" s="12">
        <v>0</v>
      </c>
      <c r="W55" s="12">
        <v>0</v>
      </c>
      <c r="X55" s="12">
        <v>0</v>
      </c>
      <c r="Y55" s="12">
        <v>0</v>
      </c>
      <c r="Z55" s="12">
        <v>0</v>
      </c>
      <c r="AA55" s="12">
        <v>0</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0</v>
      </c>
      <c r="D58" s="12">
        <v>0</v>
      </c>
      <c r="E58" s="12">
        <v>0</v>
      </c>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row>
    <row r="59" spans="1:27">
      <c r="A59" s="11" t="s">
        <v>28</v>
      </c>
      <c r="B59" s="11" t="s">
        <v>9</v>
      </c>
      <c r="C59" s="12">
        <v>0</v>
      </c>
      <c r="D59" s="12">
        <v>0</v>
      </c>
      <c r="E59" s="12">
        <v>0</v>
      </c>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row>
    <row r="60" spans="1:27">
      <c r="A60" s="11" t="s">
        <v>28</v>
      </c>
      <c r="B60" s="11" t="s">
        <v>102</v>
      </c>
      <c r="C60" s="12">
        <v>0</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row>
    <row r="61" spans="1:27">
      <c r="A61" s="11" t="s">
        <v>28</v>
      </c>
      <c r="B61" s="11" t="s">
        <v>15</v>
      </c>
      <c r="C61" s="12">
        <v>0</v>
      </c>
      <c r="D61" s="12">
        <v>0</v>
      </c>
      <c r="E61" s="12">
        <v>0</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6" t="s">
        <v>98</v>
      </c>
      <c r="B63" s="36"/>
      <c r="C63" s="29">
        <v>0</v>
      </c>
      <c r="D63" s="29">
        <v>0</v>
      </c>
      <c r="E63" s="29">
        <v>25965.069007584374</v>
      </c>
      <c r="F63" s="29">
        <v>6.1394824637537405E-2</v>
      </c>
      <c r="G63" s="29">
        <v>1788.8046708675242</v>
      </c>
      <c r="H63" s="29">
        <v>1.5391268946946533E-4</v>
      </c>
      <c r="I63" s="29">
        <v>6438.6260280398983</v>
      </c>
      <c r="J63" s="29">
        <v>7.1014929874342894E-2</v>
      </c>
      <c r="K63" s="29">
        <v>6.2267356389299963E-3</v>
      </c>
      <c r="L63" s="29">
        <v>0</v>
      </c>
      <c r="M63" s="29">
        <v>0</v>
      </c>
      <c r="N63" s="29">
        <v>0</v>
      </c>
      <c r="O63" s="29">
        <v>3.334746191033E-6</v>
      </c>
      <c r="P63" s="29">
        <v>1.775862275149272E-5</v>
      </c>
      <c r="Q63" s="29">
        <v>2.0723003051968249E-5</v>
      </c>
      <c r="R63" s="29">
        <v>4850.2767994009637</v>
      </c>
      <c r="S63" s="29">
        <v>6.5852524707083935E-4</v>
      </c>
      <c r="T63" s="29">
        <v>2.4494402731200823E-3</v>
      </c>
      <c r="U63" s="29">
        <v>6.9354043553710007E-4</v>
      </c>
      <c r="V63" s="29">
        <v>1085.2935974565446</v>
      </c>
      <c r="W63" s="29">
        <v>2.8459695311557828E-5</v>
      </c>
      <c r="X63" s="29">
        <v>168.95090329451492</v>
      </c>
      <c r="Y63" s="29">
        <v>2.6945864098454203E-6</v>
      </c>
      <c r="Z63" s="29">
        <v>1.2071592668645901E-6</v>
      </c>
      <c r="AA63" s="29">
        <v>0</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0</v>
      </c>
      <c r="D68" s="12">
        <v>0</v>
      </c>
      <c r="E68" s="12">
        <v>0</v>
      </c>
      <c r="F68" s="12">
        <v>0</v>
      </c>
      <c r="G68" s="12">
        <v>0</v>
      </c>
      <c r="H68" s="12">
        <v>0</v>
      </c>
      <c r="I68" s="12">
        <v>0</v>
      </c>
      <c r="J68" s="12">
        <v>0</v>
      </c>
      <c r="K68" s="12">
        <v>0</v>
      </c>
      <c r="L68" s="12">
        <v>0</v>
      </c>
      <c r="M68" s="12">
        <v>0</v>
      </c>
      <c r="N68" s="12">
        <v>0</v>
      </c>
      <c r="O68" s="12">
        <v>0</v>
      </c>
      <c r="P68" s="12">
        <v>0</v>
      </c>
      <c r="Q68" s="12">
        <v>0</v>
      </c>
      <c r="R68" s="12">
        <v>0</v>
      </c>
      <c r="S68" s="12">
        <v>0</v>
      </c>
      <c r="T68" s="12">
        <v>0</v>
      </c>
      <c r="U68" s="12">
        <v>0</v>
      </c>
      <c r="V68" s="12">
        <v>0</v>
      </c>
      <c r="W68" s="12">
        <v>0</v>
      </c>
      <c r="X68" s="12">
        <v>0</v>
      </c>
      <c r="Y68" s="12">
        <v>0</v>
      </c>
      <c r="Z68" s="12">
        <v>0</v>
      </c>
      <c r="AA68" s="12">
        <v>0</v>
      </c>
    </row>
    <row r="69" spans="1:27">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0</v>
      </c>
      <c r="D70" s="12">
        <v>0</v>
      </c>
      <c r="E70" s="12">
        <v>0</v>
      </c>
      <c r="F70" s="12">
        <v>0</v>
      </c>
      <c r="G70" s="12">
        <v>0</v>
      </c>
      <c r="H70" s="12">
        <v>0</v>
      </c>
      <c r="I70" s="12">
        <v>0</v>
      </c>
      <c r="J70" s="12">
        <v>0</v>
      </c>
      <c r="K70" s="12">
        <v>0</v>
      </c>
      <c r="L70" s="12">
        <v>0</v>
      </c>
      <c r="M70" s="12">
        <v>0</v>
      </c>
      <c r="N70" s="12">
        <v>0</v>
      </c>
      <c r="O70" s="12">
        <v>0</v>
      </c>
      <c r="P70" s="12">
        <v>0</v>
      </c>
      <c r="Q70" s="12">
        <v>0</v>
      </c>
      <c r="R70" s="12">
        <v>0</v>
      </c>
      <c r="S70" s="12">
        <v>0</v>
      </c>
      <c r="T70" s="12">
        <v>0</v>
      </c>
      <c r="U70" s="12">
        <v>0</v>
      </c>
      <c r="V70" s="12">
        <v>0</v>
      </c>
      <c r="W70" s="12">
        <v>0</v>
      </c>
      <c r="X70" s="12">
        <v>0</v>
      </c>
      <c r="Y70" s="12">
        <v>0</v>
      </c>
      <c r="Z70" s="12">
        <v>0</v>
      </c>
      <c r="AA70" s="12">
        <v>0</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0</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row>
    <row r="74" spans="1:27">
      <c r="A74" s="11" t="s">
        <v>29</v>
      </c>
      <c r="B74" s="11" t="s">
        <v>9</v>
      </c>
      <c r="C74" s="12">
        <v>0</v>
      </c>
      <c r="D74" s="12">
        <v>0</v>
      </c>
      <c r="E74" s="12">
        <v>0</v>
      </c>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row>
    <row r="75" spans="1:27">
      <c r="A75" s="11" t="s">
        <v>29</v>
      </c>
      <c r="B75" s="11" t="s">
        <v>102</v>
      </c>
      <c r="C75" s="12">
        <v>0</v>
      </c>
      <c r="D75" s="12">
        <v>0</v>
      </c>
      <c r="E75" s="12">
        <v>0</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row>
    <row r="76" spans="1:27">
      <c r="A76" s="11" t="s">
        <v>29</v>
      </c>
      <c r="B76" s="11" t="s">
        <v>15</v>
      </c>
      <c r="C76" s="12">
        <v>0</v>
      </c>
      <c r="D76" s="12">
        <v>0</v>
      </c>
      <c r="E76" s="12">
        <v>0</v>
      </c>
      <c r="F76" s="12">
        <v>0</v>
      </c>
      <c r="G76" s="12">
        <v>0</v>
      </c>
      <c r="H76" s="12">
        <v>0</v>
      </c>
      <c r="I76" s="12">
        <v>0</v>
      </c>
      <c r="J76" s="12">
        <v>0</v>
      </c>
      <c r="K76" s="12">
        <v>0</v>
      </c>
      <c r="L76" s="12">
        <v>0</v>
      </c>
      <c r="M76" s="12">
        <v>0</v>
      </c>
      <c r="N76" s="12">
        <v>0</v>
      </c>
      <c r="O76" s="12">
        <v>0</v>
      </c>
      <c r="P76" s="12">
        <v>0</v>
      </c>
      <c r="Q76" s="12">
        <v>0</v>
      </c>
      <c r="R76" s="12">
        <v>0</v>
      </c>
      <c r="S76" s="12">
        <v>0</v>
      </c>
      <c r="T76" s="12">
        <v>0</v>
      </c>
      <c r="U76" s="12">
        <v>0</v>
      </c>
      <c r="V76" s="12">
        <v>0</v>
      </c>
      <c r="W76" s="12">
        <v>0</v>
      </c>
      <c r="X76" s="12">
        <v>0</v>
      </c>
      <c r="Y76" s="12">
        <v>0</v>
      </c>
      <c r="Z76" s="12">
        <v>0</v>
      </c>
      <c r="AA76" s="12">
        <v>0</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6" t="s">
        <v>98</v>
      </c>
      <c r="B78" s="36"/>
      <c r="C78" s="29">
        <v>0</v>
      </c>
      <c r="D78" s="29">
        <v>0</v>
      </c>
      <c r="E78" s="29">
        <v>0</v>
      </c>
      <c r="F78" s="29">
        <v>0</v>
      </c>
      <c r="G78" s="29">
        <v>0</v>
      </c>
      <c r="H78" s="29">
        <v>0</v>
      </c>
      <c r="I78" s="29">
        <v>0</v>
      </c>
      <c r="J78" s="29">
        <v>0</v>
      </c>
      <c r="K78" s="29">
        <v>0</v>
      </c>
      <c r="L78" s="29">
        <v>0</v>
      </c>
      <c r="M78" s="29">
        <v>0</v>
      </c>
      <c r="N78" s="29">
        <v>0</v>
      </c>
      <c r="O78" s="29">
        <v>0</v>
      </c>
      <c r="P78" s="29">
        <v>0</v>
      </c>
      <c r="Q78" s="29">
        <v>0</v>
      </c>
      <c r="R78" s="29">
        <v>0</v>
      </c>
      <c r="S78" s="29">
        <v>0</v>
      </c>
      <c r="T78" s="29">
        <v>0</v>
      </c>
      <c r="U78" s="29">
        <v>0</v>
      </c>
      <c r="V78" s="29">
        <v>0</v>
      </c>
      <c r="W78" s="29">
        <v>0</v>
      </c>
      <c r="X78" s="29">
        <v>0</v>
      </c>
      <c r="Y78" s="29">
        <v>0</v>
      </c>
      <c r="Z78" s="29">
        <v>0</v>
      </c>
      <c r="AA78" s="29">
        <v>0</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0</v>
      </c>
      <c r="E83" s="12">
        <v>0</v>
      </c>
      <c r="F83" s="12">
        <v>0</v>
      </c>
      <c r="G83" s="12">
        <v>0</v>
      </c>
      <c r="H83" s="12">
        <v>0</v>
      </c>
      <c r="I83" s="12">
        <v>0</v>
      </c>
      <c r="J83" s="12">
        <v>0</v>
      </c>
      <c r="K83" s="12">
        <v>0</v>
      </c>
      <c r="L83" s="12">
        <v>0</v>
      </c>
      <c r="M83" s="12">
        <v>0</v>
      </c>
      <c r="N83" s="12">
        <v>0</v>
      </c>
      <c r="O83" s="12">
        <v>0</v>
      </c>
      <c r="P83" s="12">
        <v>0</v>
      </c>
      <c r="Q83" s="12">
        <v>0</v>
      </c>
      <c r="R83" s="12">
        <v>0</v>
      </c>
      <c r="S83" s="12">
        <v>0</v>
      </c>
      <c r="T83" s="12">
        <v>0</v>
      </c>
      <c r="U83" s="12">
        <v>0</v>
      </c>
      <c r="V83" s="12">
        <v>0</v>
      </c>
      <c r="W83" s="12">
        <v>0</v>
      </c>
      <c r="X83" s="12">
        <v>0</v>
      </c>
      <c r="Y83" s="12">
        <v>0</v>
      </c>
      <c r="Z83" s="12">
        <v>0</v>
      </c>
      <c r="AA83" s="12">
        <v>0</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0</v>
      </c>
      <c r="D85" s="12">
        <v>0</v>
      </c>
      <c r="E85" s="12">
        <v>0</v>
      </c>
      <c r="F85" s="12">
        <v>0</v>
      </c>
      <c r="G85" s="12">
        <v>0</v>
      </c>
      <c r="H85" s="12">
        <v>0</v>
      </c>
      <c r="I85" s="12">
        <v>0</v>
      </c>
      <c r="J85" s="12">
        <v>0</v>
      </c>
      <c r="K85" s="12">
        <v>0</v>
      </c>
      <c r="L85" s="12">
        <v>0</v>
      </c>
      <c r="M85" s="12">
        <v>0</v>
      </c>
      <c r="N85" s="12">
        <v>0</v>
      </c>
      <c r="O85" s="12">
        <v>0</v>
      </c>
      <c r="P85" s="12">
        <v>0</v>
      </c>
      <c r="Q85" s="12">
        <v>0</v>
      </c>
      <c r="R85" s="12">
        <v>0</v>
      </c>
      <c r="S85" s="12">
        <v>0</v>
      </c>
      <c r="T85" s="12">
        <v>0</v>
      </c>
      <c r="U85" s="12">
        <v>0</v>
      </c>
      <c r="V85" s="12">
        <v>0</v>
      </c>
      <c r="W85" s="12">
        <v>0</v>
      </c>
      <c r="X85" s="12">
        <v>0</v>
      </c>
      <c r="Y85" s="12">
        <v>0</v>
      </c>
      <c r="Z85" s="12">
        <v>0</v>
      </c>
      <c r="AA85" s="12">
        <v>0</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0</v>
      </c>
      <c r="D88" s="12">
        <v>0</v>
      </c>
      <c r="E88" s="12">
        <v>0</v>
      </c>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row>
    <row r="89" spans="1:27">
      <c r="A89" s="11" t="s">
        <v>30</v>
      </c>
      <c r="B89" s="11" t="s">
        <v>9</v>
      </c>
      <c r="C89" s="12">
        <v>0</v>
      </c>
      <c r="D89" s="12">
        <v>0</v>
      </c>
      <c r="E89" s="12">
        <v>0</v>
      </c>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row>
    <row r="90" spans="1:27">
      <c r="A90" s="11" t="s">
        <v>30</v>
      </c>
      <c r="B90" s="11" t="s">
        <v>102</v>
      </c>
      <c r="C90" s="12">
        <v>0</v>
      </c>
      <c r="D90" s="12">
        <v>0</v>
      </c>
      <c r="E90" s="12">
        <v>0</v>
      </c>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row>
    <row r="91" spans="1:27">
      <c r="A91" s="11" t="s">
        <v>30</v>
      </c>
      <c r="B91" s="11" t="s">
        <v>15</v>
      </c>
      <c r="C91" s="12">
        <v>0</v>
      </c>
      <c r="D91" s="12">
        <v>0</v>
      </c>
      <c r="E91" s="12">
        <v>0</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6" t="s">
        <v>98</v>
      </c>
      <c r="B93" s="36"/>
      <c r="C93" s="29">
        <v>0</v>
      </c>
      <c r="D93" s="29">
        <v>0</v>
      </c>
      <c r="E93" s="29">
        <v>0</v>
      </c>
      <c r="F93" s="29">
        <v>0</v>
      </c>
      <c r="G93" s="29">
        <v>0</v>
      </c>
      <c r="H93" s="29">
        <v>0</v>
      </c>
      <c r="I93" s="29">
        <v>0</v>
      </c>
      <c r="J93" s="29">
        <v>0</v>
      </c>
      <c r="K93" s="29">
        <v>0</v>
      </c>
      <c r="L93" s="29">
        <v>0</v>
      </c>
      <c r="M93" s="29">
        <v>0</v>
      </c>
      <c r="N93" s="29">
        <v>0</v>
      </c>
      <c r="O93" s="29">
        <v>0</v>
      </c>
      <c r="P93" s="29">
        <v>0</v>
      </c>
      <c r="Q93" s="29">
        <v>0</v>
      </c>
      <c r="R93" s="29">
        <v>0</v>
      </c>
      <c r="S93" s="29">
        <v>0</v>
      </c>
      <c r="T93" s="29">
        <v>0</v>
      </c>
      <c r="U93" s="29">
        <v>0</v>
      </c>
      <c r="V93" s="29">
        <v>0</v>
      </c>
      <c r="W93" s="29">
        <v>0</v>
      </c>
      <c r="X93" s="29">
        <v>0</v>
      </c>
      <c r="Y93" s="29">
        <v>0</v>
      </c>
      <c r="Z93" s="29">
        <v>0</v>
      </c>
      <c r="AA93" s="29">
        <v>0</v>
      </c>
    </row>
    <row r="95" spans="1:27" collapsed="1"/>
  </sheetData>
  <sheetProtection algorithmName="SHA-512" hashValue="raRHv3bB4v912N0HU1Zt1W+c3cmyFhHcY5hPzCJrnMLBCdN1lgPqiVCUg0gUbJpPjYRzuklWXwKt74E+4fNP9g==" saltValue="P+iz4MUMlxF6c4xkFQce3g==" spinCount="100000" sheet="1" objects="1" scenarios="1"/>
  <mergeCells count="6">
    <mergeCell ref="A93:B93"/>
    <mergeCell ref="A18:B18"/>
    <mergeCell ref="A33:B33"/>
    <mergeCell ref="A48:B48"/>
    <mergeCell ref="A63:B63"/>
    <mergeCell ref="A78:B7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7" tint="0.39997558519241921"/>
  </sheetPr>
  <dimension ref="A1:AA11"/>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140</v>
      </c>
      <c r="B1" s="8"/>
      <c r="C1" s="8"/>
      <c r="D1" s="8"/>
      <c r="E1" s="8"/>
      <c r="F1" s="8"/>
      <c r="G1" s="8"/>
      <c r="H1" s="8"/>
      <c r="I1" s="8"/>
      <c r="J1" s="8"/>
      <c r="K1" s="8"/>
      <c r="L1" s="8"/>
      <c r="M1" s="8"/>
      <c r="N1" s="8"/>
      <c r="O1" s="8"/>
      <c r="P1" s="8"/>
      <c r="Q1" s="8"/>
      <c r="R1" s="8"/>
      <c r="S1" s="8"/>
      <c r="T1" s="8"/>
      <c r="U1" s="8"/>
      <c r="V1" s="8"/>
      <c r="W1" s="8"/>
      <c r="X1" s="8"/>
      <c r="Y1" s="8"/>
      <c r="Z1" s="8"/>
      <c r="AA1" s="8"/>
    </row>
    <row r="2" spans="1:27">
      <c r="A2" s="10" t="s">
        <v>83</v>
      </c>
      <c r="B2" s="7" t="s">
        <v>117</v>
      </c>
    </row>
    <row r="3" spans="1:27">
      <c r="B3" s="7"/>
    </row>
    <row r="4" spans="1:27">
      <c r="A4" s="7" t="s">
        <v>52</v>
      </c>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26</v>
      </c>
      <c r="B6" s="11" t="s">
        <v>16</v>
      </c>
      <c r="C6" s="12">
        <v>0.36079316924800914</v>
      </c>
      <c r="D6" s="12">
        <v>3.2505500970593834E-2</v>
      </c>
      <c r="E6" s="12">
        <v>7.0158625927713658E-2</v>
      </c>
      <c r="F6" s="12">
        <v>3.1658336453726489E-2</v>
      </c>
      <c r="G6" s="12">
        <v>3.6526606133837174E-2</v>
      </c>
      <c r="H6" s="12">
        <v>5.0438702865941362E-2</v>
      </c>
      <c r="I6" s="12">
        <v>8.6378503828749273E-2</v>
      </c>
      <c r="J6" s="12">
        <v>0.10919888170966618</v>
      </c>
      <c r="K6" s="12">
        <v>4.374391866592444E-2</v>
      </c>
      <c r="L6" s="12">
        <v>7.8569519116153994E-2</v>
      </c>
      <c r="M6" s="12">
        <v>164130.52741530305</v>
      </c>
      <c r="N6" s="12">
        <v>36140.654014530366</v>
      </c>
      <c r="O6" s="12">
        <v>14766.153195283727</v>
      </c>
      <c r="P6" s="12">
        <v>18647.984949829701</v>
      </c>
      <c r="Q6" s="12">
        <v>3.5055593293326838E-2</v>
      </c>
      <c r="R6" s="12">
        <v>3.8325911813387646E-2</v>
      </c>
      <c r="S6" s="12">
        <v>2.9402507895270144E-2</v>
      </c>
      <c r="T6" s="12">
        <v>4.7729158919186068E-2</v>
      </c>
      <c r="U6" s="12">
        <v>5.5592052828594973E-2</v>
      </c>
      <c r="V6" s="12">
        <v>6.5615194543399175E-2</v>
      </c>
      <c r="W6" s="12">
        <v>107.89323975808274</v>
      </c>
      <c r="X6" s="12">
        <v>317.47880621343887</v>
      </c>
      <c r="Y6" s="12">
        <v>32337.746296250109</v>
      </c>
      <c r="Z6" s="12">
        <v>46583.81788017528</v>
      </c>
      <c r="AA6" s="12">
        <v>1247.141385658977</v>
      </c>
    </row>
    <row r="7" spans="1:27">
      <c r="A7" s="11" t="s">
        <v>27</v>
      </c>
      <c r="B7" s="11" t="s">
        <v>16</v>
      </c>
      <c r="C7" s="12">
        <v>991.07567284296317</v>
      </c>
      <c r="D7" s="12">
        <v>4.9186229345964252</v>
      </c>
      <c r="E7" s="12">
        <v>5.7594216389333832</v>
      </c>
      <c r="F7" s="12">
        <v>0.12229055402852793</v>
      </c>
      <c r="G7" s="12">
        <v>0.22671149493810155</v>
      </c>
      <c r="H7" s="12">
        <v>305.61063671146098</v>
      </c>
      <c r="I7" s="12">
        <v>16.885496124654541</v>
      </c>
      <c r="J7" s="12">
        <v>3822.52491941054</v>
      </c>
      <c r="K7" s="12">
        <v>7.1025435074940235</v>
      </c>
      <c r="L7" s="12">
        <v>0.13078920419859902</v>
      </c>
      <c r="M7" s="12">
        <v>96.880278823693601</v>
      </c>
      <c r="N7" s="12">
        <v>91383.912946176788</v>
      </c>
      <c r="O7" s="12">
        <v>119627.68277668091</v>
      </c>
      <c r="P7" s="12">
        <v>100617.98652739791</v>
      </c>
      <c r="Q7" s="12">
        <v>278969.58170247078</v>
      </c>
      <c r="R7" s="12">
        <v>10.01457061326556</v>
      </c>
      <c r="S7" s="12">
        <v>4275.8372602219952</v>
      </c>
      <c r="T7" s="12">
        <v>20785.093433992461</v>
      </c>
      <c r="U7" s="12">
        <v>51856.078288870078</v>
      </c>
      <c r="V7" s="12">
        <v>61845.580551409956</v>
      </c>
      <c r="W7" s="12">
        <v>98075.626898961738</v>
      </c>
      <c r="X7" s="12">
        <v>14762.927489486547</v>
      </c>
      <c r="Y7" s="12">
        <v>127994.09788086252</v>
      </c>
      <c r="Z7" s="12">
        <v>85392.888900992766</v>
      </c>
      <c r="AA7" s="12">
        <v>23085.419116316756</v>
      </c>
    </row>
    <row r="8" spans="1:27">
      <c r="A8" s="11" t="s">
        <v>28</v>
      </c>
      <c r="B8" s="11" t="s">
        <v>16</v>
      </c>
      <c r="C8" s="12">
        <v>0.15517651369568919</v>
      </c>
      <c r="D8" s="12">
        <v>1.1469605887036565E-2</v>
      </c>
      <c r="E8" s="12">
        <v>2.3742779737493627E-2</v>
      </c>
      <c r="F8" s="12">
        <v>8.9044781746697305E-3</v>
      </c>
      <c r="G8" s="12">
        <v>8.083022239218739E-3</v>
      </c>
      <c r="H8" s="12">
        <v>9.4946418804948106E-3</v>
      </c>
      <c r="I8" s="12">
        <v>1.215290088729936E-2</v>
      </c>
      <c r="J8" s="12">
        <v>1.602402341132066E-2</v>
      </c>
      <c r="K8" s="12">
        <v>1.444158075894377E-2</v>
      </c>
      <c r="L8" s="12">
        <v>1.739303580346813E-2</v>
      </c>
      <c r="M8" s="12">
        <v>2.5552890655630087E-2</v>
      </c>
      <c r="N8" s="12">
        <v>2.4565857930748981E-2</v>
      </c>
      <c r="O8" s="12">
        <v>4.4783821047420284E-2</v>
      </c>
      <c r="P8" s="12">
        <v>6.1031498711264093E-2</v>
      </c>
      <c r="Q8" s="12">
        <v>2.2929034824824661E-2</v>
      </c>
      <c r="R8" s="12">
        <v>1.6025920619322301E-2</v>
      </c>
      <c r="S8" s="12">
        <v>1.4761849282518781E-2</v>
      </c>
      <c r="T8" s="12">
        <v>0.14658004553885418</v>
      </c>
      <c r="U8" s="12">
        <v>2.368415470828817E-2</v>
      </c>
      <c r="V8" s="12">
        <v>62274.135786841522</v>
      </c>
      <c r="W8" s="12">
        <v>8.2379591412549309E-3</v>
      </c>
      <c r="X8" s="12">
        <v>1.0255242850977311E-2</v>
      </c>
      <c r="Y8" s="12">
        <v>3.4640253988346442E-2</v>
      </c>
      <c r="Z8" s="12">
        <v>0.18362273804238463</v>
      </c>
      <c r="AA8" s="12">
        <v>4445.2155521976947</v>
      </c>
    </row>
    <row r="9" spans="1:27">
      <c r="A9" s="11" t="s">
        <v>29</v>
      </c>
      <c r="B9" s="11" t="s">
        <v>16</v>
      </c>
      <c r="C9" s="12">
        <v>809.52423420548587</v>
      </c>
      <c r="D9" s="12">
        <v>0.16237041789692605</v>
      </c>
      <c r="E9" s="12">
        <v>0.2068814735609093</v>
      </c>
      <c r="F9" s="12">
        <v>0.21571976251750266</v>
      </c>
      <c r="G9" s="12">
        <v>0.21789553190388516</v>
      </c>
      <c r="H9" s="12">
        <v>0.30043308303161526</v>
      </c>
      <c r="I9" s="12">
        <v>0.19335397098445212</v>
      </c>
      <c r="J9" s="12">
        <v>1.1595001288435418</v>
      </c>
      <c r="K9" s="12">
        <v>0.15662405771210969</v>
      </c>
      <c r="L9" s="12">
        <v>46.620951231429174</v>
      </c>
      <c r="M9" s="12">
        <v>18256.645925067471</v>
      </c>
      <c r="N9" s="12">
        <v>2.066077591222311</v>
      </c>
      <c r="O9" s="12">
        <v>100.18354020947976</v>
      </c>
      <c r="P9" s="12">
        <v>6699.0286482801048</v>
      </c>
      <c r="Q9" s="12">
        <v>32.679435033902138</v>
      </c>
      <c r="R9" s="12">
        <v>734.2572855938987</v>
      </c>
      <c r="S9" s="12">
        <v>1673.9773578828099</v>
      </c>
      <c r="T9" s="12">
        <v>14793.599084811794</v>
      </c>
      <c r="U9" s="12">
        <v>173.66143648846983</v>
      </c>
      <c r="V9" s="12">
        <v>2374.2696992807869</v>
      </c>
      <c r="W9" s="12">
        <v>3446.714382149768</v>
      </c>
      <c r="X9" s="12">
        <v>12565.821676943417</v>
      </c>
      <c r="Y9" s="12">
        <v>4587.6826984828313</v>
      </c>
      <c r="Z9" s="12">
        <v>33562.824378570949</v>
      </c>
      <c r="AA9" s="12">
        <v>6613.6331253340395</v>
      </c>
    </row>
    <row r="10" spans="1:27">
      <c r="A10" s="11" t="s">
        <v>30</v>
      </c>
      <c r="B10" s="11" t="s">
        <v>16</v>
      </c>
      <c r="C10" s="12">
        <v>0.14749991961427139</v>
      </c>
      <c r="D10" s="12">
        <v>2.9164993836311961E-2</v>
      </c>
      <c r="E10" s="12">
        <v>4.6111470800195939E-2</v>
      </c>
      <c r="F10" s="12">
        <v>1.7561221676016661E-2</v>
      </c>
      <c r="G10" s="12">
        <v>1.6038221869232039E-2</v>
      </c>
      <c r="H10" s="12">
        <v>1.604212154001082E-2</v>
      </c>
      <c r="I10" s="12">
        <v>1.9871649036939248E-2</v>
      </c>
      <c r="J10" s="12">
        <v>2.0771131059921781E-2</v>
      </c>
      <c r="K10" s="12">
        <v>1.6395103414322067E-2</v>
      </c>
      <c r="L10" s="12">
        <v>2.7786893073507263E-2</v>
      </c>
      <c r="M10" s="12">
        <v>4.7961525145420458E-2</v>
      </c>
      <c r="N10" s="12">
        <v>4.7880677388724854E-2</v>
      </c>
      <c r="O10" s="12">
        <v>2.0854474441630688E-2</v>
      </c>
      <c r="P10" s="12">
        <v>0.13028926637572952</v>
      </c>
      <c r="Q10" s="12">
        <v>2.2255340728215289E-2</v>
      </c>
      <c r="R10" s="12">
        <v>1.6905833216251949E-2</v>
      </c>
      <c r="S10" s="12">
        <v>1.546402864669227E-2</v>
      </c>
      <c r="T10" s="12">
        <v>1.4920774808313301E-2</v>
      </c>
      <c r="U10" s="12">
        <v>1.7216816460734551E-2</v>
      </c>
      <c r="V10" s="12">
        <v>2.475950787212048E-2</v>
      </c>
      <c r="W10" s="12">
        <v>1.1526429621999481E-2</v>
      </c>
      <c r="X10" s="12">
        <v>9.4807483093368502E-3</v>
      </c>
      <c r="Y10" s="12">
        <v>2.673826792795039E-2</v>
      </c>
      <c r="Z10" s="12">
        <v>3613.8031798020115</v>
      </c>
      <c r="AA10" s="12">
        <v>1.4914623909719989E-2</v>
      </c>
    </row>
    <row r="11" spans="1:27">
      <c r="A11" s="25" t="s">
        <v>18</v>
      </c>
      <c r="B11" s="25" t="s">
        <v>101</v>
      </c>
      <c r="C11" s="29">
        <v>1801.2633766510071</v>
      </c>
      <c r="D11" s="29">
        <v>5.1541334531872929</v>
      </c>
      <c r="E11" s="29">
        <v>6.1063159889596959</v>
      </c>
      <c r="F11" s="29">
        <v>0.39613435285044346</v>
      </c>
      <c r="G11" s="29">
        <v>0.50525487708427463</v>
      </c>
      <c r="H11" s="29">
        <v>305.9870452607791</v>
      </c>
      <c r="I11" s="29">
        <v>17.197253149391983</v>
      </c>
      <c r="J11" s="29">
        <v>3823.8304135755643</v>
      </c>
      <c r="K11" s="29">
        <v>7.3337481680453234</v>
      </c>
      <c r="L11" s="29">
        <v>46.875489883620901</v>
      </c>
      <c r="M11" s="29">
        <v>182484.12713361002</v>
      </c>
      <c r="N11" s="29">
        <v>127526.70548483371</v>
      </c>
      <c r="O11" s="29">
        <v>134494.08515046962</v>
      </c>
      <c r="P11" s="29">
        <v>125965.1914462728</v>
      </c>
      <c r="Q11" s="29">
        <v>279002.34137747349</v>
      </c>
      <c r="R11" s="29">
        <v>744.34311387281321</v>
      </c>
      <c r="S11" s="29">
        <v>5949.87424649063</v>
      </c>
      <c r="T11" s="29">
        <v>35578.901748783523</v>
      </c>
      <c r="U11" s="29">
        <v>52029.836218382537</v>
      </c>
      <c r="V11" s="29">
        <v>126494.07641223467</v>
      </c>
      <c r="W11" s="29">
        <v>101630.25428525836</v>
      </c>
      <c r="X11" s="29">
        <v>27646.247708634564</v>
      </c>
      <c r="Y11" s="29">
        <v>164919.58825411735</v>
      </c>
      <c r="Z11" s="29">
        <v>169153.51796227909</v>
      </c>
      <c r="AA11" s="29">
        <v>35391.424094131384</v>
      </c>
    </row>
  </sheetData>
  <sheetProtection algorithmName="SHA-512" hashValue="UI/HR4T/ai1TzDOogNG5oHnWnongo4NuxtgAhxiCzfpnPg50fb7Kod9NyPBxRgpw16LBZ0A2UfaehlGbG1DmOA==" saltValue="D/faemef5SiEw1DgE5q0yg==" spinCount="10000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7" tint="0.39997558519241921"/>
  </sheetPr>
  <dimension ref="A1:AA11"/>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141</v>
      </c>
      <c r="B1" s="8"/>
      <c r="C1" s="8"/>
      <c r="D1" s="8"/>
      <c r="E1" s="8"/>
      <c r="F1" s="8"/>
      <c r="G1" s="8"/>
      <c r="H1" s="8"/>
      <c r="I1" s="8"/>
      <c r="J1" s="8"/>
      <c r="K1" s="8"/>
      <c r="L1" s="8"/>
      <c r="M1" s="8"/>
      <c r="N1" s="8"/>
      <c r="O1" s="8"/>
      <c r="P1" s="8"/>
      <c r="Q1" s="8"/>
      <c r="R1" s="8"/>
      <c r="S1" s="8"/>
      <c r="T1" s="8"/>
      <c r="U1" s="8"/>
      <c r="V1" s="8"/>
      <c r="W1" s="8"/>
      <c r="X1" s="8"/>
      <c r="Y1" s="8"/>
      <c r="Z1" s="8"/>
      <c r="AA1" s="8"/>
    </row>
    <row r="2" spans="1:27">
      <c r="A2" s="10" t="s">
        <v>7</v>
      </c>
      <c r="B2" s="7" t="s">
        <v>115</v>
      </c>
    </row>
    <row r="4" spans="1:27">
      <c r="A4" s="7" t="s">
        <v>52</v>
      </c>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26</v>
      </c>
      <c r="B6" s="11" t="s">
        <v>7</v>
      </c>
      <c r="C6" s="12">
        <v>14580.658767249997</v>
      </c>
      <c r="D6" s="12">
        <v>15853.699879400001</v>
      </c>
      <c r="E6" s="12">
        <v>61127.429415668979</v>
      </c>
      <c r="F6" s="12">
        <v>2149.1808635890011</v>
      </c>
      <c r="G6" s="12">
        <v>2845.2470203579996</v>
      </c>
      <c r="H6" s="12">
        <v>16015.820078275006</v>
      </c>
      <c r="I6" s="12">
        <v>12712.673356693998</v>
      </c>
      <c r="J6" s="12">
        <v>45583.207748586006</v>
      </c>
      <c r="K6" s="12">
        <v>116.18295864400001</v>
      </c>
      <c r="L6" s="12">
        <v>10116.217186776998</v>
      </c>
      <c r="M6" s="12">
        <v>36170.576659751008</v>
      </c>
      <c r="N6" s="12">
        <v>47888.176003907996</v>
      </c>
      <c r="O6" s="12">
        <v>6.5299332259999998</v>
      </c>
      <c r="P6" s="12">
        <v>2.3819153580000001</v>
      </c>
      <c r="Q6" s="12">
        <v>13010.419674286002</v>
      </c>
      <c r="R6" s="12">
        <v>2.3775098209999999</v>
      </c>
      <c r="S6" s="12">
        <v>62.173297444000006</v>
      </c>
      <c r="T6" s="12">
        <v>17.458144147999999</v>
      </c>
      <c r="U6" s="12">
        <v>12145.546653845002</v>
      </c>
      <c r="V6" s="12">
        <v>9.2374878239999987</v>
      </c>
      <c r="W6" s="12">
        <v>391.48344540599993</v>
      </c>
      <c r="X6" s="12">
        <v>444.73622900300001</v>
      </c>
      <c r="Y6" s="12">
        <v>298.57023318799997</v>
      </c>
      <c r="Z6" s="12">
        <v>1174.2433825429998</v>
      </c>
      <c r="AA6" s="12">
        <v>112.74935615099999</v>
      </c>
    </row>
    <row r="7" spans="1:27">
      <c r="A7" s="11" t="s">
        <v>27</v>
      </c>
      <c r="B7" s="11" t="s">
        <v>7</v>
      </c>
      <c r="C7" s="12">
        <v>0.28308284999999994</v>
      </c>
      <c r="D7" s="12">
        <v>0.28197214200000004</v>
      </c>
      <c r="E7" s="12">
        <v>0.28510224000000001</v>
      </c>
      <c r="F7" s="12">
        <v>0.28471016900000001</v>
      </c>
      <c r="G7" s="12">
        <v>0.28540927799999999</v>
      </c>
      <c r="H7" s="12">
        <v>59325.917679999999</v>
      </c>
      <c r="I7" s="12">
        <v>1157.635323814</v>
      </c>
      <c r="J7" s="12">
        <v>1868.24076302</v>
      </c>
      <c r="K7" s="12">
        <v>0.29470748400000002</v>
      </c>
      <c r="L7" s="12">
        <v>4819.835556</v>
      </c>
      <c r="M7" s="12">
        <v>2749.3761708349998</v>
      </c>
      <c r="N7" s="12">
        <v>5243.3016268800002</v>
      </c>
      <c r="O7" s="12">
        <v>14075.141949999999</v>
      </c>
      <c r="P7" s="12">
        <v>0.309610683</v>
      </c>
      <c r="Q7" s="12">
        <v>77284.576400000005</v>
      </c>
      <c r="R7" s="12">
        <v>0.30935062299999999</v>
      </c>
      <c r="S7" s="12">
        <v>928.66233924000005</v>
      </c>
      <c r="T7" s="12">
        <v>107.52051717799999</v>
      </c>
      <c r="U7" s="12">
        <v>1264.6114004040003</v>
      </c>
      <c r="V7" s="12">
        <v>407.38071358400003</v>
      </c>
      <c r="W7" s="12">
        <v>7079.0708564339993</v>
      </c>
      <c r="X7" s="12">
        <v>827.35229795199996</v>
      </c>
      <c r="Y7" s="12">
        <v>828.933656928</v>
      </c>
      <c r="Z7" s="12">
        <v>2760.5634614199998</v>
      </c>
      <c r="AA7" s="12">
        <v>132.60199875000001</v>
      </c>
    </row>
    <row r="8" spans="1:27">
      <c r="A8" s="11" t="s">
        <v>28</v>
      </c>
      <c r="B8" s="11" t="s">
        <v>7</v>
      </c>
      <c r="C8" s="12">
        <v>4.1748210940000003</v>
      </c>
      <c r="D8" s="12">
        <v>2772.3775891330001</v>
      </c>
      <c r="E8" s="12">
        <v>26.619147678999997</v>
      </c>
      <c r="F8" s="12">
        <v>3190.332569616</v>
      </c>
      <c r="G8" s="12">
        <v>29.020054750000003</v>
      </c>
      <c r="H8" s="12">
        <v>3.1215770760000008</v>
      </c>
      <c r="I8" s="12">
        <v>2.6929902920000011</v>
      </c>
      <c r="J8" s="12">
        <v>24.329196790000001</v>
      </c>
      <c r="K8" s="12">
        <v>2.7607515680000012</v>
      </c>
      <c r="L8" s="12">
        <v>53.937280123999997</v>
      </c>
      <c r="M8" s="12">
        <v>352.69716302899991</v>
      </c>
      <c r="N8" s="12">
        <v>99.209704111000008</v>
      </c>
      <c r="O8" s="12">
        <v>7781.4014801809999</v>
      </c>
      <c r="P8" s="12">
        <v>463.01644647000001</v>
      </c>
      <c r="Q8" s="12">
        <v>7762.0226586819999</v>
      </c>
      <c r="R8" s="12">
        <v>2.9085693940000006</v>
      </c>
      <c r="S8" s="12">
        <v>146.717830601</v>
      </c>
      <c r="T8" s="12">
        <v>580.98097962599991</v>
      </c>
      <c r="U8" s="12">
        <v>8040.8112795739989</v>
      </c>
      <c r="V8" s="12">
        <v>405.04373995000003</v>
      </c>
      <c r="W8" s="12">
        <v>681.0530022690001</v>
      </c>
      <c r="X8" s="12">
        <v>678.28459207100013</v>
      </c>
      <c r="Y8" s="12">
        <v>852.30030887000009</v>
      </c>
      <c r="Z8" s="12">
        <v>247.21176792599999</v>
      </c>
      <c r="AA8" s="12">
        <v>920.84172721900006</v>
      </c>
    </row>
    <row r="9" spans="1:27">
      <c r="A9" s="11" t="s">
        <v>29</v>
      </c>
      <c r="B9" s="11" t="s">
        <v>7</v>
      </c>
      <c r="C9" s="12">
        <v>2.9123054699999997</v>
      </c>
      <c r="D9" s="12">
        <v>0.32183789000000002</v>
      </c>
      <c r="E9" s="12">
        <v>11.275448069999998</v>
      </c>
      <c r="F9" s="12">
        <v>3.1769315020000004</v>
      </c>
      <c r="G9" s="12">
        <v>1.8597982820000001</v>
      </c>
      <c r="H9" s="12">
        <v>0.316924661</v>
      </c>
      <c r="I9" s="12">
        <v>0.313276475</v>
      </c>
      <c r="J9" s="12">
        <v>10.658109815000001</v>
      </c>
      <c r="K9" s="12">
        <v>0.32389706699999998</v>
      </c>
      <c r="L9" s="12">
        <v>18.931239578999996</v>
      </c>
      <c r="M9" s="12">
        <v>0.33467308899999998</v>
      </c>
      <c r="N9" s="12">
        <v>61.654060955999995</v>
      </c>
      <c r="O9" s="12">
        <v>815.48333026000012</v>
      </c>
      <c r="P9" s="12">
        <v>822.46015894300001</v>
      </c>
      <c r="Q9" s="12">
        <v>1295.7272109750002</v>
      </c>
      <c r="R9" s="12">
        <v>0.34385713699999998</v>
      </c>
      <c r="S9" s="12">
        <v>68.453243242999989</v>
      </c>
      <c r="T9" s="12">
        <v>846.75065710599995</v>
      </c>
      <c r="U9" s="12">
        <v>1043.018119374</v>
      </c>
      <c r="V9" s="12">
        <v>46.760773120000003</v>
      </c>
      <c r="W9" s="12">
        <v>341.79324850700004</v>
      </c>
      <c r="X9" s="12">
        <v>329.86531039600004</v>
      </c>
      <c r="Y9" s="12">
        <v>375.89868399400001</v>
      </c>
      <c r="Z9" s="12">
        <v>112.79593072</v>
      </c>
      <c r="AA9" s="12">
        <v>409.49866225000005</v>
      </c>
    </row>
    <row r="10" spans="1:27">
      <c r="A10" s="11" t="s">
        <v>30</v>
      </c>
      <c r="B10" s="11" t="s">
        <v>7</v>
      </c>
      <c r="C10" s="12">
        <v>0.19418490800000002</v>
      </c>
      <c r="D10" s="12">
        <v>0.19340717499999999</v>
      </c>
      <c r="E10" s="12">
        <v>0.193430409</v>
      </c>
      <c r="F10" s="12">
        <v>0.19315526599999999</v>
      </c>
      <c r="G10" s="12">
        <v>0.19358186699999999</v>
      </c>
      <c r="H10" s="12">
        <v>0.19328096200000003</v>
      </c>
      <c r="I10" s="12">
        <v>0.19598736000000003</v>
      </c>
      <c r="J10" s="12">
        <v>5.8625768640000002</v>
      </c>
      <c r="K10" s="12">
        <v>0.20283305000000001</v>
      </c>
      <c r="L10" s="12">
        <v>22.389276035999998</v>
      </c>
      <c r="M10" s="12">
        <v>0.20948143</v>
      </c>
      <c r="N10" s="12">
        <v>28.11718982</v>
      </c>
      <c r="O10" s="12">
        <v>47.653071310000001</v>
      </c>
      <c r="P10" s="12">
        <v>0.21052485000000001</v>
      </c>
      <c r="Q10" s="12">
        <v>40.745050399999997</v>
      </c>
      <c r="R10" s="12">
        <v>0.21030351999999999</v>
      </c>
      <c r="S10" s="12">
        <v>56.222799129999999</v>
      </c>
      <c r="T10" s="12">
        <v>43.751214950000005</v>
      </c>
      <c r="U10" s="12">
        <v>74.538873129999999</v>
      </c>
      <c r="V10" s="12">
        <v>0.21020984000000001</v>
      </c>
      <c r="W10" s="12">
        <v>152.46913776000002</v>
      </c>
      <c r="X10" s="12">
        <v>173.84566397</v>
      </c>
      <c r="Y10" s="12">
        <v>154.96112041999999</v>
      </c>
      <c r="Z10" s="12">
        <v>29.17588666</v>
      </c>
      <c r="AA10" s="12">
        <v>194.54676885000001</v>
      </c>
    </row>
    <row r="11" spans="1:27">
      <c r="A11" s="25" t="s">
        <v>18</v>
      </c>
      <c r="B11" s="25" t="s">
        <v>101</v>
      </c>
      <c r="C11" s="29">
        <v>14588.223161571996</v>
      </c>
      <c r="D11" s="29">
        <v>18626.87468574</v>
      </c>
      <c r="E11" s="29">
        <v>61165.802544066981</v>
      </c>
      <c r="F11" s="29">
        <v>5343.1682301420005</v>
      </c>
      <c r="G11" s="29">
        <v>2876.6058645349995</v>
      </c>
      <c r="H11" s="29">
        <v>75345.369540974018</v>
      </c>
      <c r="I11" s="29">
        <v>13873.510934635</v>
      </c>
      <c r="J11" s="29">
        <v>47492.298395075006</v>
      </c>
      <c r="K11" s="29">
        <v>119.76514781300001</v>
      </c>
      <c r="L11" s="29">
        <v>15031.310538515998</v>
      </c>
      <c r="M11" s="29">
        <v>39273.194148134004</v>
      </c>
      <c r="N11" s="29">
        <v>53320.458585674998</v>
      </c>
      <c r="O11" s="29">
        <v>22726.209764977</v>
      </c>
      <c r="P11" s="29">
        <v>1288.3786563040001</v>
      </c>
      <c r="Q11" s="29">
        <v>99393.490994343025</v>
      </c>
      <c r="R11" s="29">
        <v>6.149590495</v>
      </c>
      <c r="S11" s="29">
        <v>1262.2295096580001</v>
      </c>
      <c r="T11" s="29">
        <v>1596.4615130079999</v>
      </c>
      <c r="U11" s="29">
        <v>22568.526326327003</v>
      </c>
      <c r="V11" s="29">
        <v>868.63292431799994</v>
      </c>
      <c r="W11" s="29">
        <v>8645.8696903759992</v>
      </c>
      <c r="X11" s="29">
        <v>2454.0840933919999</v>
      </c>
      <c r="Y11" s="29">
        <v>2510.6640034000002</v>
      </c>
      <c r="Z11" s="29">
        <v>4323.9904292689998</v>
      </c>
      <c r="AA11" s="29">
        <v>1770.2385132200002</v>
      </c>
    </row>
  </sheetData>
  <sheetProtection algorithmName="SHA-512" hashValue="qursouOvzHTyDpYkHnjhSG/FyfKBdZ9+49Il/kkqcmzXAp99vX2z09tla7xNUCjOP3/SpCqtapPm+uRYjB/F3w==" saltValue="rNKb8HjMFGDMTViim+o+4g==" spinCount="10000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tabColor rgb="FF188736"/>
  </sheetPr>
  <dimension ref="A1:AF157"/>
  <sheetViews>
    <sheetView zoomScale="85" zoomScaleNormal="85" workbookViewId="0"/>
  </sheetViews>
  <sheetFormatPr defaultColWidth="9.1796875" defaultRowHeight="14.5"/>
  <cols>
    <col min="1" max="1" width="16" style="6" customWidth="1"/>
    <col min="2" max="2" width="30.54296875" style="6" customWidth="1"/>
    <col min="3" max="29" width="9.453125" style="6" customWidth="1"/>
    <col min="30" max="30" width="13.81640625" style="6" bestFit="1" customWidth="1"/>
    <col min="31" max="16384" width="9.1796875" style="6"/>
  </cols>
  <sheetData>
    <row r="1" spans="1:32" s="10" customFormat="1" ht="23.25" customHeight="1">
      <c r="A1" s="9" t="s">
        <v>142</v>
      </c>
      <c r="B1" s="8"/>
      <c r="C1" s="8"/>
      <c r="D1" s="8"/>
      <c r="E1" s="8"/>
      <c r="F1" s="8"/>
      <c r="G1" s="8"/>
      <c r="H1" s="8"/>
      <c r="I1" s="8"/>
      <c r="J1" s="8"/>
      <c r="K1" s="8"/>
      <c r="L1" s="8"/>
      <c r="M1" s="8"/>
      <c r="N1" s="8"/>
      <c r="O1" s="8"/>
      <c r="P1" s="8"/>
      <c r="Q1" s="8"/>
      <c r="R1" s="8"/>
      <c r="S1" s="8"/>
      <c r="T1" s="8"/>
      <c r="U1" s="8"/>
      <c r="V1" s="8"/>
      <c r="W1" s="8"/>
      <c r="X1" s="8"/>
      <c r="Y1" s="8"/>
      <c r="Z1" s="8"/>
      <c r="AA1" s="8"/>
    </row>
    <row r="2" spans="1:32" s="10" customFormat="1"/>
    <row r="3" spans="1:32" s="10" customFormat="1">
      <c r="AE3" s="6"/>
      <c r="AF3" s="6"/>
    </row>
    <row r="4" spans="1:32">
      <c r="A4" s="7" t="s">
        <v>52</v>
      </c>
      <c r="B4" s="7"/>
      <c r="C4" s="10"/>
      <c r="D4" s="10"/>
      <c r="E4" s="10"/>
      <c r="F4" s="10"/>
      <c r="G4" s="10"/>
      <c r="H4" s="10"/>
      <c r="I4" s="10"/>
      <c r="J4" s="10"/>
      <c r="K4" s="10"/>
      <c r="L4" s="10"/>
      <c r="M4" s="10"/>
      <c r="N4" s="10"/>
      <c r="O4" s="10"/>
      <c r="P4" s="10"/>
      <c r="Q4" s="10"/>
      <c r="R4" s="10"/>
      <c r="S4" s="10"/>
      <c r="T4" s="10"/>
      <c r="U4" s="10"/>
      <c r="V4" s="10"/>
      <c r="W4" s="10"/>
      <c r="X4" s="10"/>
      <c r="Y4" s="10"/>
      <c r="Z4" s="10"/>
      <c r="AA4" s="10"/>
    </row>
    <row r="5" spans="1:32">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c r="AD5" s="30"/>
    </row>
    <row r="6" spans="1:32">
      <c r="A6" s="11" t="s">
        <v>18</v>
      </c>
      <c r="B6" s="11" t="s">
        <v>2</v>
      </c>
      <c r="C6" s="12">
        <v>72728.623579999999</v>
      </c>
      <c r="D6" s="12">
        <v>70333.601939999993</v>
      </c>
      <c r="E6" s="12">
        <v>67405.355896390014</v>
      </c>
      <c r="F6" s="12">
        <v>60511.258042759997</v>
      </c>
      <c r="G6" s="12">
        <v>56311.934833260006</v>
      </c>
      <c r="H6" s="12">
        <v>55811.896360459999</v>
      </c>
      <c r="I6" s="12">
        <v>48873.780340793994</v>
      </c>
      <c r="J6" s="12">
        <v>48173.390414934998</v>
      </c>
      <c r="K6" s="12">
        <v>47074.603223219005</v>
      </c>
      <c r="L6" s="12">
        <v>52206.745523000005</v>
      </c>
      <c r="M6" s="12">
        <v>41020.017564384005</v>
      </c>
      <c r="N6" s="12">
        <v>41821.668301584999</v>
      </c>
      <c r="O6" s="12">
        <v>38755.684699999998</v>
      </c>
      <c r="P6" s="12">
        <v>34649.525500000003</v>
      </c>
      <c r="Q6" s="12">
        <v>30331.717699999994</v>
      </c>
      <c r="R6" s="12">
        <v>28111.112699999998</v>
      </c>
      <c r="S6" s="12">
        <v>27234.142100000001</v>
      </c>
      <c r="T6" s="12">
        <v>19919.403200000001</v>
      </c>
      <c r="U6" s="12">
        <v>20360.564999999999</v>
      </c>
      <c r="V6" s="12">
        <v>16124.0141</v>
      </c>
      <c r="W6" s="12">
        <v>14856.784600000001</v>
      </c>
      <c r="X6" s="12">
        <v>11954.995000000001</v>
      </c>
      <c r="Y6" s="12">
        <v>9827.8144999999986</v>
      </c>
      <c r="Z6" s="12">
        <v>8813.1401000000005</v>
      </c>
      <c r="AA6" s="12">
        <v>8530.9316999999992</v>
      </c>
      <c r="AD6" s="30"/>
    </row>
    <row r="7" spans="1:32">
      <c r="A7" s="11" t="s">
        <v>18</v>
      </c>
      <c r="B7" s="11" t="s">
        <v>11</v>
      </c>
      <c r="C7" s="12">
        <v>29424.717099999998</v>
      </c>
      <c r="D7" s="12">
        <v>28248.0128</v>
      </c>
      <c r="E7" s="12">
        <v>22952.459087390002</v>
      </c>
      <c r="F7" s="12">
        <v>21947.492006669996</v>
      </c>
      <c r="G7" s="12">
        <v>20058.132478110001</v>
      </c>
      <c r="H7" s="12">
        <v>19846.988799999999</v>
      </c>
      <c r="I7" s="12">
        <v>20424.937000000002</v>
      </c>
      <c r="J7" s="12">
        <v>18492.161199999999</v>
      </c>
      <c r="K7" s="12">
        <v>17697.3197</v>
      </c>
      <c r="L7" s="12">
        <v>18721.932099999998</v>
      </c>
      <c r="M7" s="12">
        <v>19116.207599999998</v>
      </c>
      <c r="N7" s="12">
        <v>19698.6708</v>
      </c>
      <c r="O7" s="12">
        <v>18563.386299999998</v>
      </c>
      <c r="P7" s="12">
        <v>18535.686799999999</v>
      </c>
      <c r="Q7" s="12">
        <v>19463.7379</v>
      </c>
      <c r="R7" s="12">
        <v>18070.097399999999</v>
      </c>
      <c r="S7" s="12">
        <v>17457.280500000001</v>
      </c>
      <c r="T7" s="12">
        <v>16273.631399999998</v>
      </c>
      <c r="U7" s="12">
        <v>16287.574900000001</v>
      </c>
      <c r="V7" s="12">
        <v>15176.364650000001</v>
      </c>
      <c r="W7" s="12">
        <v>15504.500660000002</v>
      </c>
      <c r="X7" s="12">
        <v>12766.049200000001</v>
      </c>
      <c r="Y7" s="12">
        <v>4483.0380999999998</v>
      </c>
      <c r="Z7" s="12">
        <v>6691.0268999999998</v>
      </c>
      <c r="AA7" s="12">
        <v>0</v>
      </c>
    </row>
    <row r="8" spans="1:32">
      <c r="A8" s="11" t="s">
        <v>18</v>
      </c>
      <c r="B8" s="11" t="s">
        <v>8</v>
      </c>
      <c r="C8" s="12">
        <v>1471.0806726999999</v>
      </c>
      <c r="D8" s="12">
        <v>1431.8888547593001</v>
      </c>
      <c r="E8" s="12">
        <v>1455.3115990399001</v>
      </c>
      <c r="F8" s="12">
        <v>1370.8661415872002</v>
      </c>
      <c r="G8" s="12">
        <v>1178.0894092229</v>
      </c>
      <c r="H8" s="12">
        <v>1253.9429040712</v>
      </c>
      <c r="I8" s="12">
        <v>1212.6103025933</v>
      </c>
      <c r="J8" s="12">
        <v>1763.2127252370001</v>
      </c>
      <c r="K8" s="12">
        <v>1309.4511338633001</v>
      </c>
      <c r="L8" s="12">
        <v>2317.3148258309002</v>
      </c>
      <c r="M8" s="12">
        <v>5057.4741183840006</v>
      </c>
      <c r="N8" s="12">
        <v>5915.1316781660016</v>
      </c>
      <c r="O8" s="12">
        <v>4822.9003297296003</v>
      </c>
      <c r="P8" s="12">
        <v>5068.3415755210008</v>
      </c>
      <c r="Q8" s="12">
        <v>5013.8970308105008</v>
      </c>
      <c r="R8" s="12">
        <v>3906.7627767559998</v>
      </c>
      <c r="S8" s="12">
        <v>3774.1661531143004</v>
      </c>
      <c r="T8" s="12">
        <v>4298.7475090705002</v>
      </c>
      <c r="U8" s="12">
        <v>3689.4722252744004</v>
      </c>
      <c r="V8" s="12">
        <v>4400.2635912440001</v>
      </c>
      <c r="W8" s="12">
        <v>3258.0856099380003</v>
      </c>
      <c r="X8" s="12">
        <v>3194.7270878014997</v>
      </c>
      <c r="Y8" s="12">
        <v>1508.0955137046001</v>
      </c>
      <c r="Z8" s="12">
        <v>1010.782352186</v>
      </c>
      <c r="AA8" s="12">
        <v>1035.2559578180001</v>
      </c>
    </row>
    <row r="9" spans="1:32">
      <c r="A9" s="11" t="s">
        <v>18</v>
      </c>
      <c r="B9" s="11" t="s">
        <v>12</v>
      </c>
      <c r="C9" s="12">
        <v>50.679016500000003</v>
      </c>
      <c r="D9" s="12">
        <v>58.577957500000004</v>
      </c>
      <c r="E9" s="12">
        <v>108.54444000000001</v>
      </c>
      <c r="F9" s="12">
        <v>106.86062</v>
      </c>
      <c r="G9" s="12">
        <v>128.55421000000001</v>
      </c>
      <c r="H9" s="12">
        <v>164.75088500000001</v>
      </c>
      <c r="I9" s="12">
        <v>28.331765000000001</v>
      </c>
      <c r="J9" s="12">
        <v>95.23993999999999</v>
      </c>
      <c r="K9" s="12">
        <v>45.847377000000002</v>
      </c>
      <c r="L9" s="12">
        <v>125.50115</v>
      </c>
      <c r="M9" s="12">
        <v>154.91753</v>
      </c>
      <c r="N9" s="12">
        <v>577.05209000000002</v>
      </c>
      <c r="O9" s="12">
        <v>140.19777999999999</v>
      </c>
      <c r="P9" s="12">
        <v>159.62923000000001</v>
      </c>
      <c r="Q9" s="12">
        <v>284.52141999999998</v>
      </c>
      <c r="R9" s="12">
        <v>145.71235999999999</v>
      </c>
      <c r="S9" s="12">
        <v>0</v>
      </c>
      <c r="T9" s="12">
        <v>0</v>
      </c>
      <c r="U9" s="12">
        <v>0</v>
      </c>
      <c r="V9" s="12">
        <v>0</v>
      </c>
      <c r="W9" s="12">
        <v>0</v>
      </c>
      <c r="X9" s="12">
        <v>0</v>
      </c>
      <c r="Y9" s="12">
        <v>0</v>
      </c>
      <c r="Z9" s="12">
        <v>0</v>
      </c>
      <c r="AA9" s="12">
        <v>0</v>
      </c>
    </row>
    <row r="10" spans="1:32">
      <c r="A10" s="11" t="s">
        <v>18</v>
      </c>
      <c r="B10" s="11" t="s">
        <v>5</v>
      </c>
      <c r="C10" s="12">
        <v>85.864885639519997</v>
      </c>
      <c r="D10" s="12">
        <v>108.43970704720996</v>
      </c>
      <c r="E10" s="12">
        <v>119.16189924456</v>
      </c>
      <c r="F10" s="12">
        <v>130.57787402948</v>
      </c>
      <c r="G10" s="12">
        <v>124.66790849909997</v>
      </c>
      <c r="H10" s="12">
        <v>135.56980238489001</v>
      </c>
      <c r="I10" s="12">
        <v>46.735018564499995</v>
      </c>
      <c r="J10" s="12">
        <v>173.64105687111999</v>
      </c>
      <c r="K10" s="12">
        <v>55.375373126699991</v>
      </c>
      <c r="L10" s="12">
        <v>222.10225710564004</v>
      </c>
      <c r="M10" s="12">
        <v>968.92471337287998</v>
      </c>
      <c r="N10" s="12">
        <v>1812.8476786106</v>
      </c>
      <c r="O10" s="12">
        <v>748.91403574210005</v>
      </c>
      <c r="P10" s="12">
        <v>1536.5148558697001</v>
      </c>
      <c r="Q10" s="12">
        <v>2687.4497768763003</v>
      </c>
      <c r="R10" s="12">
        <v>1108.51818534518</v>
      </c>
      <c r="S10" s="12">
        <v>2941.4005185372998</v>
      </c>
      <c r="T10" s="12">
        <v>5991.2193429041008</v>
      </c>
      <c r="U10" s="12">
        <v>2937.9167189176001</v>
      </c>
      <c r="V10" s="12">
        <v>4131.0978336845001</v>
      </c>
      <c r="W10" s="12">
        <v>7389.1729602332998</v>
      </c>
      <c r="X10" s="12">
        <v>5970.2609819081999</v>
      </c>
      <c r="Y10" s="12">
        <v>8468.7239243629992</v>
      </c>
      <c r="Z10" s="12">
        <v>13425.0896421449</v>
      </c>
      <c r="AA10" s="12">
        <v>16933.155695604702</v>
      </c>
    </row>
    <row r="11" spans="1:32">
      <c r="A11" s="11" t="s">
        <v>18</v>
      </c>
      <c r="B11" s="11" t="s">
        <v>3</v>
      </c>
      <c r="C11" s="12">
        <v>13829.915570000001</v>
      </c>
      <c r="D11" s="12">
        <v>14619.093874999999</v>
      </c>
      <c r="E11" s="12">
        <v>15732.596680000001</v>
      </c>
      <c r="F11" s="12">
        <v>14437.558220000001</v>
      </c>
      <c r="G11" s="12">
        <v>13346.978675999999</v>
      </c>
      <c r="H11" s="12">
        <v>16180.581625999999</v>
      </c>
      <c r="I11" s="12">
        <v>16115.726082999998</v>
      </c>
      <c r="J11" s="12">
        <v>16578.126874000001</v>
      </c>
      <c r="K11" s="12">
        <v>16837.173636</v>
      </c>
      <c r="L11" s="12">
        <v>17010.946210999999</v>
      </c>
      <c r="M11" s="12">
        <v>18697.511696000001</v>
      </c>
      <c r="N11" s="12">
        <v>18905.198174000001</v>
      </c>
      <c r="O11" s="12">
        <v>17487.869403999997</v>
      </c>
      <c r="P11" s="12">
        <v>15519.479196</v>
      </c>
      <c r="Q11" s="12">
        <v>17807.072765999998</v>
      </c>
      <c r="R11" s="12">
        <v>15444.545024999999</v>
      </c>
      <c r="S11" s="12">
        <v>15086.659126</v>
      </c>
      <c r="T11" s="12">
        <v>15330.689444</v>
      </c>
      <c r="U11" s="12">
        <v>14683.250035000001</v>
      </c>
      <c r="V11" s="12">
        <v>15508.341805</v>
      </c>
      <c r="W11" s="12">
        <v>16348.574664000002</v>
      </c>
      <c r="X11" s="12">
        <v>15383.266125</v>
      </c>
      <c r="Y11" s="12">
        <v>13863.383711</v>
      </c>
      <c r="Z11" s="12">
        <v>17498.52334</v>
      </c>
      <c r="AA11" s="12">
        <v>17333.770699000001</v>
      </c>
    </row>
    <row r="12" spans="1:32">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32">
      <c r="A13" s="11" t="s">
        <v>18</v>
      </c>
      <c r="B13" s="11" t="s">
        <v>10</v>
      </c>
      <c r="C13" s="12">
        <v>30902.969900228407</v>
      </c>
      <c r="D13" s="12">
        <v>33870.152564176366</v>
      </c>
      <c r="E13" s="12">
        <v>40872.722342970636</v>
      </c>
      <c r="F13" s="12">
        <v>49095.441005413202</v>
      </c>
      <c r="G13" s="12">
        <v>57736.506620882021</v>
      </c>
      <c r="H13" s="12">
        <v>62365.768859826574</v>
      </c>
      <c r="I13" s="12">
        <v>67032.327870916808</v>
      </c>
      <c r="J13" s="12">
        <v>67263.004509143095</v>
      </c>
      <c r="K13" s="12">
        <v>71256.354868794195</v>
      </c>
      <c r="L13" s="12">
        <v>71042.027222856297</v>
      </c>
      <c r="M13" s="12">
        <v>81643.112485690101</v>
      </c>
      <c r="N13" s="12">
        <v>86927.147504481298</v>
      </c>
      <c r="O13" s="12">
        <v>98415.145885479811</v>
      </c>
      <c r="P13" s="12">
        <v>110621.40464806848</v>
      </c>
      <c r="Q13" s="12">
        <v>119416.01844520001</v>
      </c>
      <c r="R13" s="12">
        <v>128689.53890754461</v>
      </c>
      <c r="S13" s="12">
        <v>127655.50111526821</v>
      </c>
      <c r="T13" s="12">
        <v>131152.9760287877</v>
      </c>
      <c r="U13" s="12">
        <v>134393.9047283594</v>
      </c>
      <c r="V13" s="12">
        <v>139240.44667316769</v>
      </c>
      <c r="W13" s="12">
        <v>137846.88603017869</v>
      </c>
      <c r="X13" s="12">
        <v>143378.74590740041</v>
      </c>
      <c r="Y13" s="12">
        <v>154584.5104949341</v>
      </c>
      <c r="Z13" s="12">
        <v>169760.23434087558</v>
      </c>
      <c r="AA13" s="12">
        <v>180057.50193507428</v>
      </c>
    </row>
    <row r="14" spans="1:32">
      <c r="A14" s="11" t="s">
        <v>18</v>
      </c>
      <c r="B14" s="11" t="s">
        <v>9</v>
      </c>
      <c r="C14" s="12">
        <v>19034.616251090316</v>
      </c>
      <c r="D14" s="12">
        <v>18231.756611054239</v>
      </c>
      <c r="E14" s="12">
        <v>20280.080588997982</v>
      </c>
      <c r="F14" s="12">
        <v>20124.764471245671</v>
      </c>
      <c r="G14" s="12">
        <v>20674.641601092746</v>
      </c>
      <c r="H14" s="12">
        <v>19167.343160769571</v>
      </c>
      <c r="I14" s="12">
        <v>21256.677428320774</v>
      </c>
      <c r="J14" s="12">
        <v>21989.464654762898</v>
      </c>
      <c r="K14" s="12">
        <v>22911.7201590556</v>
      </c>
      <c r="L14" s="12">
        <v>22833.858981516296</v>
      </c>
      <c r="M14" s="12">
        <v>29753.555966728407</v>
      </c>
      <c r="N14" s="12">
        <v>29865.686454098497</v>
      </c>
      <c r="O14" s="12">
        <v>33537.502839695604</v>
      </c>
      <c r="P14" s="12">
        <v>35143.215601280004</v>
      </c>
      <c r="Q14" s="12">
        <v>38210.087624568303</v>
      </c>
      <c r="R14" s="12">
        <v>40789.403075915201</v>
      </c>
      <c r="S14" s="12">
        <v>44551.852614588999</v>
      </c>
      <c r="T14" s="12">
        <v>49306.512969894306</v>
      </c>
      <c r="U14" s="12">
        <v>55747.338741456704</v>
      </c>
      <c r="V14" s="12">
        <v>61356.219982699593</v>
      </c>
      <c r="W14" s="12">
        <v>67491.618600825008</v>
      </c>
      <c r="X14" s="12">
        <v>69778.05139831001</v>
      </c>
      <c r="Y14" s="12">
        <v>76896.558936990987</v>
      </c>
      <c r="Z14" s="12">
        <v>82710.992316978809</v>
      </c>
      <c r="AA14" s="12">
        <v>93176.587159723509</v>
      </c>
    </row>
    <row r="15" spans="1:32">
      <c r="A15" s="11" t="s">
        <v>18</v>
      </c>
      <c r="B15" s="11" t="s">
        <v>102</v>
      </c>
      <c r="C15" s="12">
        <v>489.83614053990004</v>
      </c>
      <c r="D15" s="12">
        <v>492.55398347890002</v>
      </c>
      <c r="E15" s="12">
        <v>531.04612502679993</v>
      </c>
      <c r="F15" s="12">
        <v>517.87553109550004</v>
      </c>
      <c r="G15" s="12">
        <v>504.6591083683</v>
      </c>
      <c r="H15" s="12">
        <v>768.86067440490001</v>
      </c>
      <c r="I15" s="12">
        <v>805.83775967899987</v>
      </c>
      <c r="J15" s="12">
        <v>799.19566338999994</v>
      </c>
      <c r="K15" s="12">
        <v>770.72310371900005</v>
      </c>
      <c r="L15" s="12">
        <v>1454.3366235530002</v>
      </c>
      <c r="M15" s="12">
        <v>3899.0345086490001</v>
      </c>
      <c r="N15" s="12">
        <v>3896.6784423970003</v>
      </c>
      <c r="O15" s="12">
        <v>5683.6640890659992</v>
      </c>
      <c r="P15" s="12">
        <v>5677.6267995240005</v>
      </c>
      <c r="Q15" s="12">
        <v>9758.3679556650004</v>
      </c>
      <c r="R15" s="12">
        <v>10000.327348542998</v>
      </c>
      <c r="S15" s="12">
        <v>10282.912327552001</v>
      </c>
      <c r="T15" s="12">
        <v>9861.4752230929989</v>
      </c>
      <c r="U15" s="12">
        <v>16137.847623674003</v>
      </c>
      <c r="V15" s="12">
        <v>15665.90668204</v>
      </c>
      <c r="W15" s="12">
        <v>15526.567889332002</v>
      </c>
      <c r="X15" s="12">
        <v>16741.077755710001</v>
      </c>
      <c r="Y15" s="12">
        <v>18025.399227409998</v>
      </c>
      <c r="Z15" s="12">
        <v>17756.728564469999</v>
      </c>
      <c r="AA15" s="12">
        <v>19120.632171156001</v>
      </c>
      <c r="AE15" s="10"/>
      <c r="AF15" s="10"/>
    </row>
    <row r="16" spans="1:32">
      <c r="A16" s="11" t="s">
        <v>18</v>
      </c>
      <c r="B16" s="11" t="s">
        <v>15</v>
      </c>
      <c r="C16" s="12">
        <v>846.97225000000003</v>
      </c>
      <c r="D16" s="12">
        <v>1010.9793199999999</v>
      </c>
      <c r="E16" s="12">
        <v>3433.5004546408995</v>
      </c>
      <c r="F16" s="12">
        <v>3949.8557580563993</v>
      </c>
      <c r="G16" s="12">
        <v>5586.4394341224997</v>
      </c>
      <c r="H16" s="12">
        <v>5438.2632288368004</v>
      </c>
      <c r="I16" s="12">
        <v>5832.6943710281994</v>
      </c>
      <c r="J16" s="12">
        <v>6531.9884586737007</v>
      </c>
      <c r="K16" s="12">
        <v>5705.4671979860013</v>
      </c>
      <c r="L16" s="12">
        <v>6186.3800686129998</v>
      </c>
      <c r="M16" s="12">
        <v>7103.319549711</v>
      </c>
      <c r="N16" s="12">
        <v>7137.8344276850003</v>
      </c>
      <c r="O16" s="12">
        <v>9780.760896111</v>
      </c>
      <c r="P16" s="12">
        <v>9845.5702374180019</v>
      </c>
      <c r="Q16" s="12">
        <v>9358.4824092479994</v>
      </c>
      <c r="R16" s="12">
        <v>9643.0012227750012</v>
      </c>
      <c r="S16" s="12">
        <v>10934.607233743001</v>
      </c>
      <c r="T16" s="12">
        <v>10874.270807551999</v>
      </c>
      <c r="U16" s="12">
        <v>10695.513022433999</v>
      </c>
      <c r="V16" s="12">
        <v>11001.435949686</v>
      </c>
      <c r="W16" s="12">
        <v>11274.009188832</v>
      </c>
      <c r="X16" s="12">
        <v>12608.257099096001</v>
      </c>
      <c r="Y16" s="12">
        <v>13622.795813812001</v>
      </c>
      <c r="Z16" s="12">
        <v>14912.990126582001</v>
      </c>
      <c r="AA16" s="12">
        <v>14983.520721307001</v>
      </c>
      <c r="AE16" s="10"/>
      <c r="AF16" s="10"/>
    </row>
    <row r="17" spans="1:32">
      <c r="A17" s="11" t="s">
        <v>18</v>
      </c>
      <c r="B17" s="11" t="s">
        <v>17</v>
      </c>
      <c r="C17" s="12">
        <v>111.41053091000001</v>
      </c>
      <c r="D17" s="12">
        <v>175.86832685000002</v>
      </c>
      <c r="E17" s="12">
        <v>274.97572024999999</v>
      </c>
      <c r="F17" s="12">
        <v>390.19304923999999</v>
      </c>
      <c r="G17" s="12">
        <v>524.14232980000008</v>
      </c>
      <c r="H17" s="12">
        <v>640.41171355000006</v>
      </c>
      <c r="I17" s="12">
        <v>830.25271640000005</v>
      </c>
      <c r="J17" s="12">
        <v>983.91852039999992</v>
      </c>
      <c r="K17" s="12">
        <v>1201.5743358999998</v>
      </c>
      <c r="L17" s="12">
        <v>1518.1982296000003</v>
      </c>
      <c r="M17" s="12">
        <v>1819.7768728999999</v>
      </c>
      <c r="N17" s="12">
        <v>2081.9600171000002</v>
      </c>
      <c r="O17" s="12">
        <v>2473.8711401999999</v>
      </c>
      <c r="P17" s="12">
        <v>2855.1548545000001</v>
      </c>
      <c r="Q17" s="12">
        <v>3125.0803584000005</v>
      </c>
      <c r="R17" s="12">
        <v>3506.8936123000003</v>
      </c>
      <c r="S17" s="12">
        <v>3914.8228769999996</v>
      </c>
      <c r="T17" s="12">
        <v>4078.6234640000002</v>
      </c>
      <c r="U17" s="12">
        <v>4537.4859463000003</v>
      </c>
      <c r="V17" s="12">
        <v>4861.9910326999998</v>
      </c>
      <c r="W17" s="12">
        <v>5107.9739506999995</v>
      </c>
      <c r="X17" s="12">
        <v>5581.9264890000004</v>
      </c>
      <c r="Y17" s="12">
        <v>5916.4195789999994</v>
      </c>
      <c r="Z17" s="12">
        <v>6042.8859689999999</v>
      </c>
      <c r="AA17" s="12">
        <v>6404.2101160000002</v>
      </c>
      <c r="AE17" s="10"/>
      <c r="AF17" s="10"/>
    </row>
    <row r="18" spans="1:32">
      <c r="A18" s="36" t="s">
        <v>98</v>
      </c>
      <c r="B18" s="36"/>
      <c r="C18" s="29">
        <v>167528.46697615823</v>
      </c>
      <c r="D18" s="29">
        <v>166901.52430953708</v>
      </c>
      <c r="E18" s="29">
        <v>168926.23253403307</v>
      </c>
      <c r="F18" s="29">
        <v>167724.81838170555</v>
      </c>
      <c r="G18" s="29">
        <v>169559.50573706676</v>
      </c>
      <c r="H18" s="29">
        <v>174926.84239851224</v>
      </c>
      <c r="I18" s="29">
        <v>174991.12580918937</v>
      </c>
      <c r="J18" s="29">
        <v>174528.24137494911</v>
      </c>
      <c r="K18" s="29">
        <v>177187.8454710588</v>
      </c>
      <c r="L18" s="29">
        <v>184480.42827130912</v>
      </c>
      <c r="M18" s="29">
        <v>196411.72167455938</v>
      </c>
      <c r="N18" s="29">
        <v>205523.40268094139</v>
      </c>
      <c r="O18" s="29">
        <v>212471.60127464711</v>
      </c>
      <c r="P18" s="29">
        <v>221233.79740673918</v>
      </c>
      <c r="Q18" s="29">
        <v>233214.50266345509</v>
      </c>
      <c r="R18" s="29">
        <v>236265.69043056099</v>
      </c>
      <c r="S18" s="29">
        <v>238701.00212750884</v>
      </c>
      <c r="T18" s="29">
        <v>242273.17989465661</v>
      </c>
      <c r="U18" s="29">
        <v>248100.0223490081</v>
      </c>
      <c r="V18" s="29">
        <v>255936.74863579578</v>
      </c>
      <c r="W18" s="29">
        <v>262695.62312517501</v>
      </c>
      <c r="X18" s="29">
        <v>262426.09570042015</v>
      </c>
      <c r="Y18" s="29">
        <v>269632.12518099271</v>
      </c>
      <c r="Z18" s="29">
        <v>299909.78899218526</v>
      </c>
      <c r="AA18" s="29">
        <v>317067.20314722048</v>
      </c>
      <c r="AB18" s="10"/>
      <c r="AC18" s="10"/>
      <c r="AD18" s="10"/>
      <c r="AE18" s="10"/>
      <c r="AF18" s="10"/>
    </row>
    <row r="19" spans="1:32">
      <c r="AB19" s="10"/>
      <c r="AC19" s="10"/>
      <c r="AD19" s="10"/>
      <c r="AE19" s="10"/>
      <c r="AF19" s="10"/>
    </row>
    <row r="20" spans="1:32">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c r="AB20" s="10"/>
      <c r="AC20" s="10"/>
      <c r="AD20" s="10"/>
      <c r="AE20" s="10"/>
      <c r="AF20" s="10"/>
    </row>
    <row r="21" spans="1:32">
      <c r="A21" s="11" t="s">
        <v>26</v>
      </c>
      <c r="B21" s="11" t="s">
        <v>2</v>
      </c>
      <c r="C21" s="12">
        <v>32537.570299999996</v>
      </c>
      <c r="D21" s="12">
        <v>30138.857300000003</v>
      </c>
      <c r="E21" s="12">
        <v>29050.603289710005</v>
      </c>
      <c r="F21" s="12">
        <v>25868.3753</v>
      </c>
      <c r="G21" s="12">
        <v>22527.173599999998</v>
      </c>
      <c r="H21" s="12">
        <v>22110.338599999999</v>
      </c>
      <c r="I21" s="12">
        <v>17203.011699999999</v>
      </c>
      <c r="J21" s="12">
        <v>17358.275000000001</v>
      </c>
      <c r="K21" s="12">
        <v>17542.231400000001</v>
      </c>
      <c r="L21" s="12">
        <v>20178.197500000002</v>
      </c>
      <c r="M21" s="12">
        <v>8081.0169000000005</v>
      </c>
      <c r="N21" s="12">
        <v>8349.5154000000002</v>
      </c>
      <c r="O21" s="12">
        <v>7966.6486999999997</v>
      </c>
      <c r="P21" s="12">
        <v>6882.1255000000001</v>
      </c>
      <c r="Q21" s="12">
        <v>8388.9994999999999</v>
      </c>
      <c r="R21" s="12">
        <v>7246.8407999999999</v>
      </c>
      <c r="S21" s="12">
        <v>6793.0947999999999</v>
      </c>
      <c r="T21" s="12">
        <v>0</v>
      </c>
      <c r="U21" s="12">
        <v>0</v>
      </c>
      <c r="V21" s="12">
        <v>0</v>
      </c>
      <c r="W21" s="12">
        <v>0</v>
      </c>
      <c r="X21" s="12">
        <v>0</v>
      </c>
      <c r="Y21" s="12">
        <v>0</v>
      </c>
      <c r="Z21" s="12">
        <v>0</v>
      </c>
      <c r="AA21" s="12">
        <v>0</v>
      </c>
      <c r="AB21" s="10"/>
      <c r="AC21" s="10"/>
      <c r="AD21" s="10"/>
      <c r="AE21" s="10"/>
      <c r="AF21" s="10"/>
    </row>
    <row r="22" spans="1:32" s="10" customFormat="1">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2" s="10" customFormat="1">
      <c r="A23" s="11" t="s">
        <v>26</v>
      </c>
      <c r="B23" s="11" t="s">
        <v>8</v>
      </c>
      <c r="C23" s="12">
        <v>4.9486889999999999</v>
      </c>
      <c r="D23" s="12">
        <v>6.2247822175000005</v>
      </c>
      <c r="E23" s="12">
        <v>124.890137299</v>
      </c>
      <c r="F23" s="12">
        <v>67.241778550400014</v>
      </c>
      <c r="G23" s="12">
        <v>50.454550092000005</v>
      </c>
      <c r="H23" s="12">
        <v>33.749874514299997</v>
      </c>
      <c r="I23" s="12">
        <v>55.395100742299995</v>
      </c>
      <c r="J23" s="12">
        <v>206.11595107700001</v>
      </c>
      <c r="K23" s="12">
        <v>87.050274463299999</v>
      </c>
      <c r="L23" s="12">
        <v>250.74774569639999</v>
      </c>
      <c r="M23" s="12">
        <v>1249.186026198</v>
      </c>
      <c r="N23" s="12">
        <v>1429.3057156130001</v>
      </c>
      <c r="O23" s="12">
        <v>983.81463611899994</v>
      </c>
      <c r="P23" s="12">
        <v>1130.8240569059999</v>
      </c>
      <c r="Q23" s="12">
        <v>1431.3272030749999</v>
      </c>
      <c r="R23" s="12">
        <v>1051.7925203929999</v>
      </c>
      <c r="S23" s="12">
        <v>1103.5247330739999</v>
      </c>
      <c r="T23" s="12">
        <v>1264.145697788</v>
      </c>
      <c r="U23" s="12">
        <v>1099.54798312</v>
      </c>
      <c r="V23" s="12">
        <v>1274.9259710200001</v>
      </c>
      <c r="W23" s="12">
        <v>2.1571159999999999E-2</v>
      </c>
      <c r="X23" s="12">
        <v>2.1065851999999999E-2</v>
      </c>
      <c r="Y23" s="12">
        <v>2.3943134000000001E-2</v>
      </c>
      <c r="Z23" s="12">
        <v>4.202417E-2</v>
      </c>
      <c r="AA23" s="12">
        <v>4.2530797000000002E-2</v>
      </c>
    </row>
    <row r="24" spans="1:32" s="10" customFormat="1">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2" s="10" customFormat="1">
      <c r="A25" s="11" t="s">
        <v>26</v>
      </c>
      <c r="B25" s="11" t="s">
        <v>5</v>
      </c>
      <c r="C25" s="12">
        <v>2.4755172149</v>
      </c>
      <c r="D25" s="12">
        <v>5.0383754835499994</v>
      </c>
      <c r="E25" s="12">
        <v>37.047808157000006</v>
      </c>
      <c r="F25" s="12">
        <v>32.067029690699997</v>
      </c>
      <c r="G25" s="12">
        <v>23.765592345699996</v>
      </c>
      <c r="H25" s="12">
        <v>13.163788461500003</v>
      </c>
      <c r="I25" s="12">
        <v>15.8094192078</v>
      </c>
      <c r="J25" s="12">
        <v>74.972769580200008</v>
      </c>
      <c r="K25" s="12">
        <v>22.882639348369999</v>
      </c>
      <c r="L25" s="12">
        <v>60.635677258000008</v>
      </c>
      <c r="M25" s="12">
        <v>645.14157983989992</v>
      </c>
      <c r="N25" s="12">
        <v>961.05585203960004</v>
      </c>
      <c r="O25" s="12">
        <v>244.99777263049998</v>
      </c>
      <c r="P25" s="12">
        <v>440.72616865040004</v>
      </c>
      <c r="Q25" s="12">
        <v>561.14894587499998</v>
      </c>
      <c r="R25" s="12">
        <v>130.89664469670001</v>
      </c>
      <c r="S25" s="12">
        <v>894.45681731569994</v>
      </c>
      <c r="T25" s="12">
        <v>2904.7236787259999</v>
      </c>
      <c r="U25" s="12">
        <v>1365.2254558504001</v>
      </c>
      <c r="V25" s="12">
        <v>1612.6891468537999</v>
      </c>
      <c r="W25" s="12">
        <v>3872.6563213259997</v>
      </c>
      <c r="X25" s="12">
        <v>2338.0814722069999</v>
      </c>
      <c r="Y25" s="12">
        <v>3411.0883370000001</v>
      </c>
      <c r="Z25" s="12">
        <v>4685.19820961</v>
      </c>
      <c r="AA25" s="12">
        <v>6053.1073364900003</v>
      </c>
    </row>
    <row r="26" spans="1:32" s="10" customFormat="1">
      <c r="A26" s="11" t="s">
        <v>26</v>
      </c>
      <c r="B26" s="11" t="s">
        <v>3</v>
      </c>
      <c r="C26" s="12">
        <v>2377.2484400000003</v>
      </c>
      <c r="D26" s="12">
        <v>2903.52369</v>
      </c>
      <c r="E26" s="12">
        <v>3255.6487400000001</v>
      </c>
      <c r="F26" s="12">
        <v>3011.1530700000003</v>
      </c>
      <c r="G26" s="12">
        <v>2438.6626900000001</v>
      </c>
      <c r="H26" s="12">
        <v>3575.6024100000004</v>
      </c>
      <c r="I26" s="12">
        <v>2979.4688599999999</v>
      </c>
      <c r="J26" s="12">
        <v>2785.7050300000001</v>
      </c>
      <c r="K26" s="12">
        <v>2568.0250960000003</v>
      </c>
      <c r="L26" s="12">
        <v>2446.34348</v>
      </c>
      <c r="M26" s="12">
        <v>3117.6632460000001</v>
      </c>
      <c r="N26" s="12">
        <v>3300.3942900000002</v>
      </c>
      <c r="O26" s="12">
        <v>3023.1349449999998</v>
      </c>
      <c r="P26" s="12">
        <v>2611.5642600000001</v>
      </c>
      <c r="Q26" s="12">
        <v>3739.9340560000001</v>
      </c>
      <c r="R26" s="12">
        <v>3144.5341600000002</v>
      </c>
      <c r="S26" s="12">
        <v>2966.88177</v>
      </c>
      <c r="T26" s="12">
        <v>2973.9141</v>
      </c>
      <c r="U26" s="12">
        <v>2556.3071550000004</v>
      </c>
      <c r="V26" s="12">
        <v>3037.6504299999997</v>
      </c>
      <c r="W26" s="12">
        <v>3250.7802799999999</v>
      </c>
      <c r="X26" s="12">
        <v>3075.6501449999996</v>
      </c>
      <c r="Y26" s="12">
        <v>2570.7893560000002</v>
      </c>
      <c r="Z26" s="12">
        <v>3774.4196399999996</v>
      </c>
      <c r="AA26" s="12">
        <v>3750.4298100000001</v>
      </c>
    </row>
    <row r="27" spans="1:32" s="10" customFormat="1">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32" s="10" customFormat="1">
      <c r="A28" s="11" t="s">
        <v>26</v>
      </c>
      <c r="B28" s="11" t="s">
        <v>10</v>
      </c>
      <c r="C28" s="12">
        <v>7057.5379112862583</v>
      </c>
      <c r="D28" s="12">
        <v>9922.7325116091997</v>
      </c>
      <c r="E28" s="12">
        <v>13363.467998767797</v>
      </c>
      <c r="F28" s="12">
        <v>17720.190852680604</v>
      </c>
      <c r="G28" s="12">
        <v>22591.577895046164</v>
      </c>
      <c r="H28" s="12">
        <v>26778.532915681903</v>
      </c>
      <c r="I28" s="12">
        <v>28059.110933042</v>
      </c>
      <c r="J28" s="12">
        <v>28436.368575212298</v>
      </c>
      <c r="K28" s="12">
        <v>28866.078161017598</v>
      </c>
      <c r="L28" s="12">
        <v>28956.009290255199</v>
      </c>
      <c r="M28" s="12">
        <v>30991.271282974001</v>
      </c>
      <c r="N28" s="12">
        <v>32992.667267512494</v>
      </c>
      <c r="O28" s="12">
        <v>35105.1289009381</v>
      </c>
      <c r="P28" s="12">
        <v>36476.94000873209</v>
      </c>
      <c r="Q28" s="12">
        <v>37846.782099097494</v>
      </c>
      <c r="R28" s="12">
        <v>45498.81684798401</v>
      </c>
      <c r="S28" s="12">
        <v>45929.676250060307</v>
      </c>
      <c r="T28" s="12">
        <v>43434.141358051798</v>
      </c>
      <c r="U28" s="12">
        <v>47351.325539479898</v>
      </c>
      <c r="V28" s="12">
        <v>45795.472481293</v>
      </c>
      <c r="W28" s="12">
        <v>44436.461639876696</v>
      </c>
      <c r="X28" s="12">
        <v>47832.650134883996</v>
      </c>
      <c r="Y28" s="12">
        <v>49891.034837084</v>
      </c>
      <c r="Z28" s="12">
        <v>54745.557702659607</v>
      </c>
      <c r="AA28" s="12">
        <v>56825.9181527373</v>
      </c>
    </row>
    <row r="29" spans="1:32" s="10" customFormat="1">
      <c r="A29" s="11" t="s">
        <v>26</v>
      </c>
      <c r="B29" s="11" t="s">
        <v>9</v>
      </c>
      <c r="C29" s="12">
        <v>8612.4364544923101</v>
      </c>
      <c r="D29" s="12">
        <v>8142.4436328977499</v>
      </c>
      <c r="E29" s="12">
        <v>8790.5527852555988</v>
      </c>
      <c r="F29" s="12">
        <v>9080.4792235402001</v>
      </c>
      <c r="G29" s="12">
        <v>9331.711431334199</v>
      </c>
      <c r="H29" s="12">
        <v>8879.2640138671977</v>
      </c>
      <c r="I29" s="12">
        <v>10811.996700531501</v>
      </c>
      <c r="J29" s="12">
        <v>11573.494380522299</v>
      </c>
      <c r="K29" s="12">
        <v>11706.494619916099</v>
      </c>
      <c r="L29" s="12">
        <v>11763.091333385299</v>
      </c>
      <c r="M29" s="12">
        <v>18371.761464810403</v>
      </c>
      <c r="N29" s="12">
        <v>18491.714588665502</v>
      </c>
      <c r="O29" s="12">
        <v>21070.824220191003</v>
      </c>
      <c r="P29" s="12">
        <v>22247.287512726001</v>
      </c>
      <c r="Q29" s="12">
        <v>20016.911332839998</v>
      </c>
      <c r="R29" s="12">
        <v>20685.438582707004</v>
      </c>
      <c r="S29" s="12">
        <v>23805.393076651002</v>
      </c>
      <c r="T29" s="12">
        <v>27347.698490303006</v>
      </c>
      <c r="U29" s="12">
        <v>28194.532338543009</v>
      </c>
      <c r="V29" s="12">
        <v>29073.414568888998</v>
      </c>
      <c r="W29" s="12">
        <v>30372.151915999999</v>
      </c>
      <c r="X29" s="12">
        <v>32542.051047000001</v>
      </c>
      <c r="Y29" s="12">
        <v>34140.171737999997</v>
      </c>
      <c r="Z29" s="12">
        <v>35398.739941</v>
      </c>
      <c r="AA29" s="12">
        <v>36871.346430000005</v>
      </c>
    </row>
    <row r="30" spans="1:32" s="10" customFormat="1">
      <c r="A30" s="11" t="s">
        <v>26</v>
      </c>
      <c r="B30" s="11" t="s">
        <v>102</v>
      </c>
      <c r="C30" s="12">
        <v>33.043589575300004</v>
      </c>
      <c r="D30" s="12">
        <v>31.4770719405</v>
      </c>
      <c r="E30" s="12">
        <v>34.650587879000007</v>
      </c>
      <c r="F30" s="12">
        <v>33.890276933999985</v>
      </c>
      <c r="G30" s="12">
        <v>31.531517536999996</v>
      </c>
      <c r="H30" s="12">
        <v>329.87699662650004</v>
      </c>
      <c r="I30" s="12">
        <v>384.34800293849992</v>
      </c>
      <c r="J30" s="12">
        <v>384.14546408999996</v>
      </c>
      <c r="K30" s="12">
        <v>375.58386230199994</v>
      </c>
      <c r="L30" s="12">
        <v>1042.918986123</v>
      </c>
      <c r="M30" s="12">
        <v>3204.7893537570008</v>
      </c>
      <c r="N30" s="12">
        <v>3121.7205921660002</v>
      </c>
      <c r="O30" s="12">
        <v>3224.4786034160002</v>
      </c>
      <c r="P30" s="12">
        <v>3214.7541967229999</v>
      </c>
      <c r="Q30" s="12">
        <v>3028.6749968700001</v>
      </c>
      <c r="R30" s="12">
        <v>3109.0935304509999</v>
      </c>
      <c r="S30" s="12">
        <v>3211.8059372220005</v>
      </c>
      <c r="T30" s="12">
        <v>3017.4482562570001</v>
      </c>
      <c r="U30" s="12">
        <v>5199.7467516350007</v>
      </c>
      <c r="V30" s="12">
        <v>5023.6091305</v>
      </c>
      <c r="W30" s="12">
        <v>4782.9954004300007</v>
      </c>
      <c r="X30" s="12">
        <v>5631.9168865399997</v>
      </c>
      <c r="Y30" s="12">
        <v>5747.6192209699993</v>
      </c>
      <c r="Z30" s="12">
        <v>6124.1780567699998</v>
      </c>
      <c r="AA30" s="12">
        <v>6133.9020441800003</v>
      </c>
    </row>
    <row r="31" spans="1:32" s="10" customFormat="1">
      <c r="A31" s="11" t="s">
        <v>26</v>
      </c>
      <c r="B31" s="11" t="s">
        <v>15</v>
      </c>
      <c r="C31" s="12">
        <v>234.79354999999998</v>
      </c>
      <c r="D31" s="12">
        <v>257.50227999999998</v>
      </c>
      <c r="E31" s="12">
        <v>2440.839368554</v>
      </c>
      <c r="F31" s="12">
        <v>2837.2746494859998</v>
      </c>
      <c r="G31" s="12">
        <v>4517.5580422760004</v>
      </c>
      <c r="H31" s="12">
        <v>4523.9380560520003</v>
      </c>
      <c r="I31" s="12">
        <v>4779.5789901389999</v>
      </c>
      <c r="J31" s="12">
        <v>5432.6328598810005</v>
      </c>
      <c r="K31" s="12">
        <v>4654.7929507950003</v>
      </c>
      <c r="L31" s="12">
        <v>5078.8844983449999</v>
      </c>
      <c r="M31" s="12">
        <v>5383.8286498719999</v>
      </c>
      <c r="N31" s="12">
        <v>5348.4096650860001</v>
      </c>
      <c r="O31" s="12">
        <v>7615.8829731100004</v>
      </c>
      <c r="P31" s="12">
        <v>7707.126761245001</v>
      </c>
      <c r="Q31" s="12">
        <v>7231.6990901999989</v>
      </c>
      <c r="R31" s="12">
        <v>7372.5693255530005</v>
      </c>
      <c r="S31" s="12">
        <v>8444.3583260830001</v>
      </c>
      <c r="T31" s="12">
        <v>8356.8039981559996</v>
      </c>
      <c r="U31" s="12">
        <v>7785.8985679200005</v>
      </c>
      <c r="V31" s="12">
        <v>7830.7546788769996</v>
      </c>
      <c r="W31" s="12">
        <v>7613.1469932270002</v>
      </c>
      <c r="X31" s="12">
        <v>8761.3283101340003</v>
      </c>
      <c r="Y31" s="12">
        <v>8765.3920427800003</v>
      </c>
      <c r="Z31" s="12">
        <v>8408.4414419899986</v>
      </c>
      <c r="AA31" s="12">
        <v>7848.5182882169993</v>
      </c>
    </row>
    <row r="32" spans="1:32" s="10" customFormat="1">
      <c r="A32" s="31" t="s">
        <v>26</v>
      </c>
      <c r="B32" s="31" t="s">
        <v>17</v>
      </c>
      <c r="C32" s="12">
        <v>27.011826810000002</v>
      </c>
      <c r="D32" s="12">
        <v>49.773235749999998</v>
      </c>
      <c r="E32" s="12">
        <v>88.894731800000017</v>
      </c>
      <c r="F32" s="12">
        <v>132.16904</v>
      </c>
      <c r="G32" s="12">
        <v>174.07189449999998</v>
      </c>
      <c r="H32" s="12">
        <v>216.15355800000003</v>
      </c>
      <c r="I32" s="12">
        <v>291.45000590000001</v>
      </c>
      <c r="J32" s="12">
        <v>351.86378659999997</v>
      </c>
      <c r="K32" s="12">
        <v>429.03173799999996</v>
      </c>
      <c r="L32" s="12">
        <v>512.28307949999999</v>
      </c>
      <c r="M32" s="12">
        <v>601.92214899999999</v>
      </c>
      <c r="N32" s="12">
        <v>699.92714060000003</v>
      </c>
      <c r="O32" s="12">
        <v>836.25405760000001</v>
      </c>
      <c r="P32" s="12">
        <v>962.77488549999998</v>
      </c>
      <c r="Q32" s="12">
        <v>1047.1296040000002</v>
      </c>
      <c r="R32" s="12">
        <v>1178.4396005999999</v>
      </c>
      <c r="S32" s="12">
        <v>1310.596847</v>
      </c>
      <c r="T32" s="12">
        <v>1348.3356526999999</v>
      </c>
      <c r="U32" s="12">
        <v>1496.0433939999998</v>
      </c>
      <c r="V32" s="12">
        <v>1575.3520190000002</v>
      </c>
      <c r="W32" s="12">
        <v>1617.490507</v>
      </c>
      <c r="X32" s="12">
        <v>1813.2750769999998</v>
      </c>
      <c r="Y32" s="12">
        <v>1887.3436259999999</v>
      </c>
      <c r="Z32" s="12">
        <v>1971.191836</v>
      </c>
      <c r="AA32" s="12">
        <v>2089.521369</v>
      </c>
    </row>
    <row r="33" spans="1:27" s="10" customFormat="1">
      <c r="A33" s="36" t="s">
        <v>98</v>
      </c>
      <c r="B33" s="36"/>
      <c r="C33" s="29">
        <v>50592.217311993467</v>
      </c>
      <c r="D33" s="29">
        <v>51118.820292207994</v>
      </c>
      <c r="E33" s="29">
        <v>54622.210759189402</v>
      </c>
      <c r="F33" s="29">
        <v>55779.507254461903</v>
      </c>
      <c r="G33" s="29">
        <v>56963.345758818061</v>
      </c>
      <c r="H33" s="29">
        <v>61390.6516025249</v>
      </c>
      <c r="I33" s="29">
        <v>59124.792713523595</v>
      </c>
      <c r="J33" s="29">
        <v>60434.931706391799</v>
      </c>
      <c r="K33" s="29">
        <v>60792.762190745365</v>
      </c>
      <c r="L33" s="29">
        <v>63655.0250265949</v>
      </c>
      <c r="M33" s="29">
        <v>62456.040499822309</v>
      </c>
      <c r="N33" s="29">
        <v>65524.653113830602</v>
      </c>
      <c r="O33" s="29">
        <v>68394.549174878601</v>
      </c>
      <c r="P33" s="29">
        <v>69789.467507014488</v>
      </c>
      <c r="Q33" s="29">
        <v>71985.103136887483</v>
      </c>
      <c r="R33" s="29">
        <v>77758.319555780719</v>
      </c>
      <c r="S33" s="29">
        <v>81493.027447101005</v>
      </c>
      <c r="T33" s="29">
        <v>77924.623324868808</v>
      </c>
      <c r="U33" s="29">
        <v>80566.938471993315</v>
      </c>
      <c r="V33" s="29">
        <v>80794.152598055807</v>
      </c>
      <c r="W33" s="29">
        <v>81932.071728362702</v>
      </c>
      <c r="X33" s="29">
        <v>85788.453864943003</v>
      </c>
      <c r="Y33" s="29">
        <v>90013.108211218001</v>
      </c>
      <c r="Z33" s="29">
        <v>98603.957517439616</v>
      </c>
      <c r="AA33" s="29">
        <v>103500.8442600243</v>
      </c>
    </row>
    <row r="34" spans="1:27" s="10" customFormat="1"/>
    <row r="35" spans="1:27" s="10" customFormat="1">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s="10" customFormat="1">
      <c r="A36" s="11" t="s">
        <v>27</v>
      </c>
      <c r="B36" s="11" t="s">
        <v>2</v>
      </c>
      <c r="C36" s="12">
        <v>40191.05328</v>
      </c>
      <c r="D36" s="12">
        <v>40194.74463999999</v>
      </c>
      <c r="E36" s="12">
        <v>38354.752606680006</v>
      </c>
      <c r="F36" s="12">
        <v>34642.882742759997</v>
      </c>
      <c r="G36" s="12">
        <v>33784.761233260004</v>
      </c>
      <c r="H36" s="12">
        <v>33701.557760460004</v>
      </c>
      <c r="I36" s="12">
        <v>31670.768640793998</v>
      </c>
      <c r="J36" s="12">
        <v>30815.115414934997</v>
      </c>
      <c r="K36" s="12">
        <v>29532.371823219</v>
      </c>
      <c r="L36" s="12">
        <v>32028.548022999999</v>
      </c>
      <c r="M36" s="12">
        <v>32939.000664384002</v>
      </c>
      <c r="N36" s="12">
        <v>33472.152901584996</v>
      </c>
      <c r="O36" s="12">
        <v>30789.036</v>
      </c>
      <c r="P36" s="12">
        <v>27767.4</v>
      </c>
      <c r="Q36" s="12">
        <v>21942.718199999996</v>
      </c>
      <c r="R36" s="12">
        <v>20864.2719</v>
      </c>
      <c r="S36" s="12">
        <v>20441.047300000002</v>
      </c>
      <c r="T36" s="12">
        <v>19919.403200000001</v>
      </c>
      <c r="U36" s="12">
        <v>20360.564999999999</v>
      </c>
      <c r="V36" s="12">
        <v>16124.0141</v>
      </c>
      <c r="W36" s="12">
        <v>14856.784600000001</v>
      </c>
      <c r="X36" s="12">
        <v>11954.995000000001</v>
      </c>
      <c r="Y36" s="12">
        <v>9827.8144999999986</v>
      </c>
      <c r="Z36" s="12">
        <v>8813.1401000000005</v>
      </c>
      <c r="AA36" s="12">
        <v>8530.9316999999992</v>
      </c>
    </row>
    <row r="37" spans="1:27" s="10" customFormat="1">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s="10" customFormat="1">
      <c r="A38" s="11" t="s">
        <v>27</v>
      </c>
      <c r="B38" s="11" t="s">
        <v>8</v>
      </c>
      <c r="C38" s="12">
        <v>807.95857970000009</v>
      </c>
      <c r="D38" s="12">
        <v>847.34796119960004</v>
      </c>
      <c r="E38" s="12">
        <v>1097.5424385454003</v>
      </c>
      <c r="F38" s="12">
        <v>1129.8976703615001</v>
      </c>
      <c r="G38" s="12">
        <v>980.92216307529998</v>
      </c>
      <c r="H38" s="12">
        <v>997.65085418949991</v>
      </c>
      <c r="I38" s="12">
        <v>1060.0876611277001</v>
      </c>
      <c r="J38" s="12">
        <v>1349.5903380126001</v>
      </c>
      <c r="K38" s="12">
        <v>1124.290482694</v>
      </c>
      <c r="L38" s="12">
        <v>1657.1511677865001</v>
      </c>
      <c r="M38" s="12">
        <v>2983.8037793869998</v>
      </c>
      <c r="N38" s="12">
        <v>3103.7828426800002</v>
      </c>
      <c r="O38" s="12">
        <v>3098.5570362359999</v>
      </c>
      <c r="P38" s="12">
        <v>3028.5563278160002</v>
      </c>
      <c r="Q38" s="12">
        <v>3582.544705664</v>
      </c>
      <c r="R38" s="12">
        <v>2854.9454887299999</v>
      </c>
      <c r="S38" s="12">
        <v>2670.6158517500003</v>
      </c>
      <c r="T38" s="12">
        <v>3034.5754045919998</v>
      </c>
      <c r="U38" s="12">
        <v>2589.8956028920002</v>
      </c>
      <c r="V38" s="12">
        <v>3125.3085017650001</v>
      </c>
      <c r="W38" s="12">
        <v>3258.0290027670003</v>
      </c>
      <c r="X38" s="12">
        <v>3194.6711188049999</v>
      </c>
      <c r="Y38" s="12">
        <v>1508.0193648009999</v>
      </c>
      <c r="Z38" s="12">
        <v>1010.684947903</v>
      </c>
      <c r="AA38" s="12">
        <v>1035.075916795</v>
      </c>
    </row>
    <row r="39" spans="1:27" s="10" customFormat="1">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s="10" customFormat="1">
      <c r="A40" s="11" t="s">
        <v>27</v>
      </c>
      <c r="B40" s="11" t="s">
        <v>5</v>
      </c>
      <c r="C40" s="12">
        <v>0.94767076173999998</v>
      </c>
      <c r="D40" s="12">
        <v>4.3125590300000004E-3</v>
      </c>
      <c r="E40" s="12">
        <v>3.0596627553999998</v>
      </c>
      <c r="F40" s="12">
        <v>11.36667272665</v>
      </c>
      <c r="G40" s="12">
        <v>5.0927108581700002</v>
      </c>
      <c r="H40" s="12">
        <v>12.298765783580002</v>
      </c>
      <c r="I40" s="12">
        <v>9.6906668899499984</v>
      </c>
      <c r="J40" s="12">
        <v>27.277655113319998</v>
      </c>
      <c r="K40" s="12">
        <v>3.2001865256700004</v>
      </c>
      <c r="L40" s="12">
        <v>42.326493943599992</v>
      </c>
      <c r="M40" s="12">
        <v>105.638628326</v>
      </c>
      <c r="N40" s="12">
        <v>221.25749916160001</v>
      </c>
      <c r="O40" s="12">
        <v>66.066612659699999</v>
      </c>
      <c r="P40" s="12">
        <v>622.24838117800005</v>
      </c>
      <c r="Q40" s="12">
        <v>1160.0834411165001</v>
      </c>
      <c r="R40" s="12">
        <v>460.52818462299996</v>
      </c>
      <c r="S40" s="12">
        <v>1055.4952549459999</v>
      </c>
      <c r="T40" s="12">
        <v>1887.1343263620001</v>
      </c>
      <c r="U40" s="12">
        <v>783.52136493499995</v>
      </c>
      <c r="V40" s="12">
        <v>1704.6065263335001</v>
      </c>
      <c r="W40" s="12">
        <v>1816.169924006</v>
      </c>
      <c r="X40" s="12">
        <v>2048.9381250010001</v>
      </c>
      <c r="Y40" s="12">
        <v>2226.2358516869999</v>
      </c>
      <c r="Z40" s="12">
        <v>4386.4018422930003</v>
      </c>
      <c r="AA40" s="12">
        <v>5368.5686269999997</v>
      </c>
    </row>
    <row r="41" spans="1:27" s="10" customFormat="1">
      <c r="A41" s="11" t="s">
        <v>27</v>
      </c>
      <c r="B41" s="11" t="s">
        <v>3</v>
      </c>
      <c r="C41" s="12">
        <v>705.85541999999998</v>
      </c>
      <c r="D41" s="12">
        <v>715.87372000000005</v>
      </c>
      <c r="E41" s="12">
        <v>739.01199999999994</v>
      </c>
      <c r="F41" s="12">
        <v>704.05997000000002</v>
      </c>
      <c r="G41" s="12">
        <v>722.83992000000001</v>
      </c>
      <c r="H41" s="12">
        <v>731.61850000000004</v>
      </c>
      <c r="I41" s="12">
        <v>717.39389000000006</v>
      </c>
      <c r="J41" s="12">
        <v>718.91842999999994</v>
      </c>
      <c r="K41" s="12">
        <v>724.42444999999998</v>
      </c>
      <c r="L41" s="12">
        <v>719.65523000000007</v>
      </c>
      <c r="M41" s="12">
        <v>728.87053000000003</v>
      </c>
      <c r="N41" s="12">
        <v>730.19260000000008</v>
      </c>
      <c r="O41" s="12">
        <v>737.95127000000002</v>
      </c>
      <c r="P41" s="12">
        <v>736.20863000000008</v>
      </c>
      <c r="Q41" s="12">
        <v>264.04433999999998</v>
      </c>
      <c r="R41" s="12">
        <v>267.08258000000001</v>
      </c>
      <c r="S41" s="12">
        <v>264.35156000000001</v>
      </c>
      <c r="T41" s="12">
        <v>251.10993999999999</v>
      </c>
      <c r="U41" s="12">
        <v>235.11159000000001</v>
      </c>
      <c r="V41" s="12">
        <v>0</v>
      </c>
      <c r="W41" s="12">
        <v>0</v>
      </c>
      <c r="X41" s="12">
        <v>0</v>
      </c>
      <c r="Y41" s="12">
        <v>0</v>
      </c>
      <c r="Z41" s="12">
        <v>0</v>
      </c>
      <c r="AA41" s="12">
        <v>0</v>
      </c>
    </row>
    <row r="42" spans="1:27" s="10" customFormat="1">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s="10" customFormat="1">
      <c r="A43" s="11" t="s">
        <v>27</v>
      </c>
      <c r="B43" s="11" t="s">
        <v>10</v>
      </c>
      <c r="C43" s="12">
        <v>3818.0249602941008</v>
      </c>
      <c r="D43" s="12">
        <v>3566.9792246995003</v>
      </c>
      <c r="E43" s="12">
        <v>4045.1402994075993</v>
      </c>
      <c r="F43" s="12">
        <v>6361.7236663629992</v>
      </c>
      <c r="G43" s="12">
        <v>9279.9553103848993</v>
      </c>
      <c r="H43" s="12">
        <v>11513.994585857199</v>
      </c>
      <c r="I43" s="12">
        <v>13701.4276064684</v>
      </c>
      <c r="J43" s="12">
        <v>13882.266769675998</v>
      </c>
      <c r="K43" s="12">
        <v>13904.461629892297</v>
      </c>
      <c r="L43" s="12">
        <v>15092.996689001802</v>
      </c>
      <c r="M43" s="12">
        <v>17969.714971884499</v>
      </c>
      <c r="N43" s="12">
        <v>20136.947939025998</v>
      </c>
      <c r="O43" s="12">
        <v>23177.970942745404</v>
      </c>
      <c r="P43" s="12">
        <v>29288.232735980004</v>
      </c>
      <c r="Q43" s="12">
        <v>34534.762730206006</v>
      </c>
      <c r="R43" s="12">
        <v>34135.680115249008</v>
      </c>
      <c r="S43" s="12">
        <v>34812.651781162007</v>
      </c>
      <c r="T43" s="12">
        <v>33880.599855050008</v>
      </c>
      <c r="U43" s="12">
        <v>36358.942351321988</v>
      </c>
      <c r="V43" s="12">
        <v>37669.099019803005</v>
      </c>
      <c r="W43" s="12">
        <v>39596.768207769994</v>
      </c>
      <c r="X43" s="12">
        <v>39194.159378789998</v>
      </c>
      <c r="Y43" s="12">
        <v>46298.351233472007</v>
      </c>
      <c r="Z43" s="12">
        <v>53304.474605110001</v>
      </c>
      <c r="AA43" s="12">
        <v>55500.665879509994</v>
      </c>
    </row>
    <row r="44" spans="1:27" s="10" customFormat="1">
      <c r="A44" s="11" t="s">
        <v>27</v>
      </c>
      <c r="B44" s="11" t="s">
        <v>9</v>
      </c>
      <c r="C44" s="12">
        <v>7419.5869759747275</v>
      </c>
      <c r="D44" s="12">
        <v>7335.9362100325607</v>
      </c>
      <c r="E44" s="12">
        <v>8488.069284800371</v>
      </c>
      <c r="F44" s="12">
        <v>8143.6633703224979</v>
      </c>
      <c r="G44" s="12">
        <v>8355.3500120791996</v>
      </c>
      <c r="H44" s="12">
        <v>7400.5300567469021</v>
      </c>
      <c r="I44" s="12">
        <v>7623.4056947856016</v>
      </c>
      <c r="J44" s="12">
        <v>7610.7626392691</v>
      </c>
      <c r="K44" s="12">
        <v>8344.9596959764021</v>
      </c>
      <c r="L44" s="12">
        <v>8134.1045304943009</v>
      </c>
      <c r="M44" s="12">
        <v>8547.9154436971021</v>
      </c>
      <c r="N44" s="12">
        <v>8491.3501535942978</v>
      </c>
      <c r="O44" s="12">
        <v>9321.3433712275</v>
      </c>
      <c r="P44" s="12">
        <v>9783.2433136209966</v>
      </c>
      <c r="Q44" s="12">
        <v>14727.776150446</v>
      </c>
      <c r="R44" s="12">
        <v>16384.438394119996</v>
      </c>
      <c r="S44" s="12">
        <v>16876.687404822995</v>
      </c>
      <c r="T44" s="12">
        <v>18200.597195384002</v>
      </c>
      <c r="U44" s="12">
        <v>19306.446606326997</v>
      </c>
      <c r="V44" s="12">
        <v>23449.262809116</v>
      </c>
      <c r="W44" s="12">
        <v>25627.653380127005</v>
      </c>
      <c r="X44" s="12">
        <v>25633.724264204</v>
      </c>
      <c r="Y44" s="12">
        <v>26856.944589663999</v>
      </c>
      <c r="Z44" s="12">
        <v>31617.541684170006</v>
      </c>
      <c r="AA44" s="12">
        <v>37100.745945000002</v>
      </c>
    </row>
    <row r="45" spans="1:27" s="10" customFormat="1">
      <c r="A45" s="11" t="s">
        <v>27</v>
      </c>
      <c r="B45" s="11" t="s">
        <v>102</v>
      </c>
      <c r="C45" s="12">
        <v>59.324848401600001</v>
      </c>
      <c r="D45" s="12">
        <v>59.282666797200001</v>
      </c>
      <c r="E45" s="12">
        <v>64.215436353000001</v>
      </c>
      <c r="F45" s="12">
        <v>63.700087328000002</v>
      </c>
      <c r="G45" s="12">
        <v>60.748848881999997</v>
      </c>
      <c r="H45" s="12">
        <v>59.191688333000002</v>
      </c>
      <c r="I45" s="12">
        <v>60.748689884000001</v>
      </c>
      <c r="J45" s="12">
        <v>58.677708648999996</v>
      </c>
      <c r="K45" s="12">
        <v>56.591214748000006</v>
      </c>
      <c r="L45" s="12">
        <v>56.627982423000006</v>
      </c>
      <c r="M45" s="12">
        <v>372.46322707999997</v>
      </c>
      <c r="N45" s="12">
        <v>492.14339230000002</v>
      </c>
      <c r="O45" s="12">
        <v>1422.628737</v>
      </c>
      <c r="P45" s="12">
        <v>1428.88742</v>
      </c>
      <c r="Q45" s="12">
        <v>5273.3946260000002</v>
      </c>
      <c r="R45" s="12">
        <v>5393.837923</v>
      </c>
      <c r="S45" s="12">
        <v>5520.67497</v>
      </c>
      <c r="T45" s="12">
        <v>5440.4603139999999</v>
      </c>
      <c r="U45" s="12">
        <v>6412.9932849999996</v>
      </c>
      <c r="V45" s="12">
        <v>6370.1267699999999</v>
      </c>
      <c r="W45" s="12">
        <v>6546.5700870000001</v>
      </c>
      <c r="X45" s="12">
        <v>6713.5700800000004</v>
      </c>
      <c r="Y45" s="12">
        <v>6687.2061299999996</v>
      </c>
      <c r="Z45" s="12">
        <v>6544.7480500000001</v>
      </c>
      <c r="AA45" s="12">
        <v>7078.78233</v>
      </c>
    </row>
    <row r="46" spans="1:27" s="10" customFormat="1">
      <c r="A46" s="11" t="s">
        <v>27</v>
      </c>
      <c r="B46" s="11" t="s">
        <v>15</v>
      </c>
      <c r="C46" s="12">
        <v>612.17870000000005</v>
      </c>
      <c r="D46" s="12">
        <v>753.47703999999999</v>
      </c>
      <c r="E46" s="12">
        <v>992.59839081299992</v>
      </c>
      <c r="F46" s="12">
        <v>1112.5125034739999</v>
      </c>
      <c r="G46" s="12">
        <v>1068.8091989725001</v>
      </c>
      <c r="H46" s="12">
        <v>914.24976215200002</v>
      </c>
      <c r="I46" s="12">
        <v>1053.030870631</v>
      </c>
      <c r="J46" s="12">
        <v>1099.2620297860001</v>
      </c>
      <c r="K46" s="12">
        <v>1050.5731315899998</v>
      </c>
      <c r="L46" s="12">
        <v>1107.3573041070001</v>
      </c>
      <c r="M46" s="12">
        <v>1719.2635218200001</v>
      </c>
      <c r="N46" s="12">
        <v>1700.65127388</v>
      </c>
      <c r="O46" s="12">
        <v>1590.6462246400001</v>
      </c>
      <c r="P46" s="12">
        <v>1545.4533677400002</v>
      </c>
      <c r="Q46" s="12">
        <v>1095.10923647</v>
      </c>
      <c r="R46" s="12">
        <v>1221.8157925799999</v>
      </c>
      <c r="S46" s="12">
        <v>1363.31591488</v>
      </c>
      <c r="T46" s="12">
        <v>1332.8919019800003</v>
      </c>
      <c r="U46" s="12">
        <v>1691.4266072600001</v>
      </c>
      <c r="V46" s="12">
        <v>1951.1641588900002</v>
      </c>
      <c r="W46" s="12">
        <v>2448.8890865200001</v>
      </c>
      <c r="X46" s="12">
        <v>2558.6716270500001</v>
      </c>
      <c r="Y46" s="12">
        <v>3245.0167694799998</v>
      </c>
      <c r="Z46" s="12">
        <v>4941.9608401000005</v>
      </c>
      <c r="AA46" s="12">
        <v>5454.9004031000004</v>
      </c>
    </row>
    <row r="47" spans="1:27" s="10" customFormat="1">
      <c r="A47" s="11" t="s">
        <v>27</v>
      </c>
      <c r="B47" s="11" t="s">
        <v>17</v>
      </c>
      <c r="C47" s="12">
        <v>12.645652999999999</v>
      </c>
      <c r="D47" s="12">
        <v>20.738714000000002</v>
      </c>
      <c r="E47" s="12">
        <v>38.507668000000002</v>
      </c>
      <c r="F47" s="12">
        <v>59.149956000000003</v>
      </c>
      <c r="G47" s="12">
        <v>84.253799999999998</v>
      </c>
      <c r="H47" s="12">
        <v>114.940834</v>
      </c>
      <c r="I47" s="12">
        <v>165.45638</v>
      </c>
      <c r="J47" s="12">
        <v>200.01</v>
      </c>
      <c r="K47" s="12">
        <v>269.54854999999998</v>
      </c>
      <c r="L47" s="12">
        <v>363.88742000000002</v>
      </c>
      <c r="M47" s="12">
        <v>451.17397999999997</v>
      </c>
      <c r="N47" s="12">
        <v>528.77</v>
      </c>
      <c r="O47" s="12">
        <v>632.00585999999998</v>
      </c>
      <c r="P47" s="12">
        <v>729.06820000000005</v>
      </c>
      <c r="Q47" s="12">
        <v>814.09644000000003</v>
      </c>
      <c r="R47" s="12">
        <v>927.61069999999995</v>
      </c>
      <c r="S47" s="12">
        <v>1046.5360000000001</v>
      </c>
      <c r="T47" s="12">
        <v>1143.579</v>
      </c>
      <c r="U47" s="12">
        <v>1288.7388000000001</v>
      </c>
      <c r="V47" s="12">
        <v>1433.6923999999999</v>
      </c>
      <c r="W47" s="12">
        <v>1543.8108</v>
      </c>
      <c r="X47" s="12">
        <v>1643.8733</v>
      </c>
      <c r="Y47" s="12">
        <v>1762.5786000000001</v>
      </c>
      <c r="Z47" s="12">
        <v>1782.6794</v>
      </c>
      <c r="AA47" s="12">
        <v>1922.5977</v>
      </c>
    </row>
    <row r="48" spans="1:27" s="10" customFormat="1">
      <c r="A48" s="36" t="s">
        <v>98</v>
      </c>
      <c r="B48" s="36"/>
      <c r="C48" s="29">
        <v>52943.42688673058</v>
      </c>
      <c r="D48" s="29">
        <v>52660.886068490683</v>
      </c>
      <c r="E48" s="29">
        <v>52727.57629218878</v>
      </c>
      <c r="F48" s="29">
        <v>50993.594092533647</v>
      </c>
      <c r="G48" s="29">
        <v>53128.921349657568</v>
      </c>
      <c r="H48" s="29">
        <v>54357.650523037177</v>
      </c>
      <c r="I48" s="29">
        <v>54782.774160065652</v>
      </c>
      <c r="J48" s="29">
        <v>54403.931247006018</v>
      </c>
      <c r="K48" s="29">
        <v>53633.708268307368</v>
      </c>
      <c r="L48" s="29">
        <v>57674.782134226203</v>
      </c>
      <c r="M48" s="29">
        <v>63274.944017678601</v>
      </c>
      <c r="N48" s="29">
        <v>66155.683936046888</v>
      </c>
      <c r="O48" s="29">
        <v>67190.925232868598</v>
      </c>
      <c r="P48" s="29">
        <v>71225.889388595009</v>
      </c>
      <c r="Q48" s="29">
        <v>76211.929567432497</v>
      </c>
      <c r="R48" s="29">
        <v>74966.946662721995</v>
      </c>
      <c r="S48" s="29">
        <v>76120.84915268101</v>
      </c>
      <c r="T48" s="29">
        <v>77173.419921388006</v>
      </c>
      <c r="U48" s="29">
        <v>79634.482515475989</v>
      </c>
      <c r="V48" s="29">
        <v>82072.290957017511</v>
      </c>
      <c r="W48" s="29">
        <v>85155.405114669993</v>
      </c>
      <c r="X48" s="29">
        <v>82026.487886799994</v>
      </c>
      <c r="Y48" s="29">
        <v>86717.365539624006</v>
      </c>
      <c r="Z48" s="29">
        <v>99132.243179476005</v>
      </c>
      <c r="AA48" s="29">
        <v>107535.988068305</v>
      </c>
    </row>
    <row r="49" spans="1:27" s="10" customFormat="1"/>
    <row r="50" spans="1:27" s="10" customFormat="1">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s="10" customFormat="1">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s="10" customFormat="1">
      <c r="A52" s="11" t="s">
        <v>28</v>
      </c>
      <c r="B52" s="11" t="s">
        <v>11</v>
      </c>
      <c r="C52" s="12">
        <v>29424.717099999998</v>
      </c>
      <c r="D52" s="12">
        <v>28248.0128</v>
      </c>
      <c r="E52" s="12">
        <v>22952.459087390002</v>
      </c>
      <c r="F52" s="12">
        <v>21947.492006669996</v>
      </c>
      <c r="G52" s="12">
        <v>20058.132478110001</v>
      </c>
      <c r="H52" s="12">
        <v>19846.988799999999</v>
      </c>
      <c r="I52" s="12">
        <v>20424.937000000002</v>
      </c>
      <c r="J52" s="12">
        <v>18492.161199999999</v>
      </c>
      <c r="K52" s="12">
        <v>17697.3197</v>
      </c>
      <c r="L52" s="12">
        <v>18721.932099999998</v>
      </c>
      <c r="M52" s="12">
        <v>19116.207599999998</v>
      </c>
      <c r="N52" s="12">
        <v>19698.6708</v>
      </c>
      <c r="O52" s="12">
        <v>18563.386299999998</v>
      </c>
      <c r="P52" s="12">
        <v>18535.686799999999</v>
      </c>
      <c r="Q52" s="12">
        <v>19463.7379</v>
      </c>
      <c r="R52" s="12">
        <v>18070.097399999999</v>
      </c>
      <c r="S52" s="12">
        <v>17457.280500000001</v>
      </c>
      <c r="T52" s="12">
        <v>16273.631399999998</v>
      </c>
      <c r="U52" s="12">
        <v>16287.574900000001</v>
      </c>
      <c r="V52" s="12">
        <v>15176.364650000001</v>
      </c>
      <c r="W52" s="12">
        <v>15504.500660000002</v>
      </c>
      <c r="X52" s="12">
        <v>12766.049200000001</v>
      </c>
      <c r="Y52" s="12">
        <v>4483.0380999999998</v>
      </c>
      <c r="Z52" s="12">
        <v>6691.0268999999998</v>
      </c>
      <c r="AA52" s="12">
        <v>0</v>
      </c>
    </row>
    <row r="53" spans="1:27" s="10" customFormat="1">
      <c r="A53" s="11" t="s">
        <v>28</v>
      </c>
      <c r="B53" s="11" t="s">
        <v>8</v>
      </c>
      <c r="C53" s="12">
        <v>0</v>
      </c>
      <c r="D53" s="12">
        <v>2.6683789000000002E-3</v>
      </c>
      <c r="E53" s="12">
        <v>3.0262135E-3</v>
      </c>
      <c r="F53" s="12">
        <v>3.1511389999999998E-3</v>
      </c>
      <c r="G53" s="12">
        <v>3.3355177999999999E-3</v>
      </c>
      <c r="H53" s="12">
        <v>3.7537209999999998E-3</v>
      </c>
      <c r="I53" s="12">
        <v>3.7774992999999998E-3</v>
      </c>
      <c r="J53" s="12">
        <v>4.2665749999999999E-3</v>
      </c>
      <c r="K53" s="12">
        <v>4.2331903000000001E-3</v>
      </c>
      <c r="L53" s="12">
        <v>4.8996433999999997E-3</v>
      </c>
      <c r="M53" s="12">
        <v>5.6335563000000002E-3</v>
      </c>
      <c r="N53" s="12">
        <v>7.0893680000000004E-3</v>
      </c>
      <c r="O53" s="12">
        <v>7.6659364000000001E-3</v>
      </c>
      <c r="P53" s="12">
        <v>7.7795013999999996E-3</v>
      </c>
      <c r="Q53" s="12">
        <v>9.1661345000000009E-3</v>
      </c>
      <c r="R53" s="12">
        <v>8.9811030000000007E-3</v>
      </c>
      <c r="S53" s="12">
        <v>9.3204220000000001E-3</v>
      </c>
      <c r="T53" s="12">
        <v>1.0186293000000001E-2</v>
      </c>
      <c r="U53" s="12">
        <v>1.1527478000000001E-2</v>
      </c>
      <c r="V53" s="12">
        <v>1.1743725E-2</v>
      </c>
      <c r="W53" s="12">
        <v>1.4041667000000001E-2</v>
      </c>
      <c r="X53" s="12">
        <v>1.4001390000000001E-2</v>
      </c>
      <c r="Y53" s="12">
        <v>2.8081637E-2</v>
      </c>
      <c r="Z53" s="12">
        <v>3.0258479000000001E-2</v>
      </c>
      <c r="AA53" s="12">
        <v>0.11116063599999999</v>
      </c>
    </row>
    <row r="54" spans="1:27" s="10" customFormat="1">
      <c r="A54" s="11" t="s">
        <v>28</v>
      </c>
      <c r="B54" s="11" t="s">
        <v>12</v>
      </c>
      <c r="C54" s="12">
        <v>8.7235364999999998</v>
      </c>
      <c r="D54" s="12">
        <v>7.4612974999999997</v>
      </c>
      <c r="E54" s="12">
        <v>46.444679999999998</v>
      </c>
      <c r="F54" s="12">
        <v>49.64199</v>
      </c>
      <c r="G54" s="12">
        <v>68.966710000000006</v>
      </c>
      <c r="H54" s="12">
        <v>97.056610000000006</v>
      </c>
      <c r="I54" s="12">
        <v>14.285107</v>
      </c>
      <c r="J54" s="12">
        <v>39.18477</v>
      </c>
      <c r="K54" s="12">
        <v>16.248417</v>
      </c>
      <c r="L54" s="12">
        <v>44.119399999999999</v>
      </c>
      <c r="M54" s="12">
        <v>45.316650000000003</v>
      </c>
      <c r="N54" s="12">
        <v>109.70599</v>
      </c>
      <c r="O54" s="12">
        <v>140.19777999999999</v>
      </c>
      <c r="P54" s="12">
        <v>159.62923000000001</v>
      </c>
      <c r="Q54" s="12">
        <v>284.52141999999998</v>
      </c>
      <c r="R54" s="12">
        <v>145.71235999999999</v>
      </c>
      <c r="S54" s="12">
        <v>0</v>
      </c>
      <c r="T54" s="12">
        <v>0</v>
      </c>
      <c r="U54" s="12">
        <v>0</v>
      </c>
      <c r="V54" s="12">
        <v>0</v>
      </c>
      <c r="W54" s="12">
        <v>0</v>
      </c>
      <c r="X54" s="12">
        <v>0</v>
      </c>
      <c r="Y54" s="12">
        <v>0</v>
      </c>
      <c r="Z54" s="12">
        <v>0</v>
      </c>
      <c r="AA54" s="12">
        <v>0</v>
      </c>
    </row>
    <row r="55" spans="1:27" s="10" customFormat="1">
      <c r="A55" s="11" t="s">
        <v>28</v>
      </c>
      <c r="B55" s="11" t="s">
        <v>5</v>
      </c>
      <c r="C55" s="12">
        <v>9.3129047100299989</v>
      </c>
      <c r="D55" s="12">
        <v>10.697683476810001</v>
      </c>
      <c r="E55" s="12">
        <v>19.5134223572</v>
      </c>
      <c r="F55" s="12">
        <v>35.907600461610002</v>
      </c>
      <c r="G55" s="12">
        <v>38.780727860949987</v>
      </c>
      <c r="H55" s="12">
        <v>36.680803205300009</v>
      </c>
      <c r="I55" s="12">
        <v>4.4763550976299999</v>
      </c>
      <c r="J55" s="12">
        <v>22.984851412100003</v>
      </c>
      <c r="K55" s="12">
        <v>10.696134548489999</v>
      </c>
      <c r="L55" s="12">
        <v>28.380962624899997</v>
      </c>
      <c r="M55" s="12">
        <v>16.570807502100003</v>
      </c>
      <c r="N55" s="12">
        <v>96.343914998599999</v>
      </c>
      <c r="O55" s="12">
        <v>135.61970437489998</v>
      </c>
      <c r="P55" s="12">
        <v>112.4460552529</v>
      </c>
      <c r="Q55" s="12">
        <v>182.2807931184</v>
      </c>
      <c r="R55" s="12">
        <v>41.389893161799989</v>
      </c>
      <c r="S55" s="12">
        <v>250.16083736740001</v>
      </c>
      <c r="T55" s="12">
        <v>330.04494471900006</v>
      </c>
      <c r="U55" s="12">
        <v>194.35447690639998</v>
      </c>
      <c r="V55" s="12">
        <v>150.20022721790002</v>
      </c>
      <c r="W55" s="12">
        <v>602.60465546730006</v>
      </c>
      <c r="X55" s="12">
        <v>845.44352107700001</v>
      </c>
      <c r="Y55" s="12">
        <v>2003.2423475759999</v>
      </c>
      <c r="Z55" s="12">
        <v>3472.4706110530001</v>
      </c>
      <c r="AA55" s="12">
        <v>4618.4701244499993</v>
      </c>
    </row>
    <row r="56" spans="1:27" s="10" customFormat="1">
      <c r="A56" s="11" t="s">
        <v>28</v>
      </c>
      <c r="B56" s="11" t="s">
        <v>3</v>
      </c>
      <c r="C56" s="12">
        <v>2735.65238</v>
      </c>
      <c r="D56" s="12">
        <v>3311.7774850000005</v>
      </c>
      <c r="E56" s="12">
        <v>3419.7333199999998</v>
      </c>
      <c r="F56" s="12">
        <v>3242.7002800000005</v>
      </c>
      <c r="G56" s="12">
        <v>2712.1137860000003</v>
      </c>
      <c r="H56" s="12">
        <v>4066.6265860000003</v>
      </c>
      <c r="I56" s="12">
        <v>3391.2088829999998</v>
      </c>
      <c r="J56" s="12">
        <v>2934.9039640000001</v>
      </c>
      <c r="K56" s="12">
        <v>2933.1037099999994</v>
      </c>
      <c r="L56" s="12">
        <v>2678.0417909999996</v>
      </c>
      <c r="M56" s="12">
        <v>3271.4648699999998</v>
      </c>
      <c r="N56" s="12">
        <v>3376.3140639999997</v>
      </c>
      <c r="O56" s="12">
        <v>3215.1514689999999</v>
      </c>
      <c r="P56" s="12">
        <v>2689.841246</v>
      </c>
      <c r="Q56" s="12">
        <v>4044.9986399999998</v>
      </c>
      <c r="R56" s="12">
        <v>3382.436545</v>
      </c>
      <c r="S56" s="12">
        <v>2926.7314060000003</v>
      </c>
      <c r="T56" s="12">
        <v>2923.634204</v>
      </c>
      <c r="U56" s="12">
        <v>2670.9376999999999</v>
      </c>
      <c r="V56" s="12">
        <v>3258.5710450000006</v>
      </c>
      <c r="W56" s="12">
        <v>3374.2293440000003</v>
      </c>
      <c r="X56" s="12">
        <v>3199.2153599999997</v>
      </c>
      <c r="Y56" s="12">
        <v>2683.5651050000001</v>
      </c>
      <c r="Z56" s="12">
        <v>4032.6632800000002</v>
      </c>
      <c r="AA56" s="12">
        <v>4040.3649189999996</v>
      </c>
    </row>
    <row r="57" spans="1:27" s="10" customFormat="1">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s="10" customFormat="1">
      <c r="A58" s="11" t="s">
        <v>28</v>
      </c>
      <c r="B58" s="11" t="s">
        <v>10</v>
      </c>
      <c r="C58" s="12">
        <v>11123.931683468449</v>
      </c>
      <c r="D58" s="12">
        <v>10936.419790517963</v>
      </c>
      <c r="E58" s="12">
        <v>13202.665592258198</v>
      </c>
      <c r="F58" s="12">
        <v>13515.715012198898</v>
      </c>
      <c r="G58" s="12">
        <v>13755.631171915958</v>
      </c>
      <c r="H58" s="12">
        <v>12573.289228932368</v>
      </c>
      <c r="I58" s="12">
        <v>13024.600356734298</v>
      </c>
      <c r="J58" s="12">
        <v>12618.9040003641</v>
      </c>
      <c r="K58" s="12">
        <v>14308.176595998502</v>
      </c>
      <c r="L58" s="12">
        <v>12536.980576891399</v>
      </c>
      <c r="M58" s="12">
        <v>14838.632583657602</v>
      </c>
      <c r="N58" s="12">
        <v>15312.652738568901</v>
      </c>
      <c r="O58" s="12">
        <v>16695.190536913498</v>
      </c>
      <c r="P58" s="12">
        <v>19329.633112165498</v>
      </c>
      <c r="Q58" s="12">
        <v>20165.016367962005</v>
      </c>
      <c r="R58" s="12">
        <v>22529.004253827599</v>
      </c>
      <c r="S58" s="12">
        <v>21739.021391653405</v>
      </c>
      <c r="T58" s="12">
        <v>24887.626265524999</v>
      </c>
      <c r="U58" s="12">
        <v>23081.710895638404</v>
      </c>
      <c r="V58" s="12">
        <v>27929.652568074394</v>
      </c>
      <c r="W58" s="12">
        <v>27308.319508400702</v>
      </c>
      <c r="X58" s="12">
        <v>27503.575480138403</v>
      </c>
      <c r="Y58" s="12">
        <v>28534.332583569401</v>
      </c>
      <c r="Z58" s="12">
        <v>28194.639936280997</v>
      </c>
      <c r="AA58" s="12">
        <v>31569.947171341002</v>
      </c>
    </row>
    <row r="59" spans="1:27" s="10" customFormat="1">
      <c r="A59" s="11" t="s">
        <v>28</v>
      </c>
      <c r="B59" s="11" t="s">
        <v>9</v>
      </c>
      <c r="C59" s="12">
        <v>1868.1369675185701</v>
      </c>
      <c r="D59" s="12">
        <v>1714.1901103104299</v>
      </c>
      <c r="E59" s="12">
        <v>1873.5244492903005</v>
      </c>
      <c r="F59" s="12">
        <v>1851.7211141033999</v>
      </c>
      <c r="G59" s="12">
        <v>1889.0599774057998</v>
      </c>
      <c r="H59" s="12">
        <v>1843.8222637568003</v>
      </c>
      <c r="I59" s="12">
        <v>1807.2938695958001</v>
      </c>
      <c r="J59" s="12">
        <v>1808.5765246908998</v>
      </c>
      <c r="K59" s="12">
        <v>1823.0168297109997</v>
      </c>
      <c r="L59" s="12">
        <v>1915.6574051658001</v>
      </c>
      <c r="M59" s="12">
        <v>1858.8381404835</v>
      </c>
      <c r="N59" s="12">
        <v>1848.0292622074999</v>
      </c>
      <c r="O59" s="12">
        <v>1985.9053853123</v>
      </c>
      <c r="P59" s="12">
        <v>1943.694657583</v>
      </c>
      <c r="Q59" s="12">
        <v>1907.6214104397002</v>
      </c>
      <c r="R59" s="12">
        <v>2180.5271728764997</v>
      </c>
      <c r="S59" s="12">
        <v>2214.8113017059995</v>
      </c>
      <c r="T59" s="12">
        <v>2135.1986602920001</v>
      </c>
      <c r="U59" s="12">
        <v>4342.0134942599998</v>
      </c>
      <c r="V59" s="12">
        <v>5196.603727746</v>
      </c>
      <c r="W59" s="12">
        <v>6228.2132774199999</v>
      </c>
      <c r="X59" s="12">
        <v>6768.9086408900012</v>
      </c>
      <c r="Y59" s="12">
        <v>9304.8058600000004</v>
      </c>
      <c r="Z59" s="12">
        <v>8805.9637150000017</v>
      </c>
      <c r="AA59" s="12">
        <v>12254.992541</v>
      </c>
    </row>
    <row r="60" spans="1:27" s="10" customFormat="1">
      <c r="A60" s="11" t="s">
        <v>28</v>
      </c>
      <c r="B60" s="11" t="s">
        <v>102</v>
      </c>
      <c r="C60" s="12">
        <v>196.10599645300002</v>
      </c>
      <c r="D60" s="12">
        <v>196.54235809650001</v>
      </c>
      <c r="E60" s="12">
        <v>217.08507762329998</v>
      </c>
      <c r="F60" s="12">
        <v>212.046044188</v>
      </c>
      <c r="G60" s="12">
        <v>208.627780038</v>
      </c>
      <c r="H60" s="12">
        <v>190.03346979139999</v>
      </c>
      <c r="I60" s="12">
        <v>177.206540703</v>
      </c>
      <c r="J60" s="12">
        <v>178.808735509</v>
      </c>
      <c r="K60" s="12">
        <v>162.26817856300002</v>
      </c>
      <c r="L60" s="12">
        <v>178.04521406400002</v>
      </c>
      <c r="M60" s="12">
        <v>143.13975950499997</v>
      </c>
      <c r="N60" s="12">
        <v>134.04329480600001</v>
      </c>
      <c r="O60" s="12">
        <v>137.25685210500001</v>
      </c>
      <c r="P60" s="12">
        <v>136.34440727</v>
      </c>
      <c r="Q60" s="12">
        <v>124.64370968000001</v>
      </c>
      <c r="R60" s="12">
        <v>204.39788142399999</v>
      </c>
      <c r="S60" s="12">
        <v>213.33286744</v>
      </c>
      <c r="T60" s="12">
        <v>214.62525643000001</v>
      </c>
      <c r="U60" s="12">
        <v>2065.54356044</v>
      </c>
      <c r="V60" s="12">
        <v>1993.0390875400001</v>
      </c>
      <c r="W60" s="12">
        <v>1939.4099033700002</v>
      </c>
      <c r="X60" s="12">
        <v>2044.7004922000001</v>
      </c>
      <c r="Y60" s="12">
        <v>2451.2968579999997</v>
      </c>
      <c r="Z60" s="12">
        <v>2227.5432513700002</v>
      </c>
      <c r="AA60" s="12">
        <v>3280.6523287699997</v>
      </c>
    </row>
    <row r="61" spans="1:27" s="10" customFormat="1">
      <c r="A61" s="11" t="s">
        <v>28</v>
      </c>
      <c r="B61" s="11" t="s">
        <v>15</v>
      </c>
      <c r="C61" s="12">
        <v>0</v>
      </c>
      <c r="D61" s="12">
        <v>0</v>
      </c>
      <c r="E61" s="12">
        <v>1.73571564E-2</v>
      </c>
      <c r="F61" s="12">
        <v>1.9316953999999997E-2</v>
      </c>
      <c r="G61" s="12">
        <v>1.9585723999999999E-2</v>
      </c>
      <c r="H61" s="12">
        <v>1.9792852E-2</v>
      </c>
      <c r="I61" s="12">
        <v>2.0666719E-2</v>
      </c>
      <c r="J61" s="12">
        <v>2.3301963000000002E-2</v>
      </c>
      <c r="K61" s="12">
        <v>2.33567935E-2</v>
      </c>
      <c r="L61" s="12">
        <v>2.7153384000000003E-2</v>
      </c>
      <c r="M61" s="12">
        <v>3.3936058000000005E-2</v>
      </c>
      <c r="N61" s="12">
        <v>3.5761424999999999E-2</v>
      </c>
      <c r="O61" s="12">
        <v>3.6828732000000003E-2</v>
      </c>
      <c r="P61" s="12">
        <v>4.3591326E-2</v>
      </c>
      <c r="Q61" s="12">
        <v>5.3518824E-2</v>
      </c>
      <c r="R61" s="12">
        <v>5.4097470000000002E-2</v>
      </c>
      <c r="S61" s="12">
        <v>5.7919092000000005E-2</v>
      </c>
      <c r="T61" s="12">
        <v>5.8479769000000001E-2</v>
      </c>
      <c r="U61" s="12">
        <v>9.1220375000000006E-2</v>
      </c>
      <c r="V61" s="12">
        <v>9.1409669999999998E-2</v>
      </c>
      <c r="W61" s="12">
        <v>9.3436380000000013E-2</v>
      </c>
      <c r="X61" s="12">
        <v>0.16840022099999999</v>
      </c>
      <c r="Y61" s="12">
        <v>0.17867257</v>
      </c>
      <c r="Z61" s="12">
        <v>0.17117246</v>
      </c>
      <c r="AA61" s="12">
        <v>0.16741547300000001</v>
      </c>
    </row>
    <row r="62" spans="1:27" s="10" customFormat="1">
      <c r="A62" s="11" t="s">
        <v>28</v>
      </c>
      <c r="B62" s="11" t="s">
        <v>17</v>
      </c>
      <c r="C62" s="12">
        <v>14.755699139999999</v>
      </c>
      <c r="D62" s="12">
        <v>25.051193000000001</v>
      </c>
      <c r="E62" s="12">
        <v>42.644534649999997</v>
      </c>
      <c r="F62" s="12">
        <v>70.518435640000007</v>
      </c>
      <c r="G62" s="12">
        <v>112.5411709</v>
      </c>
      <c r="H62" s="12">
        <v>137.34060155</v>
      </c>
      <c r="I62" s="12">
        <v>172.7445735</v>
      </c>
      <c r="J62" s="12">
        <v>208.44261979999999</v>
      </c>
      <c r="K62" s="12">
        <v>239.67347190000001</v>
      </c>
      <c r="L62" s="12">
        <v>332.45347509999999</v>
      </c>
      <c r="M62" s="12">
        <v>404.89974390000003</v>
      </c>
      <c r="N62" s="12">
        <v>466.24878250000006</v>
      </c>
      <c r="O62" s="12">
        <v>562.80227260000004</v>
      </c>
      <c r="P62" s="12">
        <v>666.98430500000006</v>
      </c>
      <c r="Q62" s="12">
        <v>734.40490139999997</v>
      </c>
      <c r="R62" s="12">
        <v>828.93149570000003</v>
      </c>
      <c r="S62" s="12">
        <v>939.19718999999998</v>
      </c>
      <c r="T62" s="12">
        <v>959.0219712999999</v>
      </c>
      <c r="U62" s="12">
        <v>1082.4500423</v>
      </c>
      <c r="V62" s="12">
        <v>1151.8546437</v>
      </c>
      <c r="W62" s="12">
        <v>1227.3073236999999</v>
      </c>
      <c r="X62" s="12">
        <v>1363.1154120000001</v>
      </c>
      <c r="Y62" s="12">
        <v>1449.0418830000001</v>
      </c>
      <c r="Z62" s="12">
        <v>1464.8544829999998</v>
      </c>
      <c r="AA62" s="12">
        <v>1559.4784169999998</v>
      </c>
    </row>
    <row r="63" spans="1:27" s="10" customFormat="1">
      <c r="A63" s="36" t="s">
        <v>98</v>
      </c>
      <c r="B63" s="36"/>
      <c r="C63" s="29">
        <v>45170.474572197047</v>
      </c>
      <c r="D63" s="29">
        <v>44228.561835184104</v>
      </c>
      <c r="E63" s="29">
        <v>41514.3435775092</v>
      </c>
      <c r="F63" s="29">
        <v>40643.181154572907</v>
      </c>
      <c r="G63" s="29">
        <v>38522.688186810512</v>
      </c>
      <c r="H63" s="29">
        <v>38464.468045615467</v>
      </c>
      <c r="I63" s="29">
        <v>38666.805348927031</v>
      </c>
      <c r="J63" s="29">
        <v>35916.719577042102</v>
      </c>
      <c r="K63" s="29">
        <v>36788.565620448288</v>
      </c>
      <c r="L63" s="29">
        <v>35925.117135325498</v>
      </c>
      <c r="M63" s="29">
        <v>39147.036285199501</v>
      </c>
      <c r="N63" s="29">
        <v>40441.723859143</v>
      </c>
      <c r="O63" s="29">
        <v>40735.458841537089</v>
      </c>
      <c r="P63" s="29">
        <v>42770.938880502799</v>
      </c>
      <c r="Q63" s="29">
        <v>46048.185697654604</v>
      </c>
      <c r="R63" s="29">
        <v>46349.176605968903</v>
      </c>
      <c r="S63" s="29">
        <v>44588.014757148805</v>
      </c>
      <c r="T63" s="29">
        <v>46550.145660828995</v>
      </c>
      <c r="U63" s="29">
        <v>46576.602994282803</v>
      </c>
      <c r="V63" s="29">
        <v>51711.403961763295</v>
      </c>
      <c r="W63" s="29">
        <v>53017.881486955004</v>
      </c>
      <c r="X63" s="29">
        <v>51083.206203495407</v>
      </c>
      <c r="Y63" s="29">
        <v>47009.012077782398</v>
      </c>
      <c r="Z63" s="29">
        <v>51196.794700813</v>
      </c>
      <c r="AA63" s="29">
        <v>52483.885916426996</v>
      </c>
    </row>
    <row r="64" spans="1:27" s="10" customFormat="1"/>
    <row r="65" spans="1:27" s="10" customFormat="1">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s="10" customFormat="1">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s="10" customFormat="1">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s="10" customFormat="1">
      <c r="A68" s="11" t="s">
        <v>29</v>
      </c>
      <c r="B68" s="11" t="s">
        <v>8</v>
      </c>
      <c r="C68" s="12">
        <v>658.173404</v>
      </c>
      <c r="D68" s="12">
        <v>578.31133031579998</v>
      </c>
      <c r="E68" s="12">
        <v>232.87373151300002</v>
      </c>
      <c r="F68" s="12">
        <v>173.72116283950001</v>
      </c>
      <c r="G68" s="12">
        <v>146.70685632460001</v>
      </c>
      <c r="H68" s="12">
        <v>222.53578734000001</v>
      </c>
      <c r="I68" s="12">
        <v>97.120879423999995</v>
      </c>
      <c r="J68" s="12">
        <v>207.49905713799998</v>
      </c>
      <c r="K68" s="12">
        <v>98.102857158399999</v>
      </c>
      <c r="L68" s="12">
        <v>409.4073170826</v>
      </c>
      <c r="M68" s="12">
        <v>824.47462716300004</v>
      </c>
      <c r="N68" s="12">
        <v>1382.0315326662999</v>
      </c>
      <c r="O68" s="12">
        <v>740.51629732099991</v>
      </c>
      <c r="P68" s="12">
        <v>908.94865871800005</v>
      </c>
      <c r="Q68" s="12">
        <v>1.0511382E-2</v>
      </c>
      <c r="R68" s="12">
        <v>1.0286553E-2</v>
      </c>
      <c r="S68" s="12">
        <v>1.0614835E-2</v>
      </c>
      <c r="T68" s="12">
        <v>1.0560969999999999E-2</v>
      </c>
      <c r="U68" s="12">
        <v>1.0788608E-2</v>
      </c>
      <c r="V68" s="12">
        <v>1.098579E-2</v>
      </c>
      <c r="W68" s="12">
        <v>1.4360276999999999E-2</v>
      </c>
      <c r="X68" s="12">
        <v>1.3988676E-2</v>
      </c>
      <c r="Y68" s="12">
        <v>1.6376623999999999E-2</v>
      </c>
      <c r="Z68" s="12">
        <v>1.7081720000000002E-2</v>
      </c>
      <c r="AA68" s="12">
        <v>1.7351396000000002E-2</v>
      </c>
    </row>
    <row r="69" spans="1:27" s="10" customFormat="1">
      <c r="A69" s="11" t="s">
        <v>29</v>
      </c>
      <c r="B69" s="11" t="s">
        <v>12</v>
      </c>
      <c r="C69" s="12">
        <v>41.955480000000001</v>
      </c>
      <c r="D69" s="12">
        <v>51.116660000000003</v>
      </c>
      <c r="E69" s="12">
        <v>62.099760000000003</v>
      </c>
      <c r="F69" s="12">
        <v>57.218629999999997</v>
      </c>
      <c r="G69" s="12">
        <v>59.587499999999999</v>
      </c>
      <c r="H69" s="12">
        <v>67.694275000000005</v>
      </c>
      <c r="I69" s="12">
        <v>14.046658000000001</v>
      </c>
      <c r="J69" s="12">
        <v>56.055169999999997</v>
      </c>
      <c r="K69" s="12">
        <v>29.598960000000002</v>
      </c>
      <c r="L69" s="12">
        <v>81.381749999999997</v>
      </c>
      <c r="M69" s="12">
        <v>109.60088</v>
      </c>
      <c r="N69" s="12">
        <v>467.34609999999998</v>
      </c>
      <c r="O69" s="12">
        <v>0</v>
      </c>
      <c r="P69" s="12">
        <v>0</v>
      </c>
      <c r="Q69" s="12">
        <v>0</v>
      </c>
      <c r="R69" s="12">
        <v>0</v>
      </c>
      <c r="S69" s="12">
        <v>0</v>
      </c>
      <c r="T69" s="12">
        <v>0</v>
      </c>
      <c r="U69" s="12">
        <v>0</v>
      </c>
      <c r="V69" s="12">
        <v>0</v>
      </c>
      <c r="W69" s="12">
        <v>0</v>
      </c>
      <c r="X69" s="12">
        <v>0</v>
      </c>
      <c r="Y69" s="12">
        <v>0</v>
      </c>
      <c r="Z69" s="12">
        <v>0</v>
      </c>
      <c r="AA69" s="12">
        <v>0</v>
      </c>
    </row>
    <row r="70" spans="1:27" s="10" customFormat="1">
      <c r="A70" s="11" t="s">
        <v>29</v>
      </c>
      <c r="B70" s="11" t="s">
        <v>5</v>
      </c>
      <c r="C70" s="12">
        <v>73.126635685919993</v>
      </c>
      <c r="D70" s="12">
        <v>92.697116351299968</v>
      </c>
      <c r="E70" s="12">
        <v>59.538659166849996</v>
      </c>
      <c r="F70" s="12">
        <v>51.234106502700001</v>
      </c>
      <c r="G70" s="12">
        <v>57.026283929439991</v>
      </c>
      <c r="H70" s="12">
        <v>73.423698547269993</v>
      </c>
      <c r="I70" s="12">
        <v>16.755584133959999</v>
      </c>
      <c r="J70" s="12">
        <v>47.917119195199994</v>
      </c>
      <c r="K70" s="12">
        <v>18.593196660439997</v>
      </c>
      <c r="L70" s="12">
        <v>89.784408673300021</v>
      </c>
      <c r="M70" s="12">
        <v>201.56973736207999</v>
      </c>
      <c r="N70" s="12">
        <v>531.40572346069996</v>
      </c>
      <c r="O70" s="12">
        <v>296.36216415230007</v>
      </c>
      <c r="P70" s="12">
        <v>358.67824868680003</v>
      </c>
      <c r="Q70" s="12">
        <v>774.29168219600001</v>
      </c>
      <c r="R70" s="12">
        <v>474.24860142038</v>
      </c>
      <c r="S70" s="12">
        <v>738.46032945470006</v>
      </c>
      <c r="T70" s="12">
        <v>868.60410598900012</v>
      </c>
      <c r="U70" s="12">
        <v>592.21891989599999</v>
      </c>
      <c r="V70" s="12">
        <v>663.5972273253999</v>
      </c>
      <c r="W70" s="12">
        <v>1095.3171288049998</v>
      </c>
      <c r="X70" s="12">
        <v>734.17848861000004</v>
      </c>
      <c r="Y70" s="12">
        <v>825.50121639300005</v>
      </c>
      <c r="Z70" s="12">
        <v>878.98886367800003</v>
      </c>
      <c r="AA70" s="12">
        <v>887.73219951400006</v>
      </c>
    </row>
    <row r="71" spans="1:27" s="10" customFormat="1">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s="10" customFormat="1">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s="10" customFormat="1">
      <c r="A73" s="11" t="s">
        <v>29</v>
      </c>
      <c r="B73" s="11" t="s">
        <v>10</v>
      </c>
      <c r="C73" s="12">
        <v>6415.5567000851997</v>
      </c>
      <c r="D73" s="12">
        <v>6444.6210991434018</v>
      </c>
      <c r="E73" s="12">
        <v>6410.9987244735012</v>
      </c>
      <c r="F73" s="12">
        <v>6985.7945739759007</v>
      </c>
      <c r="G73" s="12">
        <v>7032.0294054982996</v>
      </c>
      <c r="H73" s="12">
        <v>6553.9237333439005</v>
      </c>
      <c r="I73" s="12">
        <v>6300.9746847433989</v>
      </c>
      <c r="J73" s="12">
        <v>6059.6924020946981</v>
      </c>
      <c r="K73" s="12">
        <v>6531.6603698889994</v>
      </c>
      <c r="L73" s="12">
        <v>6353.5750184256995</v>
      </c>
      <c r="M73" s="12">
        <v>9578.5811517310012</v>
      </c>
      <c r="N73" s="12">
        <v>9022.6878854261977</v>
      </c>
      <c r="O73" s="12">
        <v>11679.357223144007</v>
      </c>
      <c r="P73" s="12">
        <v>12681.372352713999</v>
      </c>
      <c r="Q73" s="12">
        <v>13273.082598358504</v>
      </c>
      <c r="R73" s="12">
        <v>13343.591285689998</v>
      </c>
      <c r="S73" s="12">
        <v>12248.064212094003</v>
      </c>
      <c r="T73" s="12">
        <v>14870.604683300002</v>
      </c>
      <c r="U73" s="12">
        <v>13804.804490027002</v>
      </c>
      <c r="V73" s="12">
        <v>14689.057067710999</v>
      </c>
      <c r="W73" s="12">
        <v>12865.042929923999</v>
      </c>
      <c r="X73" s="12">
        <v>15079.699760251004</v>
      </c>
      <c r="Y73" s="12">
        <v>15386.453256036999</v>
      </c>
      <c r="Z73" s="12">
        <v>18142.773120592999</v>
      </c>
      <c r="AA73" s="12">
        <v>21160.578869103003</v>
      </c>
    </row>
    <row r="74" spans="1:27" s="10" customFormat="1">
      <c r="A74" s="11" t="s">
        <v>29</v>
      </c>
      <c r="B74" s="11" t="s">
        <v>9</v>
      </c>
      <c r="C74" s="12">
        <v>1134.4542519859001</v>
      </c>
      <c r="D74" s="12">
        <v>1039.1845876182001</v>
      </c>
      <c r="E74" s="12">
        <v>1127.9318816774899</v>
      </c>
      <c r="F74" s="12">
        <v>1048.8981810738103</v>
      </c>
      <c r="G74" s="12">
        <v>1098.51717286185</v>
      </c>
      <c r="H74" s="12">
        <v>1043.7242108391702</v>
      </c>
      <c r="I74" s="12">
        <v>1013.9780948738</v>
      </c>
      <c r="J74" s="12">
        <v>996.62702021699965</v>
      </c>
      <c r="K74" s="12">
        <v>1037.2448200811998</v>
      </c>
      <c r="L74" s="12">
        <v>1021.0002479455997</v>
      </c>
      <c r="M74" s="12">
        <v>975.03323650249968</v>
      </c>
      <c r="N74" s="12">
        <v>1034.5832052410003</v>
      </c>
      <c r="O74" s="12">
        <v>1159.4183039593001</v>
      </c>
      <c r="P74" s="12">
        <v>1168.9784051984002</v>
      </c>
      <c r="Q74" s="12">
        <v>1557.7669657618003</v>
      </c>
      <c r="R74" s="12">
        <v>1538.9868294220003</v>
      </c>
      <c r="S74" s="12">
        <v>1654.9478381760002</v>
      </c>
      <c r="T74" s="12">
        <v>1623.006618483</v>
      </c>
      <c r="U74" s="12">
        <v>3904.330862802</v>
      </c>
      <c r="V74" s="12">
        <v>3636.9196264569996</v>
      </c>
      <c r="W74" s="12">
        <v>5263.5752322360004</v>
      </c>
      <c r="X74" s="12">
        <v>4833.3359399400006</v>
      </c>
      <c r="Y74" s="12">
        <v>6594.5920649510008</v>
      </c>
      <c r="Z74" s="12">
        <v>6888.707926909</v>
      </c>
      <c r="AA74" s="12">
        <v>6949.459804256001</v>
      </c>
    </row>
    <row r="75" spans="1:27" s="10" customFormat="1">
      <c r="A75" s="11" t="s">
        <v>29</v>
      </c>
      <c r="B75" s="11" t="s">
        <v>102</v>
      </c>
      <c r="C75" s="12">
        <v>201.34516435099999</v>
      </c>
      <c r="D75" s="12">
        <v>205.235061849</v>
      </c>
      <c r="E75" s="12">
        <v>215.0768838075</v>
      </c>
      <c r="F75" s="12">
        <v>208.2199324995</v>
      </c>
      <c r="G75" s="12">
        <v>203.73158029199999</v>
      </c>
      <c r="H75" s="12">
        <v>189.73913569300001</v>
      </c>
      <c r="I75" s="12">
        <v>183.51347861150001</v>
      </c>
      <c r="J75" s="12">
        <v>177.54113569099999</v>
      </c>
      <c r="K75" s="12">
        <v>176.25522228700001</v>
      </c>
      <c r="L75" s="12">
        <v>176.70839482900001</v>
      </c>
      <c r="M75" s="12">
        <v>178.60225704699999</v>
      </c>
      <c r="N75" s="12">
        <v>148.72860043599999</v>
      </c>
      <c r="O75" s="12">
        <v>899.24163943999997</v>
      </c>
      <c r="P75" s="12">
        <v>897.58058359999995</v>
      </c>
      <c r="Q75" s="12">
        <v>1331.5830575299999</v>
      </c>
      <c r="R75" s="12">
        <v>1292.9234978999998</v>
      </c>
      <c r="S75" s="12">
        <v>1337.01956255</v>
      </c>
      <c r="T75" s="12">
        <v>1188.8393701999998</v>
      </c>
      <c r="U75" s="12">
        <v>2459.4594066599998</v>
      </c>
      <c r="V75" s="12">
        <v>2279.0231300999999</v>
      </c>
      <c r="W75" s="12">
        <v>2257.4846164599999</v>
      </c>
      <c r="X75" s="12">
        <v>2350.7795123400001</v>
      </c>
      <c r="Y75" s="12">
        <v>3139.1674362700001</v>
      </c>
      <c r="Z75" s="12">
        <v>2860.1477130200001</v>
      </c>
      <c r="AA75" s="12">
        <v>2627.1728901500001</v>
      </c>
    </row>
    <row r="76" spans="1:27" s="10" customFormat="1">
      <c r="A76" s="11" t="s">
        <v>29</v>
      </c>
      <c r="B76" s="11" t="s">
        <v>15</v>
      </c>
      <c r="C76" s="12">
        <v>0</v>
      </c>
      <c r="D76" s="12">
        <v>0</v>
      </c>
      <c r="E76" s="12">
        <v>1.3789079500000001E-2</v>
      </c>
      <c r="F76" s="12">
        <v>1.5066706400000001E-2</v>
      </c>
      <c r="G76" s="12">
        <v>1.6168934999999999E-2</v>
      </c>
      <c r="H76" s="12">
        <v>1.7031904800000001E-2</v>
      </c>
      <c r="I76" s="12">
        <v>1.76992152E-2</v>
      </c>
      <c r="J76" s="12">
        <v>2.01902487E-2</v>
      </c>
      <c r="K76" s="12">
        <v>2.0660086500000001E-2</v>
      </c>
      <c r="L76" s="12">
        <v>2.4669909E-2</v>
      </c>
      <c r="M76" s="12">
        <v>2.7069873000000001E-2</v>
      </c>
      <c r="N76" s="12">
        <v>2.8704529999999999E-2</v>
      </c>
      <c r="O76" s="12">
        <v>4.1509944E-2</v>
      </c>
      <c r="P76" s="12">
        <v>4.3237156999999998E-2</v>
      </c>
      <c r="Q76" s="12">
        <v>4.2817336999999997E-2</v>
      </c>
      <c r="R76" s="12">
        <v>4.3708402E-2</v>
      </c>
      <c r="S76" s="12">
        <v>4.4881497999999999E-2</v>
      </c>
      <c r="T76" s="12">
        <v>4.6937324000000002E-2</v>
      </c>
      <c r="U76" s="12">
        <v>5.1138908999999996E-2</v>
      </c>
      <c r="V76" s="12">
        <v>5.1127144999999999E-2</v>
      </c>
      <c r="W76" s="12">
        <v>5.3647299999999995E-2</v>
      </c>
      <c r="X76" s="12">
        <v>6.4275750999999992E-2</v>
      </c>
      <c r="Y76" s="12">
        <v>7.5994627000000009E-2</v>
      </c>
      <c r="Z76" s="12">
        <v>7.3387121999999999E-2</v>
      </c>
      <c r="AA76" s="12">
        <v>7.7204893999999996E-2</v>
      </c>
    </row>
    <row r="77" spans="1:27" s="10" customFormat="1">
      <c r="A77" s="11" t="s">
        <v>29</v>
      </c>
      <c r="B77" s="11" t="s">
        <v>17</v>
      </c>
      <c r="C77" s="12">
        <v>56.635739999999998</v>
      </c>
      <c r="D77" s="12">
        <v>79.277373999999995</v>
      </c>
      <c r="E77" s="12">
        <v>102.99800999999999</v>
      </c>
      <c r="F77" s="12">
        <v>124.38160000000001</v>
      </c>
      <c r="G77" s="12">
        <v>147.49306000000001</v>
      </c>
      <c r="H77" s="12">
        <v>163.42116999999999</v>
      </c>
      <c r="I77" s="12">
        <v>186.06012000000001</v>
      </c>
      <c r="J77" s="12">
        <v>207.35640000000001</v>
      </c>
      <c r="K77" s="12">
        <v>240.95858999999999</v>
      </c>
      <c r="L77" s="12">
        <v>278.76166000000001</v>
      </c>
      <c r="M77" s="12">
        <v>324.29912999999999</v>
      </c>
      <c r="N77" s="12">
        <v>347.22375</v>
      </c>
      <c r="O77" s="12">
        <v>400.18340000000001</v>
      </c>
      <c r="P77" s="12">
        <v>448.70056</v>
      </c>
      <c r="Q77" s="12">
        <v>478.15233999999998</v>
      </c>
      <c r="R77" s="12">
        <v>518.43470000000002</v>
      </c>
      <c r="S77" s="12">
        <v>551.30944999999997</v>
      </c>
      <c r="T77" s="12">
        <v>554.08452999999997</v>
      </c>
      <c r="U77" s="12">
        <v>602.93370000000004</v>
      </c>
      <c r="V77" s="12">
        <v>624.59295999999995</v>
      </c>
      <c r="W77" s="12">
        <v>639.58600000000001</v>
      </c>
      <c r="X77" s="12">
        <v>678.26679999999999</v>
      </c>
      <c r="Y77" s="12">
        <v>730.38220000000001</v>
      </c>
      <c r="Z77" s="12">
        <v>734.06164999999999</v>
      </c>
      <c r="AA77" s="12">
        <v>735.13556000000005</v>
      </c>
    </row>
    <row r="78" spans="1:27" s="10" customFormat="1">
      <c r="A78" s="36" t="s">
        <v>98</v>
      </c>
      <c r="B78" s="36"/>
      <c r="C78" s="29">
        <v>8323.2664717570206</v>
      </c>
      <c r="D78" s="29">
        <v>8205.9307934287026</v>
      </c>
      <c r="E78" s="29">
        <v>7893.4427568308402</v>
      </c>
      <c r="F78" s="29">
        <v>8316.8666543919098</v>
      </c>
      <c r="G78" s="29">
        <v>8393.8672186141903</v>
      </c>
      <c r="H78" s="29">
        <v>7961.3017050703411</v>
      </c>
      <c r="I78" s="29">
        <v>7442.875901175159</v>
      </c>
      <c r="J78" s="29">
        <v>7367.790768644898</v>
      </c>
      <c r="K78" s="29">
        <v>7715.2002037890388</v>
      </c>
      <c r="L78" s="29">
        <v>7955.1487421271995</v>
      </c>
      <c r="M78" s="29">
        <v>11689.259632758582</v>
      </c>
      <c r="N78" s="29">
        <v>12438.054446794198</v>
      </c>
      <c r="O78" s="29">
        <v>13875.653988576607</v>
      </c>
      <c r="P78" s="29">
        <v>15117.977665317199</v>
      </c>
      <c r="Q78" s="29">
        <v>15605.151757698304</v>
      </c>
      <c r="R78" s="29">
        <v>15356.837003085377</v>
      </c>
      <c r="S78" s="29">
        <v>14641.482994559703</v>
      </c>
      <c r="T78" s="29">
        <v>17362.225968742001</v>
      </c>
      <c r="U78" s="29">
        <v>18301.365061332999</v>
      </c>
      <c r="V78" s="29">
        <v>18989.584907283399</v>
      </c>
      <c r="W78" s="29">
        <v>19223.949651242001</v>
      </c>
      <c r="X78" s="29">
        <v>20647.228177477005</v>
      </c>
      <c r="Y78" s="29">
        <v>22806.562914005</v>
      </c>
      <c r="Z78" s="29">
        <v>25910.486992899998</v>
      </c>
      <c r="AA78" s="29">
        <v>28997.788224269003</v>
      </c>
    </row>
    <row r="79" spans="1:27" s="10" customFormat="1"/>
    <row r="80" spans="1:27" s="10" customFormat="1">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32" s="10" customFormat="1">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32" s="10" customFormat="1">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32" s="10" customFormat="1">
      <c r="A83" s="11" t="s">
        <v>30</v>
      </c>
      <c r="B83" s="11" t="s">
        <v>8</v>
      </c>
      <c r="C83" s="12">
        <v>0</v>
      </c>
      <c r="D83" s="12">
        <v>2.1126474999999998E-3</v>
      </c>
      <c r="E83" s="12">
        <v>2.265469E-3</v>
      </c>
      <c r="F83" s="12">
        <v>2.3786967999999999E-3</v>
      </c>
      <c r="G83" s="12">
        <v>2.5042132E-3</v>
      </c>
      <c r="H83" s="12">
        <v>2.6343064E-3</v>
      </c>
      <c r="I83" s="12">
        <v>2.8838000000000002E-3</v>
      </c>
      <c r="J83" s="12">
        <v>3.1124344E-3</v>
      </c>
      <c r="K83" s="12">
        <v>3.2863572999999998E-3</v>
      </c>
      <c r="L83" s="12">
        <v>3.695622E-3</v>
      </c>
      <c r="M83" s="12">
        <v>4.0520796999999999E-3</v>
      </c>
      <c r="N83" s="12">
        <v>4.4978387000000003E-3</v>
      </c>
      <c r="O83" s="12">
        <v>4.6941172000000003E-3</v>
      </c>
      <c r="P83" s="12">
        <v>4.7525796E-3</v>
      </c>
      <c r="Q83" s="12">
        <v>5.4445550000000002E-3</v>
      </c>
      <c r="R83" s="12">
        <v>5.4999769999999996E-3</v>
      </c>
      <c r="S83" s="12">
        <v>5.6330332999999996E-3</v>
      </c>
      <c r="T83" s="12">
        <v>5.6594274999999996E-3</v>
      </c>
      <c r="U83" s="12">
        <v>6.3231763999999999E-3</v>
      </c>
      <c r="V83" s="12">
        <v>6.3889439999999997E-3</v>
      </c>
      <c r="W83" s="12">
        <v>6.6340669999999996E-3</v>
      </c>
      <c r="X83" s="12">
        <v>6.9130785000000002E-3</v>
      </c>
      <c r="Y83" s="12">
        <v>7.7475086000000004E-3</v>
      </c>
      <c r="Z83" s="12">
        <v>8.0399140000000004E-3</v>
      </c>
      <c r="AA83" s="12">
        <v>8.9981939999999993E-3</v>
      </c>
    </row>
    <row r="84" spans="1:32" s="10" customFormat="1">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32" s="10" customFormat="1">
      <c r="A85" s="11" t="s">
        <v>30</v>
      </c>
      <c r="B85" s="11" t="s">
        <v>5</v>
      </c>
      <c r="C85" s="12">
        <v>2.1572669299999999E-3</v>
      </c>
      <c r="D85" s="12">
        <v>2.2191765200000003E-3</v>
      </c>
      <c r="E85" s="12">
        <v>2.3468081100000001E-3</v>
      </c>
      <c r="F85" s="12">
        <v>2.4646478200000001E-3</v>
      </c>
      <c r="G85" s="12">
        <v>2.5935048400000001E-3</v>
      </c>
      <c r="H85" s="12">
        <v>2.7463872400000002E-3</v>
      </c>
      <c r="I85" s="12">
        <v>2.9932351600000001E-3</v>
      </c>
      <c r="J85" s="12">
        <v>0.48866157030000001</v>
      </c>
      <c r="K85" s="12">
        <v>3.2160437299999997E-3</v>
      </c>
      <c r="L85" s="12">
        <v>0.97471460583999991</v>
      </c>
      <c r="M85" s="12">
        <v>3.9603428000000006E-3</v>
      </c>
      <c r="N85" s="12">
        <v>2.7846889501000005</v>
      </c>
      <c r="O85" s="12">
        <v>5.8677819247</v>
      </c>
      <c r="P85" s="12">
        <v>2.4160021016000006</v>
      </c>
      <c r="Q85" s="12">
        <v>9.644914570400001</v>
      </c>
      <c r="R85" s="12">
        <v>1.4548614433000002</v>
      </c>
      <c r="S85" s="12">
        <v>2.8272794535000001</v>
      </c>
      <c r="T85" s="12">
        <v>0.71228710810000007</v>
      </c>
      <c r="U85" s="12">
        <v>2.5965013298000001</v>
      </c>
      <c r="V85" s="12">
        <v>4.7059538999999996E-3</v>
      </c>
      <c r="W85" s="12">
        <v>2.4249306289999999</v>
      </c>
      <c r="X85" s="12">
        <v>3.6193750132</v>
      </c>
      <c r="Y85" s="12">
        <v>2.6561717070000004</v>
      </c>
      <c r="Z85" s="12">
        <v>2.0301155109</v>
      </c>
      <c r="AA85" s="12">
        <v>5.2774081507000004</v>
      </c>
    </row>
    <row r="86" spans="1:32" s="10" customFormat="1">
      <c r="A86" s="11" t="s">
        <v>30</v>
      </c>
      <c r="B86" s="11" t="s">
        <v>3</v>
      </c>
      <c r="C86" s="12">
        <v>8011.1593300000004</v>
      </c>
      <c r="D86" s="12">
        <v>7687.9189799999995</v>
      </c>
      <c r="E86" s="12">
        <v>8318.20262</v>
      </c>
      <c r="F86" s="12">
        <v>7479.6448999999993</v>
      </c>
      <c r="G86" s="12">
        <v>7473.3622799999994</v>
      </c>
      <c r="H86" s="12">
        <v>7806.7341299999989</v>
      </c>
      <c r="I86" s="12">
        <v>9027.6544499999982</v>
      </c>
      <c r="J86" s="12">
        <v>10138.59945</v>
      </c>
      <c r="K86" s="12">
        <v>10611.620379999998</v>
      </c>
      <c r="L86" s="12">
        <v>11166.905709999999</v>
      </c>
      <c r="M86" s="12">
        <v>11579.51305</v>
      </c>
      <c r="N86" s="12">
        <v>11498.29722</v>
      </c>
      <c r="O86" s="12">
        <v>10511.631719999999</v>
      </c>
      <c r="P86" s="12">
        <v>9481.8650600000001</v>
      </c>
      <c r="Q86" s="12">
        <v>9758.0957299999991</v>
      </c>
      <c r="R86" s="12">
        <v>8650.4917399999995</v>
      </c>
      <c r="S86" s="12">
        <v>8928.6943900000006</v>
      </c>
      <c r="T86" s="12">
        <v>9182.0311999999994</v>
      </c>
      <c r="U86" s="12">
        <v>9220.8935899999997</v>
      </c>
      <c r="V86" s="12">
        <v>9212.1203299999997</v>
      </c>
      <c r="W86" s="12">
        <v>9723.5650400000013</v>
      </c>
      <c r="X86" s="12">
        <v>9108.4006200000003</v>
      </c>
      <c r="Y86" s="12">
        <v>8609.0292499999996</v>
      </c>
      <c r="Z86" s="12">
        <v>9691.440419999999</v>
      </c>
      <c r="AA86" s="12">
        <v>9542.9759699999995</v>
      </c>
    </row>
    <row r="87" spans="1:32" s="10" customFormat="1">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32" s="10" customFormat="1">
      <c r="A88" s="11" t="s">
        <v>30</v>
      </c>
      <c r="B88" s="11" t="s">
        <v>10</v>
      </c>
      <c r="C88" s="12">
        <v>2487.9186450944003</v>
      </c>
      <c r="D88" s="12">
        <v>2999.3999382062998</v>
      </c>
      <c r="E88" s="12">
        <v>3850.4497280635401</v>
      </c>
      <c r="F88" s="12">
        <v>4512.0169001947997</v>
      </c>
      <c r="G88" s="12">
        <v>5077.3128380366998</v>
      </c>
      <c r="H88" s="12">
        <v>4946.028396011201</v>
      </c>
      <c r="I88" s="12">
        <v>5946.2142899286991</v>
      </c>
      <c r="J88" s="12">
        <v>6265.7727617959999</v>
      </c>
      <c r="K88" s="12">
        <v>7645.9781119967993</v>
      </c>
      <c r="L88" s="12">
        <v>8102.4656482821993</v>
      </c>
      <c r="M88" s="12">
        <v>8264.912495442999</v>
      </c>
      <c r="N88" s="12">
        <v>9462.1916739477001</v>
      </c>
      <c r="O88" s="12">
        <v>11757.498281738801</v>
      </c>
      <c r="P88" s="12">
        <v>12845.226438476901</v>
      </c>
      <c r="Q88" s="12">
        <v>13596.374649576001</v>
      </c>
      <c r="R88" s="12">
        <v>13182.446404794002</v>
      </c>
      <c r="S88" s="12">
        <v>12926.087480298502</v>
      </c>
      <c r="T88" s="12">
        <v>14080.003866860901</v>
      </c>
      <c r="U88" s="12">
        <v>13797.121451892099</v>
      </c>
      <c r="V88" s="12">
        <v>13157.1655362863</v>
      </c>
      <c r="W88" s="12">
        <v>13640.2937442073</v>
      </c>
      <c r="X88" s="12">
        <v>13768.661153337</v>
      </c>
      <c r="Y88" s="12">
        <v>14474.3385847717</v>
      </c>
      <c r="Z88" s="12">
        <v>15372.788976231999</v>
      </c>
      <c r="AA88" s="12">
        <v>15000.391862383</v>
      </c>
    </row>
    <row r="89" spans="1:32" s="10" customFormat="1">
      <c r="A89" s="11" t="s">
        <v>30</v>
      </c>
      <c r="B89" s="11" t="s">
        <v>9</v>
      </c>
      <c r="C89" s="12">
        <v>1.6011188100000001E-3</v>
      </c>
      <c r="D89" s="12">
        <v>2.0701953E-3</v>
      </c>
      <c r="E89" s="12">
        <v>2.1879742200000001E-3</v>
      </c>
      <c r="F89" s="12">
        <v>2.5822057600000002E-3</v>
      </c>
      <c r="G89" s="12">
        <v>3.0074117E-3</v>
      </c>
      <c r="H89" s="12">
        <v>2.6155594999999997E-3</v>
      </c>
      <c r="I89" s="12">
        <v>3.0685340700000001E-3</v>
      </c>
      <c r="J89" s="12">
        <v>4.0900635999999999E-3</v>
      </c>
      <c r="K89" s="12">
        <v>4.1933709E-3</v>
      </c>
      <c r="L89" s="12">
        <v>5.4645253000000001E-3</v>
      </c>
      <c r="M89" s="12">
        <v>7.6812348999999993E-3</v>
      </c>
      <c r="N89" s="12">
        <v>9.2443901999999991E-3</v>
      </c>
      <c r="O89" s="12">
        <v>1.15590055E-2</v>
      </c>
      <c r="P89" s="12">
        <v>1.17121516E-2</v>
      </c>
      <c r="Q89" s="12">
        <v>1.1765080800000001E-2</v>
      </c>
      <c r="R89" s="12">
        <v>1.2096789699999999E-2</v>
      </c>
      <c r="S89" s="12">
        <v>1.2993233E-2</v>
      </c>
      <c r="T89" s="12">
        <v>1.20054323E-2</v>
      </c>
      <c r="U89" s="12">
        <v>1.5439524700000002E-2</v>
      </c>
      <c r="V89" s="12">
        <v>1.9250491600000003E-2</v>
      </c>
      <c r="W89" s="12">
        <v>2.4795041999999996E-2</v>
      </c>
      <c r="X89" s="12">
        <v>3.1506276E-2</v>
      </c>
      <c r="Y89" s="12">
        <v>4.4684375999999998E-2</v>
      </c>
      <c r="Z89" s="12">
        <v>3.9049899799999996E-2</v>
      </c>
      <c r="AA89" s="12">
        <v>4.2439467500000001E-2</v>
      </c>
    </row>
    <row r="90" spans="1:32" s="10" customFormat="1">
      <c r="A90" s="11" t="s">
        <v>30</v>
      </c>
      <c r="B90" s="11" t="s">
        <v>102</v>
      </c>
      <c r="C90" s="12">
        <v>1.6541759E-2</v>
      </c>
      <c r="D90" s="12">
        <v>1.6824795699999999E-2</v>
      </c>
      <c r="E90" s="12">
        <v>1.8139363999999998E-2</v>
      </c>
      <c r="F90" s="12">
        <v>1.9190145999999998E-2</v>
      </c>
      <c r="G90" s="12">
        <v>1.93816193E-2</v>
      </c>
      <c r="H90" s="12">
        <v>1.9383961000000002E-2</v>
      </c>
      <c r="I90" s="12">
        <v>2.1047542000000002E-2</v>
      </c>
      <c r="J90" s="12">
        <v>2.2619450999999999E-2</v>
      </c>
      <c r="K90" s="12">
        <v>2.4625819E-2</v>
      </c>
      <c r="L90" s="12">
        <v>3.6046113999999997E-2</v>
      </c>
      <c r="M90" s="12">
        <v>3.9911260000000004E-2</v>
      </c>
      <c r="N90" s="12">
        <v>4.2562689000000001E-2</v>
      </c>
      <c r="O90" s="12">
        <v>5.8257105000000003E-2</v>
      </c>
      <c r="P90" s="12">
        <v>6.0191931000000004E-2</v>
      </c>
      <c r="Q90" s="12">
        <v>7.1565585000000001E-2</v>
      </c>
      <c r="R90" s="12">
        <v>7.4515767999999996E-2</v>
      </c>
      <c r="S90" s="12">
        <v>7.8990339999999992E-2</v>
      </c>
      <c r="T90" s="12">
        <v>0.10202620599999999</v>
      </c>
      <c r="U90" s="12">
        <v>0.104619939</v>
      </c>
      <c r="V90" s="12">
        <v>0.10856389999999999</v>
      </c>
      <c r="W90" s="12">
        <v>0.107882072</v>
      </c>
      <c r="X90" s="12">
        <v>0.11078463</v>
      </c>
      <c r="Y90" s="12">
        <v>0.10958217000000001</v>
      </c>
      <c r="Z90" s="12">
        <v>0.11149331</v>
      </c>
      <c r="AA90" s="12">
        <v>0.12257805599999999</v>
      </c>
    </row>
    <row r="91" spans="1:32" s="10" customFormat="1">
      <c r="A91" s="11" t="s">
        <v>30</v>
      </c>
      <c r="B91" s="11" t="s">
        <v>15</v>
      </c>
      <c r="C91" s="12">
        <v>0</v>
      </c>
      <c r="D91" s="12">
        <v>0</v>
      </c>
      <c r="E91" s="12">
        <v>3.1549038000000001E-2</v>
      </c>
      <c r="F91" s="12">
        <v>3.4221436000000001E-2</v>
      </c>
      <c r="G91" s="12">
        <v>3.6438215000000003E-2</v>
      </c>
      <c r="H91" s="12">
        <v>3.8585875999999998E-2</v>
      </c>
      <c r="I91" s="12">
        <v>4.6144324E-2</v>
      </c>
      <c r="J91" s="12">
        <v>5.0076794999999993E-2</v>
      </c>
      <c r="K91" s="12">
        <v>5.7098721000000005E-2</v>
      </c>
      <c r="L91" s="12">
        <v>8.6442868000000006E-2</v>
      </c>
      <c r="M91" s="12">
        <v>0.166372088</v>
      </c>
      <c r="N91" s="12">
        <v>88.709022764000011</v>
      </c>
      <c r="O91" s="12">
        <v>574.15335968500005</v>
      </c>
      <c r="P91" s="12">
        <v>592.90327995000007</v>
      </c>
      <c r="Q91" s="12">
        <v>1031.5777464170001</v>
      </c>
      <c r="R91" s="12">
        <v>1048.51829877</v>
      </c>
      <c r="S91" s="12">
        <v>1126.8301921899999</v>
      </c>
      <c r="T91" s="12">
        <v>1184.4694903229999</v>
      </c>
      <c r="U91" s="12">
        <v>1218.0454879699998</v>
      </c>
      <c r="V91" s="12">
        <v>1219.3745751039999</v>
      </c>
      <c r="W91" s="12">
        <v>1211.8260254050001</v>
      </c>
      <c r="X91" s="12">
        <v>1288.02448594</v>
      </c>
      <c r="Y91" s="12">
        <v>1612.132334355</v>
      </c>
      <c r="Z91" s="12">
        <v>1562.34328491</v>
      </c>
      <c r="AA91" s="12">
        <v>1679.857409623</v>
      </c>
    </row>
    <row r="92" spans="1:32" s="10" customFormat="1">
      <c r="A92" s="11" t="s">
        <v>30</v>
      </c>
      <c r="B92" s="11" t="s">
        <v>17</v>
      </c>
      <c r="C92" s="12">
        <v>0.36161196000000001</v>
      </c>
      <c r="D92" s="12">
        <v>1.0278100999999999</v>
      </c>
      <c r="E92" s="12">
        <v>1.9307757999999999</v>
      </c>
      <c r="F92" s="12">
        <v>3.9740175999999998</v>
      </c>
      <c r="G92" s="12">
        <v>5.7824043999999999</v>
      </c>
      <c r="H92" s="12">
        <v>8.5555500000000002</v>
      </c>
      <c r="I92" s="12">
        <v>14.541637</v>
      </c>
      <c r="J92" s="12">
        <v>16.245714</v>
      </c>
      <c r="K92" s="12">
        <v>22.361986000000002</v>
      </c>
      <c r="L92" s="12">
        <v>30.812595000000002</v>
      </c>
      <c r="M92" s="12">
        <v>37.481870000000001</v>
      </c>
      <c r="N92" s="12">
        <v>39.790343999999997</v>
      </c>
      <c r="O92" s="12">
        <v>42.625549999999997</v>
      </c>
      <c r="P92" s="12">
        <v>47.626904000000003</v>
      </c>
      <c r="Q92" s="12">
        <v>51.297072999999997</v>
      </c>
      <c r="R92" s="12">
        <v>53.477116000000002</v>
      </c>
      <c r="S92" s="12">
        <v>67.183390000000003</v>
      </c>
      <c r="T92" s="12">
        <v>73.602310000000003</v>
      </c>
      <c r="U92" s="12">
        <v>67.320009999999996</v>
      </c>
      <c r="V92" s="12">
        <v>76.499009999999998</v>
      </c>
      <c r="W92" s="12">
        <v>79.779319999999998</v>
      </c>
      <c r="X92" s="12">
        <v>83.395899999999997</v>
      </c>
      <c r="Y92" s="12">
        <v>87.073269999999994</v>
      </c>
      <c r="Z92" s="12">
        <v>90.098600000000005</v>
      </c>
      <c r="AA92" s="12">
        <v>97.477069999999998</v>
      </c>
      <c r="AE92" s="6"/>
      <c r="AF92" s="6"/>
    </row>
    <row r="93" spans="1:32" s="10" customFormat="1">
      <c r="A93" s="36" t="s">
        <v>98</v>
      </c>
      <c r="B93" s="36"/>
      <c r="C93" s="29">
        <v>10499.081733480141</v>
      </c>
      <c r="D93" s="29">
        <v>10687.325320225618</v>
      </c>
      <c r="E93" s="29">
        <v>12168.65914831487</v>
      </c>
      <c r="F93" s="29">
        <v>11991.669225745178</v>
      </c>
      <c r="G93" s="29">
        <v>12550.683223166439</v>
      </c>
      <c r="H93" s="29">
        <v>12752.770522264342</v>
      </c>
      <c r="I93" s="29">
        <v>14973.877685497928</v>
      </c>
      <c r="J93" s="29">
        <v>16404.868075864302</v>
      </c>
      <c r="K93" s="29">
        <v>18257.609187768729</v>
      </c>
      <c r="L93" s="29">
        <v>19270.355233035338</v>
      </c>
      <c r="M93" s="29">
        <v>19844.441239100401</v>
      </c>
      <c r="N93" s="29">
        <v>20963.287325126697</v>
      </c>
      <c r="O93" s="29">
        <v>22275.0140367862</v>
      </c>
      <c r="P93" s="29">
        <v>22329.523965309701</v>
      </c>
      <c r="Q93" s="29">
        <v>23364.132503782199</v>
      </c>
      <c r="R93" s="29">
        <v>21834.410603004002</v>
      </c>
      <c r="S93" s="29">
        <v>21857.6277760183</v>
      </c>
      <c r="T93" s="29">
        <v>23262.765018828803</v>
      </c>
      <c r="U93" s="29">
        <v>23020.633305923002</v>
      </c>
      <c r="V93" s="29">
        <v>22369.316211675799</v>
      </c>
      <c r="W93" s="29">
        <v>23366.315143945303</v>
      </c>
      <c r="X93" s="29">
        <v>22880.719567704698</v>
      </c>
      <c r="Y93" s="29">
        <v>23086.0764383633</v>
      </c>
      <c r="Z93" s="29">
        <v>25066.306601556698</v>
      </c>
      <c r="AA93" s="29">
        <v>24548.6966781952</v>
      </c>
      <c r="AE93" s="6"/>
      <c r="AF93" s="6"/>
    </row>
    <row r="94" spans="1:32" s="10" customFormat="1" collapsed="1">
      <c r="A94" s="6"/>
      <c r="B94" s="6"/>
      <c r="C94" s="6"/>
      <c r="D94" s="6"/>
      <c r="E94" s="6"/>
      <c r="F94" s="6"/>
      <c r="G94" s="6"/>
      <c r="H94" s="6"/>
      <c r="I94" s="6"/>
      <c r="J94" s="6"/>
      <c r="K94" s="6"/>
      <c r="L94" s="6"/>
      <c r="M94" s="6"/>
      <c r="N94" s="6"/>
      <c r="O94" s="6"/>
      <c r="P94" s="6"/>
      <c r="Q94" s="6"/>
      <c r="R94" s="6"/>
      <c r="S94" s="6"/>
      <c r="T94" s="6"/>
      <c r="U94" s="6"/>
      <c r="V94" s="6"/>
      <c r="W94" s="6"/>
      <c r="X94" s="6"/>
      <c r="Y94" s="6"/>
      <c r="Z94" s="6"/>
      <c r="AA94" s="6"/>
      <c r="AE94" s="6"/>
      <c r="AF94" s="6"/>
    </row>
    <row r="95" spans="1:32" s="10" customForma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row>
    <row r="96" spans="1:32" s="10" customFormat="1">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row>
    <row r="97" spans="1:32" s="10" customFormat="1">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c r="AB97" s="6"/>
      <c r="AC97" s="6"/>
      <c r="AD97" s="6"/>
      <c r="AE97" s="6"/>
      <c r="AF97" s="6"/>
    </row>
    <row r="98" spans="1:32" s="10" customFormat="1">
      <c r="A98" s="11" t="s">
        <v>18</v>
      </c>
      <c r="B98" s="11" t="s">
        <v>105</v>
      </c>
      <c r="C98" s="12">
        <v>580.42510273230005</v>
      </c>
      <c r="D98" s="12">
        <v>585.22717430789999</v>
      </c>
      <c r="E98" s="12">
        <v>630.28943425</v>
      </c>
      <c r="F98" s="12">
        <v>614.44154142299999</v>
      </c>
      <c r="G98" s="12">
        <v>600.33874786599995</v>
      </c>
      <c r="H98" s="12">
        <v>916.99538594049989</v>
      </c>
      <c r="I98" s="12">
        <v>965.54319129200007</v>
      </c>
      <c r="J98" s="12">
        <v>952.61669996250009</v>
      </c>
      <c r="K98" s="12">
        <v>923.20464618400001</v>
      </c>
      <c r="L98" s="12">
        <v>1724.6888567870003</v>
      </c>
      <c r="M98" s="12">
        <v>4623.3308129289999</v>
      </c>
      <c r="N98" s="12">
        <v>4620.0570988600002</v>
      </c>
      <c r="O98" s="12">
        <v>6768.5083652679996</v>
      </c>
      <c r="P98" s="12">
        <v>6763.9562696879993</v>
      </c>
      <c r="Q98" s="12">
        <v>11709.000962475</v>
      </c>
      <c r="R98" s="12">
        <v>11971.909301030999</v>
      </c>
      <c r="S98" s="12">
        <v>12286.233863710999</v>
      </c>
      <c r="T98" s="12">
        <v>11841.222451522999</v>
      </c>
      <c r="U98" s="12">
        <v>19348.920574830001</v>
      </c>
      <c r="V98" s="12">
        <v>18821.713331167</v>
      </c>
      <c r="W98" s="12">
        <v>18607.882032084002</v>
      </c>
      <c r="X98" s="12">
        <v>20095.141081968999</v>
      </c>
      <c r="Y98" s="12">
        <v>21687.003500856998</v>
      </c>
      <c r="Z98" s="12">
        <v>21299.993290879003</v>
      </c>
      <c r="AA98" s="12">
        <v>22953.702180099997</v>
      </c>
      <c r="AB98" s="6"/>
      <c r="AC98" s="6"/>
      <c r="AD98" s="6"/>
      <c r="AE98" s="6"/>
      <c r="AF98" s="6"/>
    </row>
    <row r="99" spans="1:32" collapsed="1">
      <c r="A99" s="11" t="s">
        <v>18</v>
      </c>
      <c r="B99" s="11" t="s">
        <v>14</v>
      </c>
      <c r="C99" s="12">
        <v>2168.8777100000002</v>
      </c>
      <c r="D99" s="12">
        <v>2470.2817399999999</v>
      </c>
      <c r="E99" s="12">
        <v>5861.1104643611998</v>
      </c>
      <c r="F99" s="12">
        <v>6703.1176169550008</v>
      </c>
      <c r="G99" s="12">
        <v>8666.7433143790004</v>
      </c>
      <c r="H99" s="12">
        <v>8067.1287438500012</v>
      </c>
      <c r="I99" s="12">
        <v>9197.0312511489992</v>
      </c>
      <c r="J99" s="12">
        <v>9502.6296912275029</v>
      </c>
      <c r="K99" s="12">
        <v>9011.4836904579988</v>
      </c>
      <c r="L99" s="12">
        <v>9318.7720277530007</v>
      </c>
      <c r="M99" s="12">
        <v>10801.433298844999</v>
      </c>
      <c r="N99" s="12">
        <v>10477.461102935</v>
      </c>
      <c r="O99" s="12">
        <v>14254.551485616003</v>
      </c>
      <c r="P99" s="12">
        <v>14828.214477086998</v>
      </c>
      <c r="Q99" s="12">
        <v>13247.585311904999</v>
      </c>
      <c r="R99" s="12">
        <v>14225.224635604998</v>
      </c>
      <c r="S99" s="12">
        <v>15740.653360744001</v>
      </c>
      <c r="T99" s="12">
        <v>16176.382789996998</v>
      </c>
      <c r="U99" s="12">
        <v>15198.969351508</v>
      </c>
      <c r="V99" s="12">
        <v>16225.152023454997</v>
      </c>
      <c r="W99" s="12">
        <v>15772.429170212996</v>
      </c>
      <c r="X99" s="12">
        <v>18114.364216851998</v>
      </c>
      <c r="Y99" s="12">
        <v>19602.226299716</v>
      </c>
      <c r="Z99" s="12">
        <v>20793.657246800001</v>
      </c>
      <c r="AA99" s="12">
        <v>20699.442948265998</v>
      </c>
    </row>
    <row r="100" spans="1:32">
      <c r="A100" s="11" t="s">
        <v>18</v>
      </c>
      <c r="B100" s="11" t="s">
        <v>25</v>
      </c>
      <c r="C100" s="12">
        <v>130.92406327500001</v>
      </c>
      <c r="D100" s="12">
        <v>207.05481419999998</v>
      </c>
      <c r="E100" s="12">
        <v>323.37304933000001</v>
      </c>
      <c r="F100" s="12">
        <v>458.97768905999999</v>
      </c>
      <c r="G100" s="12">
        <v>617.3636163000001</v>
      </c>
      <c r="H100" s="12">
        <v>752.73632329999998</v>
      </c>
      <c r="I100" s="12">
        <v>978.88352779999991</v>
      </c>
      <c r="J100" s="12">
        <v>1155.3989339</v>
      </c>
      <c r="K100" s="12">
        <v>1416.5126293000001</v>
      </c>
      <c r="L100" s="12">
        <v>1784.5353356999999</v>
      </c>
      <c r="M100" s="12">
        <v>2140.9018322000002</v>
      </c>
      <c r="N100" s="12">
        <v>2449.5072674000003</v>
      </c>
      <c r="O100" s="12">
        <v>2909.0034824000004</v>
      </c>
      <c r="P100" s="12">
        <v>3359.5333123</v>
      </c>
      <c r="Q100" s="12">
        <v>3680.6236067000004</v>
      </c>
      <c r="R100" s="12">
        <v>4131.0434003999999</v>
      </c>
      <c r="S100" s="12">
        <v>4595.7881735999999</v>
      </c>
      <c r="T100" s="12">
        <v>4811.0725451999997</v>
      </c>
      <c r="U100" s="12">
        <v>5328.6772694000001</v>
      </c>
      <c r="V100" s="12">
        <v>5726.3820449999994</v>
      </c>
      <c r="W100" s="12">
        <v>5999.83817</v>
      </c>
      <c r="X100" s="12">
        <v>6566.9824327999995</v>
      </c>
      <c r="Y100" s="12">
        <v>6973.018082999999</v>
      </c>
      <c r="Z100" s="12">
        <v>7100.3876949999994</v>
      </c>
      <c r="AA100" s="12">
        <v>7530.7191830000002</v>
      </c>
    </row>
    <row r="101" spans="1:32" collapsed="1"/>
    <row r="102" spans="1:32">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32">
      <c r="A103" s="11" t="s">
        <v>26</v>
      </c>
      <c r="B103" s="11" t="s">
        <v>105</v>
      </c>
      <c r="C103" s="12">
        <v>39.248093075999996</v>
      </c>
      <c r="D103" s="12">
        <v>37.561623767499995</v>
      </c>
      <c r="E103" s="12">
        <v>41.161212312000004</v>
      </c>
      <c r="F103" s="12">
        <v>40.345363894000009</v>
      </c>
      <c r="G103" s="12">
        <v>37.537597038999998</v>
      </c>
      <c r="H103" s="12">
        <v>397.01693564549998</v>
      </c>
      <c r="I103" s="12">
        <v>463.93936170299997</v>
      </c>
      <c r="J103" s="12">
        <v>461.13716102000001</v>
      </c>
      <c r="K103" s="12">
        <v>453.36078314099996</v>
      </c>
      <c r="L103" s="12">
        <v>1236.4066639780001</v>
      </c>
      <c r="M103" s="12">
        <v>3803.0383111680003</v>
      </c>
      <c r="N103" s="12">
        <v>3704.8660998599998</v>
      </c>
      <c r="O103" s="12">
        <v>3824.5839123130004</v>
      </c>
      <c r="P103" s="12">
        <v>3815.1421987499998</v>
      </c>
      <c r="Q103" s="12">
        <v>3598.2843736600007</v>
      </c>
      <c r="R103" s="12">
        <v>3694.9510613469997</v>
      </c>
      <c r="S103" s="12">
        <v>3800.5737298880003</v>
      </c>
      <c r="T103" s="12">
        <v>3591.2792553129998</v>
      </c>
      <c r="U103" s="12">
        <v>6203.1517734399995</v>
      </c>
      <c r="V103" s="12">
        <v>5992.7281786100002</v>
      </c>
      <c r="W103" s="12">
        <v>5705.9296815150001</v>
      </c>
      <c r="X103" s="12">
        <v>6727.678132256</v>
      </c>
      <c r="Y103" s="12">
        <v>6886.4758945100002</v>
      </c>
      <c r="Z103" s="12">
        <v>7306.1446797340004</v>
      </c>
      <c r="AA103" s="12">
        <v>7335.73988826</v>
      </c>
    </row>
    <row r="104" spans="1:32">
      <c r="A104" s="11" t="s">
        <v>26</v>
      </c>
      <c r="B104" s="11" t="s">
        <v>14</v>
      </c>
      <c r="C104" s="12">
        <v>1290.4678100000001</v>
      </c>
      <c r="D104" s="12">
        <v>1401.3083999999999</v>
      </c>
      <c r="E104" s="12">
        <v>4483.3213541300001</v>
      </c>
      <c r="F104" s="12">
        <v>5156.8216608250004</v>
      </c>
      <c r="G104" s="12">
        <v>7180.6661818279999</v>
      </c>
      <c r="H104" s="12">
        <v>6797.0746152570009</v>
      </c>
      <c r="I104" s="12">
        <v>7733.4873243849997</v>
      </c>
      <c r="J104" s="12">
        <v>7973.6176903340001</v>
      </c>
      <c r="K104" s="12">
        <v>7553.3120360739995</v>
      </c>
      <c r="L104" s="12">
        <v>7783.5441219600007</v>
      </c>
      <c r="M104" s="12">
        <v>8465.6237966049994</v>
      </c>
      <c r="N104" s="12">
        <v>8050.0874674229999</v>
      </c>
      <c r="O104" s="12">
        <v>11352.864789274001</v>
      </c>
      <c r="P104" s="12">
        <v>11946.416595769999</v>
      </c>
      <c r="Q104" s="12">
        <v>10415.943418899999</v>
      </c>
      <c r="R104" s="12">
        <v>11210.169517299999</v>
      </c>
      <c r="S104" s="12">
        <v>12423.743073650001</v>
      </c>
      <c r="T104" s="12">
        <v>12791.127992178001</v>
      </c>
      <c r="U104" s="12">
        <v>11334.698847930002</v>
      </c>
      <c r="V104" s="12">
        <v>12010.644113765</v>
      </c>
      <c r="W104" s="12">
        <v>10939.320021904998</v>
      </c>
      <c r="X104" s="12">
        <v>13008.022534309999</v>
      </c>
      <c r="Y104" s="12">
        <v>13105.578649380001</v>
      </c>
      <c r="Z104" s="12">
        <v>12248.297967524999</v>
      </c>
      <c r="AA104" s="12">
        <v>11297.116481619998</v>
      </c>
    </row>
    <row r="105" spans="1:32">
      <c r="A105" s="11" t="s">
        <v>26</v>
      </c>
      <c r="B105" s="11" t="s">
        <v>25</v>
      </c>
      <c r="C105" s="12">
        <v>31.739643059999999</v>
      </c>
      <c r="D105" s="12">
        <v>58.692566729999996</v>
      </c>
      <c r="E105" s="12">
        <v>104.4461956</v>
      </c>
      <c r="F105" s="12">
        <v>155.49296473999999</v>
      </c>
      <c r="G105" s="12">
        <v>204.83131120000002</v>
      </c>
      <c r="H105" s="12">
        <v>254.25745589999997</v>
      </c>
      <c r="I105" s="12">
        <v>343.69977249999999</v>
      </c>
      <c r="J105" s="12">
        <v>413.1400074</v>
      </c>
      <c r="K105" s="12">
        <v>506.02383339999994</v>
      </c>
      <c r="L105" s="12">
        <v>601.40550400000006</v>
      </c>
      <c r="M105" s="12">
        <v>708.34058449999998</v>
      </c>
      <c r="N105" s="12">
        <v>824.19414099999995</v>
      </c>
      <c r="O105" s="12">
        <v>982.88064839999993</v>
      </c>
      <c r="P105" s="12">
        <v>1132.6763249999999</v>
      </c>
      <c r="Q105" s="12">
        <v>1233.8379709999999</v>
      </c>
      <c r="R105" s="12">
        <v>1388.3979526999999</v>
      </c>
      <c r="S105" s="12">
        <v>1537.9593670000002</v>
      </c>
      <c r="T105" s="12">
        <v>1590.9252739999999</v>
      </c>
      <c r="U105" s="12">
        <v>1756.471164</v>
      </c>
      <c r="V105" s="12">
        <v>1852.9942859999999</v>
      </c>
      <c r="W105" s="12">
        <v>1902.223109</v>
      </c>
      <c r="X105" s="12">
        <v>2133.2645705</v>
      </c>
      <c r="Y105" s="12">
        <v>2225.0890719999998</v>
      </c>
      <c r="Z105" s="12">
        <v>2314.364063</v>
      </c>
      <c r="AA105" s="12">
        <v>2458.2604889999998</v>
      </c>
    </row>
    <row r="107" spans="1:32">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32">
      <c r="A108" s="11" t="s">
        <v>27</v>
      </c>
      <c r="B108" s="11" t="s">
        <v>105</v>
      </c>
      <c r="C108" s="12">
        <v>70.446210484000005</v>
      </c>
      <c r="D108" s="12">
        <v>70.574546534499987</v>
      </c>
      <c r="E108" s="12">
        <v>76.446849404000005</v>
      </c>
      <c r="F108" s="12">
        <v>75.833342212999995</v>
      </c>
      <c r="G108" s="12">
        <v>72.320017534999991</v>
      </c>
      <c r="H108" s="12">
        <v>70.466118323999993</v>
      </c>
      <c r="I108" s="12">
        <v>72.424873476000002</v>
      </c>
      <c r="J108" s="12">
        <v>69.74913232099999</v>
      </c>
      <c r="K108" s="12">
        <v>67.540217755</v>
      </c>
      <c r="L108" s="12">
        <v>67.24210947600001</v>
      </c>
      <c r="M108" s="12">
        <v>438.96272570999997</v>
      </c>
      <c r="N108" s="12">
        <v>580.1563797</v>
      </c>
      <c r="O108" s="12">
        <v>1700.579056</v>
      </c>
      <c r="P108" s="12">
        <v>1708.4316899999999</v>
      </c>
      <c r="Q108" s="12">
        <v>6361.5778200000004</v>
      </c>
      <c r="R108" s="12">
        <v>6473.7519349999993</v>
      </c>
      <c r="S108" s="12">
        <v>6629.9342899999992</v>
      </c>
      <c r="T108" s="12">
        <v>6559.6033859999998</v>
      </c>
      <c r="U108" s="12">
        <v>7703.9178780000002</v>
      </c>
      <c r="V108" s="12">
        <v>7667.5124599999999</v>
      </c>
      <c r="W108" s="12">
        <v>7866.0854399999998</v>
      </c>
      <c r="X108" s="12">
        <v>8073.5038960000002</v>
      </c>
      <c r="Y108" s="12">
        <v>8042.8214699999999</v>
      </c>
      <c r="Z108" s="12">
        <v>7888.7399370000003</v>
      </c>
      <c r="AA108" s="12">
        <v>8500.6822140000004</v>
      </c>
    </row>
    <row r="109" spans="1:32">
      <c r="A109" s="11" t="s">
        <v>27</v>
      </c>
      <c r="B109" s="11" t="s">
        <v>14</v>
      </c>
      <c r="C109" s="12">
        <v>878.40989999999999</v>
      </c>
      <c r="D109" s="12">
        <v>1068.97334</v>
      </c>
      <c r="E109" s="12">
        <v>1377.7064291185</v>
      </c>
      <c r="F109" s="12">
        <v>1546.2057557340001</v>
      </c>
      <c r="G109" s="12">
        <v>1485.98191868</v>
      </c>
      <c r="H109" s="12">
        <v>1269.9550765629999</v>
      </c>
      <c r="I109" s="12">
        <v>1463.4323352819997</v>
      </c>
      <c r="J109" s="12">
        <v>1528.889262573</v>
      </c>
      <c r="K109" s="12">
        <v>1458.0383193820001</v>
      </c>
      <c r="L109" s="12">
        <v>1535.04562734</v>
      </c>
      <c r="M109" s="12">
        <v>2335.5099537299998</v>
      </c>
      <c r="N109" s="12">
        <v>2309.3857837799997</v>
      </c>
      <c r="O109" s="12">
        <v>2147.3004631600002</v>
      </c>
      <c r="P109" s="12">
        <v>2092.6135317499998</v>
      </c>
      <c r="Q109" s="12">
        <v>1483.1098596999998</v>
      </c>
      <c r="R109" s="12">
        <v>1634.61333113</v>
      </c>
      <c r="S109" s="12">
        <v>1834.7877242700001</v>
      </c>
      <c r="T109" s="12">
        <v>1810.5824780600001</v>
      </c>
      <c r="U109" s="12">
        <v>2261.10483522</v>
      </c>
      <c r="V109" s="12">
        <v>2619.2616846499996</v>
      </c>
      <c r="W109" s="12">
        <v>3243.2458884799998</v>
      </c>
      <c r="X109" s="12">
        <v>3413.3499250699997</v>
      </c>
      <c r="Y109" s="12">
        <v>4347.6772089200003</v>
      </c>
      <c r="Z109" s="12">
        <v>6516.7360797600004</v>
      </c>
      <c r="AA109" s="12">
        <v>7191.6656534399999</v>
      </c>
    </row>
    <row r="110" spans="1:32">
      <c r="A110" s="11" t="s">
        <v>27</v>
      </c>
      <c r="B110" s="11" t="s">
        <v>25</v>
      </c>
      <c r="C110" s="12">
        <v>14.855600000000001</v>
      </c>
      <c r="D110" s="12">
        <v>24.398495</v>
      </c>
      <c r="E110" s="12">
        <v>45.303122999999999</v>
      </c>
      <c r="F110" s="12">
        <v>69.588179999999994</v>
      </c>
      <c r="G110" s="12">
        <v>99.122140000000002</v>
      </c>
      <c r="H110" s="12">
        <v>135.22449</v>
      </c>
      <c r="I110" s="12">
        <v>194.8938</v>
      </c>
      <c r="J110" s="12">
        <v>235.06662</v>
      </c>
      <c r="K110" s="12">
        <v>317.91748000000001</v>
      </c>
      <c r="L110" s="12">
        <v>427.30126999999999</v>
      </c>
      <c r="M110" s="12">
        <v>530.79290000000003</v>
      </c>
      <c r="N110" s="12">
        <v>622.44086000000004</v>
      </c>
      <c r="O110" s="12">
        <v>743.19100000000003</v>
      </c>
      <c r="P110" s="12">
        <v>857.71410000000003</v>
      </c>
      <c r="Q110" s="12">
        <v>960.42280000000005</v>
      </c>
      <c r="R110" s="12">
        <v>1090.1051</v>
      </c>
      <c r="S110" s="12">
        <v>1229.758</v>
      </c>
      <c r="T110" s="12">
        <v>1347.8842</v>
      </c>
      <c r="U110" s="12">
        <v>1515.4211</v>
      </c>
      <c r="V110" s="12">
        <v>1687.6890000000001</v>
      </c>
      <c r="W110" s="12">
        <v>1813.5011</v>
      </c>
      <c r="X110" s="12">
        <v>1933.9768999999999</v>
      </c>
      <c r="Y110" s="12">
        <v>2073.6133</v>
      </c>
      <c r="Z110" s="12">
        <v>2100.9158000000002</v>
      </c>
      <c r="AA110" s="12">
        <v>2258.2336</v>
      </c>
    </row>
    <row r="112" spans="1:32">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c r="A113" s="11" t="s">
        <v>28</v>
      </c>
      <c r="B113" s="11" t="s">
        <v>105</v>
      </c>
      <c r="C113" s="12">
        <v>232.99952811350002</v>
      </c>
      <c r="D113" s="12">
        <v>234.54350538450001</v>
      </c>
      <c r="E113" s="12">
        <v>258.31935395900001</v>
      </c>
      <c r="F113" s="12">
        <v>251.98628151700001</v>
      </c>
      <c r="G113" s="12">
        <v>248.95100120200001</v>
      </c>
      <c r="H113" s="12">
        <v>225.64559195199999</v>
      </c>
      <c r="I113" s="12">
        <v>211.54477123700002</v>
      </c>
      <c r="J113" s="12">
        <v>212.28283494400003</v>
      </c>
      <c r="K113" s="12">
        <v>193.76098225599998</v>
      </c>
      <c r="L113" s="12">
        <v>211.73277744199999</v>
      </c>
      <c r="M113" s="12">
        <v>170.23995391899999</v>
      </c>
      <c r="N113" s="12">
        <v>159.38079172599998</v>
      </c>
      <c r="O113" s="12">
        <v>163.39908844999999</v>
      </c>
      <c r="P113" s="12">
        <v>162.33304127999997</v>
      </c>
      <c r="Q113" s="12">
        <v>148.36333213999998</v>
      </c>
      <c r="R113" s="12">
        <v>243.81927884000001</v>
      </c>
      <c r="S113" s="12">
        <v>253.17767343</v>
      </c>
      <c r="T113" s="12">
        <v>256.17983536999998</v>
      </c>
      <c r="U113" s="12">
        <v>2486.85905297</v>
      </c>
      <c r="V113" s="12">
        <v>2409.2370711500002</v>
      </c>
      <c r="W113" s="12">
        <v>2326.1541354600004</v>
      </c>
      <c r="X113" s="12">
        <v>2462.2102562300001</v>
      </c>
      <c r="Y113" s="12">
        <v>2962.68153037</v>
      </c>
      <c r="Z113" s="12">
        <v>2672.9844154299999</v>
      </c>
      <c r="AA113" s="12">
        <v>3952.4256827000004</v>
      </c>
    </row>
    <row r="114" spans="1:27">
      <c r="A114" s="11" t="s">
        <v>28</v>
      </c>
      <c r="B114" s="11" t="s">
        <v>14</v>
      </c>
      <c r="C114" s="12">
        <v>0</v>
      </c>
      <c r="D114" s="12">
        <v>0</v>
      </c>
      <c r="E114" s="12">
        <v>2.2889102000000001E-2</v>
      </c>
      <c r="F114" s="12">
        <v>2.5373561000000003E-2</v>
      </c>
      <c r="G114" s="12">
        <v>2.5851588000000002E-2</v>
      </c>
      <c r="H114" s="12">
        <v>2.5972510999999997E-2</v>
      </c>
      <c r="I114" s="12">
        <v>2.7298328E-2</v>
      </c>
      <c r="J114" s="12">
        <v>3.0576527999999999E-2</v>
      </c>
      <c r="K114" s="12">
        <v>3.0803357E-2</v>
      </c>
      <c r="L114" s="12">
        <v>3.5725988E-2</v>
      </c>
      <c r="M114" s="12">
        <v>4.4709699999999998E-2</v>
      </c>
      <c r="N114" s="12">
        <v>4.6953539000000002E-2</v>
      </c>
      <c r="O114" s="12">
        <v>4.8406219E-2</v>
      </c>
      <c r="P114" s="12">
        <v>5.7519575000000003E-2</v>
      </c>
      <c r="Q114" s="12">
        <v>7.0406490000000002E-2</v>
      </c>
      <c r="R114" s="12">
        <v>7.1252344999999995E-2</v>
      </c>
      <c r="S114" s="12">
        <v>7.5982246000000003E-2</v>
      </c>
      <c r="T114" s="12">
        <v>7.7391963000000008E-2</v>
      </c>
      <c r="U114" s="12">
        <v>0.11969943699999999</v>
      </c>
      <c r="V114" s="12">
        <v>0.120786991</v>
      </c>
      <c r="W114" s="12">
        <v>0.122391246</v>
      </c>
      <c r="X114" s="12">
        <v>0.22155808400000002</v>
      </c>
      <c r="Y114" s="12">
        <v>0.23672490000000002</v>
      </c>
      <c r="Z114" s="12">
        <v>0.22354925999999997</v>
      </c>
      <c r="AA114" s="12">
        <v>0.22027341</v>
      </c>
    </row>
    <row r="115" spans="1:27">
      <c r="A115" s="11" t="s">
        <v>28</v>
      </c>
      <c r="B115" s="11" t="s">
        <v>25</v>
      </c>
      <c r="C115" s="12">
        <v>17.339556484999999</v>
      </c>
      <c r="D115" s="12">
        <v>29.533339869999999</v>
      </c>
      <c r="E115" s="12">
        <v>50.181698330000003</v>
      </c>
      <c r="F115" s="12">
        <v>82.889848820000012</v>
      </c>
      <c r="G115" s="12">
        <v>132.66747080000002</v>
      </c>
      <c r="H115" s="12">
        <v>161.31107840000001</v>
      </c>
      <c r="I115" s="12">
        <v>203.71806329999998</v>
      </c>
      <c r="J115" s="12">
        <v>244.7374695</v>
      </c>
      <c r="K115" s="12">
        <v>282.72733590000001</v>
      </c>
      <c r="L115" s="12">
        <v>390.94669170000003</v>
      </c>
      <c r="M115" s="12">
        <v>476.66508470000002</v>
      </c>
      <c r="N115" s="12">
        <v>547.63192939999999</v>
      </c>
      <c r="O115" s="12">
        <v>662.12032999999997</v>
      </c>
      <c r="P115" s="12">
        <v>784.97603730000003</v>
      </c>
      <c r="Q115" s="12">
        <v>863.73331570000005</v>
      </c>
      <c r="R115" s="12">
        <v>977.90598369999998</v>
      </c>
      <c r="S115" s="12">
        <v>1102.2291416</v>
      </c>
      <c r="T115" s="12">
        <v>1131.6017511999999</v>
      </c>
      <c r="U115" s="12">
        <v>1270.1299193999998</v>
      </c>
      <c r="V115" s="12">
        <v>1359.0879190000001</v>
      </c>
      <c r="W115" s="12">
        <v>1439.926101</v>
      </c>
      <c r="X115" s="12">
        <v>1603.6650222999999</v>
      </c>
      <c r="Y115" s="12">
        <v>1709.743841</v>
      </c>
      <c r="Z115" s="12">
        <v>1718.369332</v>
      </c>
      <c r="AA115" s="12">
        <v>1834.680494</v>
      </c>
    </row>
    <row r="117" spans="1:27">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c r="A118" s="11" t="s">
        <v>29</v>
      </c>
      <c r="B118" s="11" t="s">
        <v>105</v>
      </c>
      <c r="C118" s="12">
        <v>237.71162239450001</v>
      </c>
      <c r="D118" s="12">
        <v>242.52752386899999</v>
      </c>
      <c r="E118" s="12">
        <v>254.340490136</v>
      </c>
      <c r="F118" s="12">
        <v>246.253775609</v>
      </c>
      <c r="G118" s="12">
        <v>241.50712306299999</v>
      </c>
      <c r="H118" s="12">
        <v>223.84372989600004</v>
      </c>
      <c r="I118" s="12">
        <v>217.60919419000001</v>
      </c>
      <c r="J118" s="12">
        <v>209.42073067850001</v>
      </c>
      <c r="K118" s="12">
        <v>208.51340721599999</v>
      </c>
      <c r="L118" s="12">
        <v>209.264473893</v>
      </c>
      <c r="M118" s="12">
        <v>211.04240770600001</v>
      </c>
      <c r="N118" s="12">
        <v>175.60322464200001</v>
      </c>
      <c r="O118" s="12">
        <v>1079.8771498000001</v>
      </c>
      <c r="P118" s="12">
        <v>1077.97774368</v>
      </c>
      <c r="Q118" s="12">
        <v>1600.6904268400001</v>
      </c>
      <c r="R118" s="12">
        <v>1559.2984013</v>
      </c>
      <c r="S118" s="12">
        <v>1602.45434355</v>
      </c>
      <c r="T118" s="12">
        <v>1434.0385530199999</v>
      </c>
      <c r="U118" s="12">
        <v>2954.8675189999999</v>
      </c>
      <c r="V118" s="12">
        <v>2752.1066074300002</v>
      </c>
      <c r="W118" s="12">
        <v>2709.5845259399998</v>
      </c>
      <c r="X118" s="12">
        <v>2831.6171064200003</v>
      </c>
      <c r="Y118" s="12">
        <v>3794.8941373799998</v>
      </c>
      <c r="Z118" s="12">
        <v>3431.9919380199999</v>
      </c>
      <c r="AA118" s="12">
        <v>3164.7086506200003</v>
      </c>
    </row>
    <row r="119" spans="1:27">
      <c r="A119" s="11" t="s">
        <v>29</v>
      </c>
      <c r="B119" s="11" t="s">
        <v>14</v>
      </c>
      <c r="C119" s="12">
        <v>0</v>
      </c>
      <c r="D119" s="12">
        <v>0</v>
      </c>
      <c r="E119" s="12">
        <v>1.8165755200000001E-2</v>
      </c>
      <c r="F119" s="12">
        <v>1.9804814E-2</v>
      </c>
      <c r="G119" s="12">
        <v>2.1354043E-2</v>
      </c>
      <c r="H119" s="12">
        <v>2.2336009E-2</v>
      </c>
      <c r="I119" s="12">
        <v>2.3375205E-2</v>
      </c>
      <c r="J119" s="12">
        <v>2.6505849499999998E-2</v>
      </c>
      <c r="K119" s="12">
        <v>2.7195259999999999E-2</v>
      </c>
      <c r="L119" s="12">
        <v>3.2491459E-2</v>
      </c>
      <c r="M119" s="12">
        <v>3.5643030999999999E-2</v>
      </c>
      <c r="N119" s="12">
        <v>3.7682728999999998E-2</v>
      </c>
      <c r="O119" s="12">
        <v>5.4610613000000002E-2</v>
      </c>
      <c r="P119" s="12">
        <v>5.6975982000000001E-2</v>
      </c>
      <c r="Q119" s="12">
        <v>5.6283167999999995E-2</v>
      </c>
      <c r="R119" s="12">
        <v>5.766599E-2</v>
      </c>
      <c r="S119" s="12">
        <v>5.8867872000000002E-2</v>
      </c>
      <c r="T119" s="12">
        <v>6.2041426000000004E-2</v>
      </c>
      <c r="U119" s="12">
        <v>6.7006867999999997E-2</v>
      </c>
      <c r="V119" s="12">
        <v>6.7531758999999997E-2</v>
      </c>
      <c r="W119" s="12">
        <v>7.0378302000000004E-2</v>
      </c>
      <c r="X119" s="12">
        <v>8.4628438E-2</v>
      </c>
      <c r="Y119" s="12">
        <v>0.100382676</v>
      </c>
      <c r="Z119" s="12">
        <v>9.6066255000000003E-2</v>
      </c>
      <c r="AA119" s="12">
        <v>0.101701846</v>
      </c>
    </row>
    <row r="120" spans="1:27">
      <c r="A120" s="11" t="s">
        <v>29</v>
      </c>
      <c r="B120" s="11" t="s">
        <v>25</v>
      </c>
      <c r="C120" s="12">
        <v>66.562399999999997</v>
      </c>
      <c r="D120" s="12">
        <v>93.221230000000006</v>
      </c>
      <c r="E120" s="12">
        <v>121.17413000000001</v>
      </c>
      <c r="F120" s="12">
        <v>146.33127999999999</v>
      </c>
      <c r="G120" s="12">
        <v>173.91296</v>
      </c>
      <c r="H120" s="12">
        <v>191.86848000000001</v>
      </c>
      <c r="I120" s="12">
        <v>219.45052000000001</v>
      </c>
      <c r="J120" s="12">
        <v>243.39242999999999</v>
      </c>
      <c r="K120" s="12">
        <v>283.53552000000002</v>
      </c>
      <c r="L120" s="12">
        <v>328.53429999999997</v>
      </c>
      <c r="M120" s="12">
        <v>381.10464000000002</v>
      </c>
      <c r="N120" s="12">
        <v>408.28796</v>
      </c>
      <c r="O120" s="12">
        <v>470.80401999999998</v>
      </c>
      <c r="P120" s="12">
        <v>527.94600000000003</v>
      </c>
      <c r="Q120" s="12">
        <v>562.4692</v>
      </c>
      <c r="R120" s="12">
        <v>611.61969999999997</v>
      </c>
      <c r="S120" s="12">
        <v>646.90282999999999</v>
      </c>
      <c r="T120" s="12">
        <v>653.7731</v>
      </c>
      <c r="U120" s="12">
        <v>707.4248</v>
      </c>
      <c r="V120" s="12">
        <v>736.93949999999995</v>
      </c>
      <c r="W120" s="12">
        <v>750.32983000000002</v>
      </c>
      <c r="X120" s="12">
        <v>797.96094000000005</v>
      </c>
      <c r="Y120" s="12">
        <v>861.69903999999997</v>
      </c>
      <c r="Z120" s="12">
        <v>861.17610000000002</v>
      </c>
      <c r="AA120" s="12">
        <v>864.86569999999995</v>
      </c>
    </row>
    <row r="122" spans="1:27">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c r="A123" s="11" t="s">
        <v>30</v>
      </c>
      <c r="B123" s="11" t="s">
        <v>105</v>
      </c>
      <c r="C123" s="12">
        <v>1.96486643E-2</v>
      </c>
      <c r="D123" s="12">
        <v>1.99747524E-2</v>
      </c>
      <c r="E123" s="12">
        <v>2.1528439E-2</v>
      </c>
      <c r="F123" s="12">
        <v>2.277819E-2</v>
      </c>
      <c r="G123" s="12">
        <v>2.3009027000000001E-2</v>
      </c>
      <c r="H123" s="12">
        <v>2.3010123E-2</v>
      </c>
      <c r="I123" s="12">
        <v>2.4990685999999998E-2</v>
      </c>
      <c r="J123" s="12">
        <v>2.6840998999999997E-2</v>
      </c>
      <c r="K123" s="12">
        <v>2.9255815999999997E-2</v>
      </c>
      <c r="L123" s="12">
        <v>4.2831997999999996E-2</v>
      </c>
      <c r="M123" s="12">
        <v>4.7414425999999996E-2</v>
      </c>
      <c r="N123" s="12">
        <v>5.0602932000000003E-2</v>
      </c>
      <c r="O123" s="12">
        <v>6.9158705000000001E-2</v>
      </c>
      <c r="P123" s="12">
        <v>7.1595978000000005E-2</v>
      </c>
      <c r="Q123" s="12">
        <v>8.5009835000000006E-2</v>
      </c>
      <c r="R123" s="12">
        <v>8.8624544E-2</v>
      </c>
      <c r="S123" s="12">
        <v>9.3826842999999993E-2</v>
      </c>
      <c r="T123" s="12">
        <v>0.12142181999999999</v>
      </c>
      <c r="U123" s="12">
        <v>0.12435142</v>
      </c>
      <c r="V123" s="12">
        <v>0.129013977</v>
      </c>
      <c r="W123" s="12">
        <v>0.128249169</v>
      </c>
      <c r="X123" s="12">
        <v>0.131691063</v>
      </c>
      <c r="Y123" s="12">
        <v>0.13046859700000002</v>
      </c>
      <c r="Z123" s="12">
        <v>0.13232069500000002</v>
      </c>
      <c r="AA123" s="12">
        <v>0.14574451999999999</v>
      </c>
    </row>
    <row r="124" spans="1:27">
      <c r="A124" s="11" t="s">
        <v>30</v>
      </c>
      <c r="B124" s="11" t="s">
        <v>14</v>
      </c>
      <c r="C124" s="12">
        <v>0</v>
      </c>
      <c r="D124" s="12">
        <v>0</v>
      </c>
      <c r="E124" s="12">
        <v>4.1626255500000001E-2</v>
      </c>
      <c r="F124" s="12">
        <v>4.5022020999999995E-2</v>
      </c>
      <c r="G124" s="12">
        <v>4.8008239999999994E-2</v>
      </c>
      <c r="H124" s="12">
        <v>5.0743510000000006E-2</v>
      </c>
      <c r="I124" s="12">
        <v>6.0917948999999999E-2</v>
      </c>
      <c r="J124" s="12">
        <v>6.5655942999999994E-2</v>
      </c>
      <c r="K124" s="12">
        <v>7.5336385000000006E-2</v>
      </c>
      <c r="L124" s="12">
        <v>0.11406100599999999</v>
      </c>
      <c r="M124" s="12">
        <v>0.21919577900000001</v>
      </c>
      <c r="N124" s="12">
        <v>117.903215464</v>
      </c>
      <c r="O124" s="12">
        <v>754.28321635000009</v>
      </c>
      <c r="P124" s="12">
        <v>789.06985400999997</v>
      </c>
      <c r="Q124" s="12">
        <v>1348.4053436470001</v>
      </c>
      <c r="R124" s="12">
        <v>1380.31286884</v>
      </c>
      <c r="S124" s="12">
        <v>1481.9877127060001</v>
      </c>
      <c r="T124" s="12">
        <v>1574.5328863699999</v>
      </c>
      <c r="U124" s="12">
        <v>1602.978962053</v>
      </c>
      <c r="V124" s="12">
        <v>1595.0579062900001</v>
      </c>
      <c r="W124" s="12">
        <v>1589.67049028</v>
      </c>
      <c r="X124" s="12">
        <v>1692.6855709500001</v>
      </c>
      <c r="Y124" s="12">
        <v>2148.63333384</v>
      </c>
      <c r="Z124" s="12">
        <v>2028.303584</v>
      </c>
      <c r="AA124" s="12">
        <v>2210.3388379500002</v>
      </c>
    </row>
    <row r="125" spans="1:27">
      <c r="A125" s="11" t="s">
        <v>30</v>
      </c>
      <c r="B125" s="11" t="s">
        <v>25</v>
      </c>
      <c r="C125" s="12">
        <v>0.42686373</v>
      </c>
      <c r="D125" s="12">
        <v>1.2091826000000001</v>
      </c>
      <c r="E125" s="12">
        <v>2.2679024000000001</v>
      </c>
      <c r="F125" s="12">
        <v>4.6754154999999997</v>
      </c>
      <c r="G125" s="12">
        <v>6.8297343000000001</v>
      </c>
      <c r="H125" s="12">
        <v>10.074819</v>
      </c>
      <c r="I125" s="12">
        <v>17.121372000000001</v>
      </c>
      <c r="J125" s="12">
        <v>19.062407</v>
      </c>
      <c r="K125" s="12">
        <v>26.30846</v>
      </c>
      <c r="L125" s="12">
        <v>36.347569999999997</v>
      </c>
      <c r="M125" s="12">
        <v>43.998623000000002</v>
      </c>
      <c r="N125" s="12">
        <v>46.952376999999998</v>
      </c>
      <c r="O125" s="12">
        <v>50.007483999999998</v>
      </c>
      <c r="P125" s="12">
        <v>56.220849999999999</v>
      </c>
      <c r="Q125" s="12">
        <v>60.160319999999999</v>
      </c>
      <c r="R125" s="12">
        <v>63.014664000000003</v>
      </c>
      <c r="S125" s="12">
        <v>78.938834999999997</v>
      </c>
      <c r="T125" s="12">
        <v>86.888220000000004</v>
      </c>
      <c r="U125" s="12">
        <v>79.230286000000007</v>
      </c>
      <c r="V125" s="12">
        <v>89.671340000000001</v>
      </c>
      <c r="W125" s="12">
        <v>93.858029999999999</v>
      </c>
      <c r="X125" s="12">
        <v>98.114999999999995</v>
      </c>
      <c r="Y125" s="12">
        <v>102.87282999999999</v>
      </c>
      <c r="Z125" s="12">
        <v>105.5624</v>
      </c>
      <c r="AA125" s="12">
        <v>114.6789</v>
      </c>
    </row>
    <row r="128" spans="1:27">
      <c r="A128" s="28" t="s">
        <v>100</v>
      </c>
    </row>
    <row r="129" spans="1:27">
      <c r="A129" s="8" t="s">
        <v>23</v>
      </c>
      <c r="B129" s="8" t="s">
        <v>24</v>
      </c>
      <c r="C129" s="8" t="s">
        <v>32</v>
      </c>
      <c r="D129" s="8" t="s">
        <v>33</v>
      </c>
      <c r="E129" s="8" t="s">
        <v>34</v>
      </c>
      <c r="F129" s="8" t="s">
        <v>35</v>
      </c>
      <c r="G129" s="8" t="s">
        <v>36</v>
      </c>
      <c r="H129" s="8" t="s">
        <v>37</v>
      </c>
      <c r="I129" s="8" t="s">
        <v>38</v>
      </c>
      <c r="J129" s="8" t="s">
        <v>39</v>
      </c>
      <c r="K129" s="8" t="s">
        <v>40</v>
      </c>
      <c r="L129" s="8" t="s">
        <v>41</v>
      </c>
      <c r="M129" s="8" t="s">
        <v>42</v>
      </c>
      <c r="N129" s="8" t="s">
        <v>43</v>
      </c>
      <c r="O129" s="8" t="s">
        <v>44</v>
      </c>
      <c r="P129" s="8" t="s">
        <v>45</v>
      </c>
      <c r="Q129" s="8" t="s">
        <v>46</v>
      </c>
      <c r="R129" s="8" t="s">
        <v>47</v>
      </c>
      <c r="S129" s="8" t="s">
        <v>48</v>
      </c>
      <c r="T129" s="8" t="s">
        <v>49</v>
      </c>
      <c r="U129" s="8" t="s">
        <v>50</v>
      </c>
      <c r="V129" s="8" t="s">
        <v>84</v>
      </c>
      <c r="W129" s="8" t="s">
        <v>85</v>
      </c>
      <c r="X129" s="8" t="s">
        <v>86</v>
      </c>
      <c r="Y129" s="8" t="s">
        <v>87</v>
      </c>
      <c r="Z129" s="8" t="s">
        <v>111</v>
      </c>
      <c r="AA129" s="8" t="s">
        <v>112</v>
      </c>
    </row>
    <row r="130" spans="1:27">
      <c r="A130" s="11" t="s">
        <v>18</v>
      </c>
      <c r="B130" s="11" t="s">
        <v>53</v>
      </c>
      <c r="C130" s="12">
        <v>27028.893920633273</v>
      </c>
      <c r="D130" s="12">
        <v>28768.811330498087</v>
      </c>
      <c r="E130" s="12">
        <v>30213.703933936878</v>
      </c>
      <c r="F130" s="12">
        <v>34850.473473749029</v>
      </c>
      <c r="G130" s="12">
        <v>37417.358782336363</v>
      </c>
      <c r="H130" s="12">
        <v>35602.322049234579</v>
      </c>
      <c r="I130" s="12">
        <v>39185.652550173014</v>
      </c>
      <c r="J130" s="12">
        <v>42663.593594597151</v>
      </c>
      <c r="K130" s="12">
        <v>45696.289526052547</v>
      </c>
      <c r="L130" s="12">
        <v>48264.562905345549</v>
      </c>
      <c r="M130" s="12">
        <v>49391.962819698245</v>
      </c>
      <c r="N130" s="12">
        <v>50269.547697959526</v>
      </c>
      <c r="O130" s="12">
        <v>56259.812087166589</v>
      </c>
      <c r="P130" s="12">
        <v>58550.082381629436</v>
      </c>
      <c r="Q130" s="12">
        <v>54383.174356452</v>
      </c>
      <c r="R130" s="12">
        <v>59090.265333391508</v>
      </c>
      <c r="S130" s="12">
        <v>63619.342228344933</v>
      </c>
      <c r="T130" s="12">
        <v>66607.044252081672</v>
      </c>
      <c r="U130" s="12">
        <v>68440.146874866594</v>
      </c>
      <c r="V130" s="12">
        <v>68382.330942310757</v>
      </c>
      <c r="W130" s="12">
        <v>68032.593601934102</v>
      </c>
      <c r="X130" s="12">
        <v>74728.712575620142</v>
      </c>
      <c r="Y130" s="12">
        <v>76929.68439872509</v>
      </c>
      <c r="Z130" s="12">
        <v>71011.035581343836</v>
      </c>
      <c r="AA130" s="12">
        <v>76824.765067072964</v>
      </c>
    </row>
    <row r="131" spans="1:27" collapsed="1">
      <c r="A131" s="11" t="s">
        <v>18</v>
      </c>
      <c r="B131" s="11" t="s">
        <v>77</v>
      </c>
      <c r="C131" s="12">
        <v>356.56820342552606</v>
      </c>
      <c r="D131" s="12">
        <v>473.32796204423892</v>
      </c>
      <c r="E131" s="12">
        <v>594.74442100962835</v>
      </c>
      <c r="F131" s="12">
        <v>757.0320045406786</v>
      </c>
      <c r="G131" s="12">
        <v>926.21172837853169</v>
      </c>
      <c r="H131" s="12">
        <v>1056.7380942128884</v>
      </c>
      <c r="I131" s="12">
        <v>1233.2406947660436</v>
      </c>
      <c r="J131" s="12">
        <v>1392.7578024641257</v>
      </c>
      <c r="K131" s="12">
        <v>1662.8578584960674</v>
      </c>
      <c r="L131" s="12">
        <v>1934.087548586248</v>
      </c>
      <c r="M131" s="12">
        <v>2210.3303047900185</v>
      </c>
      <c r="N131" s="12">
        <v>2494.7305506637076</v>
      </c>
      <c r="O131" s="12">
        <v>2761.3680813646265</v>
      </c>
      <c r="P131" s="12">
        <v>3007.0367205433763</v>
      </c>
      <c r="Q131" s="12">
        <v>3248.1503617014823</v>
      </c>
      <c r="R131" s="12">
        <v>3458.3930733983475</v>
      </c>
      <c r="S131" s="12">
        <v>3610.6796125485703</v>
      </c>
      <c r="T131" s="12">
        <v>3707.3314441709426</v>
      </c>
      <c r="U131" s="12">
        <v>3832.4057933865702</v>
      </c>
      <c r="V131" s="12">
        <v>3933.9395545983107</v>
      </c>
      <c r="W131" s="12">
        <v>3996.3523540534766</v>
      </c>
      <c r="X131" s="12">
        <v>4028.748336242661</v>
      </c>
      <c r="Y131" s="12">
        <v>4047.3212123741359</v>
      </c>
      <c r="Z131" s="12">
        <v>4044.1409030556465</v>
      </c>
      <c r="AA131" s="12">
        <v>4038.7997218091368</v>
      </c>
    </row>
    <row r="132" spans="1:27" collapsed="1">
      <c r="A132" s="11" t="s">
        <v>18</v>
      </c>
      <c r="B132" s="11" t="s">
        <v>78</v>
      </c>
      <c r="C132" s="12">
        <v>419.7907433596024</v>
      </c>
      <c r="D132" s="12">
        <v>557.1640485221734</v>
      </c>
      <c r="E132" s="12">
        <v>699.97689603692129</v>
      </c>
      <c r="F132" s="12">
        <v>891.12904448604399</v>
      </c>
      <c r="G132" s="12">
        <v>1090.0671198609446</v>
      </c>
      <c r="H132" s="12">
        <v>1244.0558026340509</v>
      </c>
      <c r="I132" s="12">
        <v>1451.4338239891513</v>
      </c>
      <c r="J132" s="12">
        <v>1638.8866181219205</v>
      </c>
      <c r="K132" s="12">
        <v>1957.4728149397361</v>
      </c>
      <c r="L132" s="12">
        <v>2276.5601894122942</v>
      </c>
      <c r="M132" s="12">
        <v>2601.4314380416558</v>
      </c>
      <c r="N132" s="12">
        <v>2936.5843763743028</v>
      </c>
      <c r="O132" s="12">
        <v>3250.3978694587831</v>
      </c>
      <c r="P132" s="12">
        <v>3539.5238471861976</v>
      </c>
      <c r="Q132" s="12">
        <v>3822.223701588739</v>
      </c>
      <c r="R132" s="12">
        <v>4071.3622801806764</v>
      </c>
      <c r="S132" s="12">
        <v>4250.814814599973</v>
      </c>
      <c r="T132" s="12">
        <v>4364.1902962469912</v>
      </c>
      <c r="U132" s="12">
        <v>4511.5203058416655</v>
      </c>
      <c r="V132" s="12">
        <v>4630.4574576268587</v>
      </c>
      <c r="W132" s="12">
        <v>4704.2075782493794</v>
      </c>
      <c r="X132" s="12">
        <v>4742.1508431467255</v>
      </c>
      <c r="Y132" s="12">
        <v>4764.3332928508362</v>
      </c>
      <c r="Z132" s="12">
        <v>4760.7852970548693</v>
      </c>
      <c r="AA132" s="12">
        <v>4755.140007572516</v>
      </c>
    </row>
    <row r="134" spans="1:27">
      <c r="A134" s="8" t="s">
        <v>23</v>
      </c>
      <c r="B134" s="8" t="s">
        <v>24</v>
      </c>
      <c r="C134" s="8" t="s">
        <v>32</v>
      </c>
      <c r="D134" s="8" t="s">
        <v>33</v>
      </c>
      <c r="E134" s="8" t="s">
        <v>34</v>
      </c>
      <c r="F134" s="8" t="s">
        <v>35</v>
      </c>
      <c r="G134" s="8" t="s">
        <v>36</v>
      </c>
      <c r="H134" s="8" t="s">
        <v>37</v>
      </c>
      <c r="I134" s="8" t="s">
        <v>38</v>
      </c>
      <c r="J134" s="8" t="s">
        <v>39</v>
      </c>
      <c r="K134" s="8" t="s">
        <v>40</v>
      </c>
      <c r="L134" s="8" t="s">
        <v>41</v>
      </c>
      <c r="M134" s="8" t="s">
        <v>42</v>
      </c>
      <c r="N134" s="8" t="s">
        <v>43</v>
      </c>
      <c r="O134" s="8" t="s">
        <v>44</v>
      </c>
      <c r="P134" s="8" t="s">
        <v>45</v>
      </c>
      <c r="Q134" s="8" t="s">
        <v>46</v>
      </c>
      <c r="R134" s="8" t="s">
        <v>47</v>
      </c>
      <c r="S134" s="8" t="s">
        <v>48</v>
      </c>
      <c r="T134" s="8" t="s">
        <v>49</v>
      </c>
      <c r="U134" s="8" t="s">
        <v>50</v>
      </c>
      <c r="V134" s="8" t="s">
        <v>84</v>
      </c>
      <c r="W134" s="8" t="s">
        <v>85</v>
      </c>
      <c r="X134" s="8" t="s">
        <v>86</v>
      </c>
      <c r="Y134" s="8" t="s">
        <v>87</v>
      </c>
      <c r="Z134" s="8" t="s">
        <v>111</v>
      </c>
      <c r="AA134" s="8" t="s">
        <v>112</v>
      </c>
    </row>
    <row r="135" spans="1:27">
      <c r="A135" s="11" t="s">
        <v>26</v>
      </c>
      <c r="B135" s="11" t="s">
        <v>53</v>
      </c>
      <c r="C135" s="27">
        <v>8424.7327941579952</v>
      </c>
      <c r="D135" s="27">
        <v>9097.8957714865301</v>
      </c>
      <c r="E135" s="27">
        <v>9525.4330912774694</v>
      </c>
      <c r="F135" s="27">
        <v>11318.95750577704</v>
      </c>
      <c r="G135" s="27">
        <v>11957.920452285292</v>
      </c>
      <c r="H135" s="27">
        <v>11327.652212447851</v>
      </c>
      <c r="I135" s="27">
        <v>12296.307848371591</v>
      </c>
      <c r="J135" s="27">
        <v>13719.18443475485</v>
      </c>
      <c r="K135" s="27">
        <v>15132.323505545643</v>
      </c>
      <c r="L135" s="27">
        <v>15515.963699090349</v>
      </c>
      <c r="M135" s="27">
        <v>16127.901413971998</v>
      </c>
      <c r="N135" s="27">
        <v>16338.288486037251</v>
      </c>
      <c r="O135" s="27">
        <v>18780.315712467447</v>
      </c>
      <c r="P135" s="27">
        <v>19211.941674064063</v>
      </c>
      <c r="Q135" s="27">
        <v>17712.93550972443</v>
      </c>
      <c r="R135" s="27">
        <v>18839.901789647221</v>
      </c>
      <c r="S135" s="27">
        <v>20646.740807476166</v>
      </c>
      <c r="T135" s="27">
        <v>22128.245108812342</v>
      </c>
      <c r="U135" s="27">
        <v>22077.287619027891</v>
      </c>
      <c r="V135" s="27">
        <v>22357.395215487719</v>
      </c>
      <c r="W135" s="27">
        <v>22137.447797118723</v>
      </c>
      <c r="X135" s="27">
        <v>24981.1139712937</v>
      </c>
      <c r="Y135" s="27">
        <v>25341.447432226239</v>
      </c>
      <c r="Z135" s="27">
        <v>23261.738421964237</v>
      </c>
      <c r="AA135" s="27">
        <v>24668.526924773643</v>
      </c>
    </row>
    <row r="136" spans="1:27">
      <c r="A136" s="11" t="s">
        <v>26</v>
      </c>
      <c r="B136" s="11" t="s">
        <v>77</v>
      </c>
      <c r="C136" s="12">
        <v>133.590006282806</v>
      </c>
      <c r="D136" s="12">
        <v>194.77677132034299</v>
      </c>
      <c r="E136" s="12">
        <v>253.539619353771</v>
      </c>
      <c r="F136" s="12">
        <v>316.240033716678</v>
      </c>
      <c r="G136" s="12">
        <v>372.66079357910098</v>
      </c>
      <c r="H136" s="12">
        <v>419.424937534332</v>
      </c>
      <c r="I136" s="12">
        <v>490.13175556945799</v>
      </c>
      <c r="J136" s="12">
        <v>552.72391373634298</v>
      </c>
      <c r="K136" s="12">
        <v>644.19099880218505</v>
      </c>
      <c r="L136" s="12">
        <v>732.24746908950794</v>
      </c>
      <c r="M136" s="12">
        <v>823.80997458076399</v>
      </c>
      <c r="N136" s="12">
        <v>926.26323661613401</v>
      </c>
      <c r="O136" s="12">
        <v>1021.19940746307</v>
      </c>
      <c r="P136" s="12">
        <v>1100.92116901397</v>
      </c>
      <c r="Q136" s="12">
        <v>1175.2255827407801</v>
      </c>
      <c r="R136" s="12">
        <v>1241.3495480880699</v>
      </c>
      <c r="S136" s="12">
        <v>1281.6070938405901</v>
      </c>
      <c r="T136" s="12">
        <v>1301.38908302307</v>
      </c>
      <c r="U136" s="12">
        <v>1323.4689962520599</v>
      </c>
      <c r="V136" s="12">
        <v>1331.69987101936</v>
      </c>
      <c r="W136" s="12">
        <v>1328.6785656681</v>
      </c>
      <c r="X136" s="12">
        <v>1333.0741761474601</v>
      </c>
      <c r="Y136" s="12">
        <v>1339.12387440013</v>
      </c>
      <c r="Z136" s="12">
        <v>1339.02330185699</v>
      </c>
      <c r="AA136" s="12">
        <v>1340.04845331192</v>
      </c>
    </row>
    <row r="137" spans="1:27">
      <c r="A137" s="11" t="s">
        <v>26</v>
      </c>
      <c r="B137" s="11" t="s">
        <v>78</v>
      </c>
      <c r="C137" s="12">
        <v>157.31138171911201</v>
      </c>
      <c r="D137" s="12">
        <v>229.328717021942</v>
      </c>
      <c r="E137" s="12">
        <v>298.316504942893</v>
      </c>
      <c r="F137" s="12">
        <v>372.31074263668</v>
      </c>
      <c r="G137" s="12">
        <v>438.62710906422097</v>
      </c>
      <c r="H137" s="12">
        <v>493.76867144411801</v>
      </c>
      <c r="I137" s="12">
        <v>576.71211436080898</v>
      </c>
      <c r="J137" s="12">
        <v>650.39576447527099</v>
      </c>
      <c r="K137" s="12">
        <v>758.50341238737099</v>
      </c>
      <c r="L137" s="12">
        <v>862.01136160808801</v>
      </c>
      <c r="M137" s="12">
        <v>969.65427325809003</v>
      </c>
      <c r="N137" s="12">
        <v>1090.12865868473</v>
      </c>
      <c r="O137" s="12">
        <v>1202.3863396005599</v>
      </c>
      <c r="P137" s="12">
        <v>1296.4571417121799</v>
      </c>
      <c r="Q137" s="12">
        <v>1382.6657203187899</v>
      </c>
      <c r="R137" s="12">
        <v>1461.73523160934</v>
      </c>
      <c r="S137" s="12">
        <v>1508.93762544631</v>
      </c>
      <c r="T137" s="12">
        <v>1532.4858178214999</v>
      </c>
      <c r="U137" s="12">
        <v>1558.46239730453</v>
      </c>
      <c r="V137" s="12">
        <v>1567.6631822195</v>
      </c>
      <c r="W137" s="12">
        <v>1564.4689671936001</v>
      </c>
      <c r="X137" s="12">
        <v>1569.4047333021099</v>
      </c>
      <c r="Y137" s="12">
        <v>1576.1804175682</v>
      </c>
      <c r="Z137" s="12">
        <v>1576.54855722808</v>
      </c>
      <c r="AA137" s="12">
        <v>1577.46966143703</v>
      </c>
    </row>
    <row r="139" spans="1:27">
      <c r="A139" s="8" t="s">
        <v>23</v>
      </c>
      <c r="B139" s="8" t="s">
        <v>24</v>
      </c>
      <c r="C139" s="8" t="s">
        <v>32</v>
      </c>
      <c r="D139" s="8" t="s">
        <v>33</v>
      </c>
      <c r="E139" s="8" t="s">
        <v>34</v>
      </c>
      <c r="F139" s="8" t="s">
        <v>35</v>
      </c>
      <c r="G139" s="8" t="s">
        <v>36</v>
      </c>
      <c r="H139" s="8" t="s">
        <v>37</v>
      </c>
      <c r="I139" s="8" t="s">
        <v>38</v>
      </c>
      <c r="J139" s="8" t="s">
        <v>39</v>
      </c>
      <c r="K139" s="8" t="s">
        <v>40</v>
      </c>
      <c r="L139" s="8" t="s">
        <v>41</v>
      </c>
      <c r="M139" s="8" t="s">
        <v>42</v>
      </c>
      <c r="N139" s="8" t="s">
        <v>43</v>
      </c>
      <c r="O139" s="8" t="s">
        <v>44</v>
      </c>
      <c r="P139" s="8" t="s">
        <v>45</v>
      </c>
      <c r="Q139" s="8" t="s">
        <v>46</v>
      </c>
      <c r="R139" s="8" t="s">
        <v>47</v>
      </c>
      <c r="S139" s="8" t="s">
        <v>48</v>
      </c>
      <c r="T139" s="8" t="s">
        <v>49</v>
      </c>
      <c r="U139" s="8" t="s">
        <v>50</v>
      </c>
      <c r="V139" s="8" t="s">
        <v>84</v>
      </c>
      <c r="W139" s="8" t="s">
        <v>85</v>
      </c>
      <c r="X139" s="8" t="s">
        <v>86</v>
      </c>
      <c r="Y139" s="8" t="s">
        <v>87</v>
      </c>
      <c r="Z139" s="8" t="s">
        <v>111</v>
      </c>
      <c r="AA139" s="8" t="s">
        <v>112</v>
      </c>
    </row>
    <row r="140" spans="1:27">
      <c r="A140" s="11" t="s">
        <v>27</v>
      </c>
      <c r="B140" s="11" t="s">
        <v>53</v>
      </c>
      <c r="C140" s="27">
        <v>8444.0818966568149</v>
      </c>
      <c r="D140" s="27">
        <v>8727.8569081385776</v>
      </c>
      <c r="E140" s="27">
        <v>9387.7798045863419</v>
      </c>
      <c r="F140" s="27">
        <v>10588.630414980787</v>
      </c>
      <c r="G140" s="27">
        <v>11233.477782438598</v>
      </c>
      <c r="H140" s="27">
        <v>9950.4587555788694</v>
      </c>
      <c r="I140" s="27">
        <v>11296.335105670438</v>
      </c>
      <c r="J140" s="27">
        <v>12201.09915494097</v>
      </c>
      <c r="K140" s="27">
        <v>13491.859720031909</v>
      </c>
      <c r="L140" s="27">
        <v>14099.428121559307</v>
      </c>
      <c r="M140" s="27">
        <v>14288.72233528526</v>
      </c>
      <c r="N140" s="27">
        <v>15172.498896711169</v>
      </c>
      <c r="O140" s="27">
        <v>16869.578298510103</v>
      </c>
      <c r="P140" s="27">
        <v>17564.462279928808</v>
      </c>
      <c r="Q140" s="27">
        <v>15361.745049366111</v>
      </c>
      <c r="R140" s="27">
        <v>17291.128113669154</v>
      </c>
      <c r="S140" s="27">
        <v>18537.97162425533</v>
      </c>
      <c r="T140" s="27">
        <v>20024.57674477687</v>
      </c>
      <c r="U140" s="27">
        <v>20316.006105758323</v>
      </c>
      <c r="V140" s="27">
        <v>20041.688660946867</v>
      </c>
      <c r="W140" s="27">
        <v>20739.273785254562</v>
      </c>
      <c r="X140" s="27">
        <v>22497.713944519433</v>
      </c>
      <c r="Y140" s="27">
        <v>23121.070738510862</v>
      </c>
      <c r="Z140" s="27">
        <v>20003.571425028622</v>
      </c>
      <c r="AA140" s="27">
        <v>22363.348015290678</v>
      </c>
    </row>
    <row r="141" spans="1:27">
      <c r="A141" s="11" t="s">
        <v>27</v>
      </c>
      <c r="B141" s="11" t="s">
        <v>77</v>
      </c>
      <c r="C141" s="12">
        <v>68.254010399103095</v>
      </c>
      <c r="D141" s="12">
        <v>84.628903377294506</v>
      </c>
      <c r="E141" s="12">
        <v>112.646299436569</v>
      </c>
      <c r="F141" s="12">
        <v>146.25915044927501</v>
      </c>
      <c r="G141" s="12">
        <v>185.78160223388599</v>
      </c>
      <c r="H141" s="12">
        <v>221.62526260375901</v>
      </c>
      <c r="I141" s="12">
        <v>270.214984939575</v>
      </c>
      <c r="J141" s="12">
        <v>314.69373836183502</v>
      </c>
      <c r="K141" s="12">
        <v>406.96180784296899</v>
      </c>
      <c r="L141" s="12">
        <v>502.253366937637</v>
      </c>
      <c r="M141" s="12">
        <v>595.60031135082204</v>
      </c>
      <c r="N141" s="12">
        <v>683.165941096305</v>
      </c>
      <c r="O141" s="12">
        <v>764.14122633361796</v>
      </c>
      <c r="P141" s="12">
        <v>834.46115539550703</v>
      </c>
      <c r="Q141" s="12">
        <v>901.80279114532402</v>
      </c>
      <c r="R141" s="12">
        <v>964.15204774475103</v>
      </c>
      <c r="S141" s="12">
        <v>1016.52181098937</v>
      </c>
      <c r="T141" s="12">
        <v>1061.23842771148</v>
      </c>
      <c r="U141" s="12">
        <v>1120.22825122308</v>
      </c>
      <c r="V141" s="12">
        <v>1177.3744200041201</v>
      </c>
      <c r="W141" s="12">
        <v>1217.6261933212199</v>
      </c>
      <c r="X141" s="12">
        <v>1234.28764081382</v>
      </c>
      <c r="Y141" s="12">
        <v>1240.4296975250199</v>
      </c>
      <c r="Z141" s="12">
        <v>1235.09608698272</v>
      </c>
      <c r="AA141" s="12">
        <v>1221.54877553558</v>
      </c>
    </row>
    <row r="142" spans="1:27">
      <c r="A142" s="11" t="s">
        <v>27</v>
      </c>
      <c r="B142" s="11" t="s">
        <v>78</v>
      </c>
      <c r="C142" s="12">
        <v>80.368860404610601</v>
      </c>
      <c r="D142" s="12">
        <v>99.586603797912602</v>
      </c>
      <c r="E142" s="12">
        <v>132.574388858795</v>
      </c>
      <c r="F142" s="12">
        <v>172.14677577972401</v>
      </c>
      <c r="G142" s="12">
        <v>218.67951231765699</v>
      </c>
      <c r="H142" s="12">
        <v>260.88922199249203</v>
      </c>
      <c r="I142" s="12">
        <v>317.98253664016698</v>
      </c>
      <c r="J142" s="12">
        <v>370.26930848693797</v>
      </c>
      <c r="K142" s="12">
        <v>479.00524768066401</v>
      </c>
      <c r="L142" s="12">
        <v>591.05076098823497</v>
      </c>
      <c r="M142" s="12">
        <v>700.96788067054695</v>
      </c>
      <c r="N142" s="12">
        <v>804.42989318847594</v>
      </c>
      <c r="O142" s="12">
        <v>899.48986220455095</v>
      </c>
      <c r="P142" s="12">
        <v>981.91932722473098</v>
      </c>
      <c r="Q142" s="12">
        <v>1061.2211035079899</v>
      </c>
      <c r="R142" s="12">
        <v>1135.0176749572699</v>
      </c>
      <c r="S142" s="12">
        <v>1196.38169334793</v>
      </c>
      <c r="T142" s="12">
        <v>1248.67687681198</v>
      </c>
      <c r="U142" s="12">
        <v>1318.28824437713</v>
      </c>
      <c r="V142" s="12">
        <v>1385.49772789382</v>
      </c>
      <c r="W142" s="12">
        <v>1432.6887114486599</v>
      </c>
      <c r="X142" s="12">
        <v>1452.5841062545701</v>
      </c>
      <c r="Y142" s="12">
        <v>1460.2965872802699</v>
      </c>
      <c r="Z142" s="12">
        <v>1453.47101667785</v>
      </c>
      <c r="AA142" s="12">
        <v>1438.2674529476101</v>
      </c>
    </row>
    <row r="144" spans="1:27">
      <c r="A144" s="8" t="s">
        <v>23</v>
      </c>
      <c r="B144" s="8" t="s">
        <v>24</v>
      </c>
      <c r="C144" s="8" t="s">
        <v>32</v>
      </c>
      <c r="D144" s="8" t="s">
        <v>33</v>
      </c>
      <c r="E144" s="8" t="s">
        <v>34</v>
      </c>
      <c r="F144" s="8" t="s">
        <v>35</v>
      </c>
      <c r="G144" s="8" t="s">
        <v>36</v>
      </c>
      <c r="H144" s="8" t="s">
        <v>37</v>
      </c>
      <c r="I144" s="8" t="s">
        <v>38</v>
      </c>
      <c r="J144" s="8" t="s">
        <v>39</v>
      </c>
      <c r="K144" s="8" t="s">
        <v>40</v>
      </c>
      <c r="L144" s="8" t="s">
        <v>41</v>
      </c>
      <c r="M144" s="8" t="s">
        <v>42</v>
      </c>
      <c r="N144" s="8" t="s">
        <v>43</v>
      </c>
      <c r="O144" s="8" t="s">
        <v>44</v>
      </c>
      <c r="P144" s="8" t="s">
        <v>45</v>
      </c>
      <c r="Q144" s="8" t="s">
        <v>46</v>
      </c>
      <c r="R144" s="8" t="s">
        <v>47</v>
      </c>
      <c r="S144" s="8" t="s">
        <v>48</v>
      </c>
      <c r="T144" s="8" t="s">
        <v>49</v>
      </c>
      <c r="U144" s="8" t="s">
        <v>50</v>
      </c>
      <c r="V144" s="8" t="s">
        <v>84</v>
      </c>
      <c r="W144" s="8" t="s">
        <v>85</v>
      </c>
      <c r="X144" s="8" t="s">
        <v>86</v>
      </c>
      <c r="Y144" s="8" t="s">
        <v>87</v>
      </c>
      <c r="Z144" s="8" t="s">
        <v>111</v>
      </c>
      <c r="AA144" s="8" t="s">
        <v>112</v>
      </c>
    </row>
    <row r="145" spans="1:27">
      <c r="A145" s="11" t="s">
        <v>28</v>
      </c>
      <c r="B145" s="11" t="s">
        <v>53</v>
      </c>
      <c r="C145" s="27">
        <v>6161.2738043745649</v>
      </c>
      <c r="D145" s="27">
        <v>6781.8725650697997</v>
      </c>
      <c r="E145" s="27">
        <v>7101.9683182208692</v>
      </c>
      <c r="F145" s="27">
        <v>8316.50908954841</v>
      </c>
      <c r="G145" s="27">
        <v>9209.2269086054112</v>
      </c>
      <c r="H145" s="27">
        <v>9295.0762035704702</v>
      </c>
      <c r="I145" s="27">
        <v>10141.508296567341</v>
      </c>
      <c r="J145" s="27">
        <v>10996.460144790381</v>
      </c>
      <c r="K145" s="27">
        <v>11078.5075638421</v>
      </c>
      <c r="L145" s="27">
        <v>12218.595438155389</v>
      </c>
      <c r="M145" s="27">
        <v>12455.736234319182</v>
      </c>
      <c r="N145" s="27">
        <v>12302.241552110661</v>
      </c>
      <c r="O145" s="27">
        <v>13633.713664871249</v>
      </c>
      <c r="P145" s="27">
        <v>14358.551504487388</v>
      </c>
      <c r="Q145" s="27">
        <v>14014.478688866919</v>
      </c>
      <c r="R145" s="27">
        <v>15127.216875283539</v>
      </c>
      <c r="S145" s="27">
        <v>16256.691746006652</v>
      </c>
      <c r="T145" s="27">
        <v>16087.832733543188</v>
      </c>
      <c r="U145" s="27">
        <v>17275.61361132508</v>
      </c>
      <c r="V145" s="27">
        <v>17278.203830365121</v>
      </c>
      <c r="W145" s="27">
        <v>16708.298898655179</v>
      </c>
      <c r="X145" s="27">
        <v>18242.715719691972</v>
      </c>
      <c r="Y145" s="27">
        <v>18983.413673640731</v>
      </c>
      <c r="Z145" s="27">
        <v>18468.046285762342</v>
      </c>
      <c r="AA145" s="27">
        <v>19881.311250484148</v>
      </c>
    </row>
    <row r="146" spans="1:27">
      <c r="A146" s="11" t="s">
        <v>28</v>
      </c>
      <c r="B146" s="11" t="s">
        <v>77</v>
      </c>
      <c r="C146" s="12">
        <v>74.305632472991903</v>
      </c>
      <c r="D146" s="12">
        <v>92.439966985702497</v>
      </c>
      <c r="E146" s="12">
        <v>111.734404777526</v>
      </c>
      <c r="F146" s="12">
        <v>156.81186044692899</v>
      </c>
      <c r="G146" s="12">
        <v>212.090029635429</v>
      </c>
      <c r="H146" s="12">
        <v>243.66015427875499</v>
      </c>
      <c r="I146" s="12">
        <v>282.62188098526002</v>
      </c>
      <c r="J146" s="12">
        <v>319.43401058006202</v>
      </c>
      <c r="K146" s="12">
        <v>377.88952918624801</v>
      </c>
      <c r="L146" s="12">
        <v>439.49141216897902</v>
      </c>
      <c r="M146" s="12">
        <v>505.21851287841798</v>
      </c>
      <c r="N146" s="12">
        <v>572.86751926422096</v>
      </c>
      <c r="O146" s="12">
        <v>639.14843654441802</v>
      </c>
      <c r="P146" s="12">
        <v>714.19824686050401</v>
      </c>
      <c r="Q146" s="12">
        <v>795.05750266432699</v>
      </c>
      <c r="R146" s="12">
        <v>858.14533572959897</v>
      </c>
      <c r="S146" s="12">
        <v>908.51266838169101</v>
      </c>
      <c r="T146" s="12">
        <v>935.10991184425302</v>
      </c>
      <c r="U146" s="12">
        <v>971.89348292064597</v>
      </c>
      <c r="V146" s="12">
        <v>1005.20085058593</v>
      </c>
      <c r="W146" s="12">
        <v>1028.9371363906801</v>
      </c>
      <c r="X146" s="12">
        <v>1040.4307141780801</v>
      </c>
      <c r="Y146" s="12">
        <v>1046.85007984352</v>
      </c>
      <c r="Z146" s="12">
        <v>1051.4154041786101</v>
      </c>
      <c r="AA146" s="12">
        <v>1058.08276963257</v>
      </c>
    </row>
    <row r="147" spans="1:27">
      <c r="A147" s="11" t="s">
        <v>28</v>
      </c>
      <c r="B147" s="11" t="s">
        <v>78</v>
      </c>
      <c r="C147" s="12">
        <v>87.450062112808197</v>
      </c>
      <c r="D147" s="12">
        <v>108.846497192621</v>
      </c>
      <c r="E147" s="12">
        <v>131.537554116249</v>
      </c>
      <c r="F147" s="12">
        <v>184.58469136714899</v>
      </c>
      <c r="G147" s="12">
        <v>249.56544004774</v>
      </c>
      <c r="H147" s="12">
        <v>286.83844958496002</v>
      </c>
      <c r="I147" s="12">
        <v>332.78797382068598</v>
      </c>
      <c r="J147" s="12">
        <v>375.85515121555301</v>
      </c>
      <c r="K147" s="12">
        <v>444.82127627325002</v>
      </c>
      <c r="L147" s="12">
        <v>517.37059148549997</v>
      </c>
      <c r="M147" s="12">
        <v>594.58676767757504</v>
      </c>
      <c r="N147" s="12">
        <v>674.26451708769798</v>
      </c>
      <c r="O147" s="12">
        <v>752.13776077270495</v>
      </c>
      <c r="P147" s="12">
        <v>840.41461867844998</v>
      </c>
      <c r="Q147" s="12">
        <v>935.85691806960097</v>
      </c>
      <c r="R147" s="12">
        <v>1009.92360156917</v>
      </c>
      <c r="S147" s="12">
        <v>1069.8580966949401</v>
      </c>
      <c r="T147" s="12">
        <v>1100.7997806680701</v>
      </c>
      <c r="U147" s="12">
        <v>1144.01571361541</v>
      </c>
      <c r="V147" s="12">
        <v>1183.0999230065299</v>
      </c>
      <c r="W147" s="12">
        <v>1211.40558329296</v>
      </c>
      <c r="X147" s="12">
        <v>1224.74792813301</v>
      </c>
      <c r="Y147" s="12">
        <v>1232.4169519091799</v>
      </c>
      <c r="Z147" s="12">
        <v>1237.8580888891199</v>
      </c>
      <c r="AA147" s="12">
        <v>1245.9797780714</v>
      </c>
    </row>
    <row r="149" spans="1:27">
      <c r="A149" s="8" t="s">
        <v>23</v>
      </c>
      <c r="B149" s="8" t="s">
        <v>24</v>
      </c>
      <c r="C149" s="8" t="s">
        <v>32</v>
      </c>
      <c r="D149" s="8" t="s">
        <v>33</v>
      </c>
      <c r="E149" s="8" t="s">
        <v>34</v>
      </c>
      <c r="F149" s="8" t="s">
        <v>35</v>
      </c>
      <c r="G149" s="8" t="s">
        <v>36</v>
      </c>
      <c r="H149" s="8" t="s">
        <v>37</v>
      </c>
      <c r="I149" s="8" t="s">
        <v>38</v>
      </c>
      <c r="J149" s="8" t="s">
        <v>39</v>
      </c>
      <c r="K149" s="8" t="s">
        <v>40</v>
      </c>
      <c r="L149" s="8" t="s">
        <v>41</v>
      </c>
      <c r="M149" s="8" t="s">
        <v>42</v>
      </c>
      <c r="N149" s="8" t="s">
        <v>43</v>
      </c>
      <c r="O149" s="8" t="s">
        <v>44</v>
      </c>
      <c r="P149" s="8" t="s">
        <v>45</v>
      </c>
      <c r="Q149" s="8" t="s">
        <v>46</v>
      </c>
      <c r="R149" s="8" t="s">
        <v>47</v>
      </c>
      <c r="S149" s="8" t="s">
        <v>48</v>
      </c>
      <c r="T149" s="8" t="s">
        <v>49</v>
      </c>
      <c r="U149" s="8" t="s">
        <v>50</v>
      </c>
      <c r="V149" s="8" t="s">
        <v>84</v>
      </c>
      <c r="W149" s="8" t="s">
        <v>85</v>
      </c>
      <c r="X149" s="8" t="s">
        <v>86</v>
      </c>
      <c r="Y149" s="8" t="s">
        <v>87</v>
      </c>
      <c r="Z149" s="8" t="s">
        <v>111</v>
      </c>
      <c r="AA149" s="8" t="s">
        <v>112</v>
      </c>
    </row>
    <row r="150" spans="1:27">
      <c r="A150" s="11" t="s">
        <v>29</v>
      </c>
      <c r="B150" s="11" t="s">
        <v>53</v>
      </c>
      <c r="C150" s="27">
        <v>3686.0805198959019</v>
      </c>
      <c r="D150" s="27">
        <v>3814.268676572302</v>
      </c>
      <c r="E150" s="27">
        <v>3837.7269488351367</v>
      </c>
      <c r="F150" s="27">
        <v>4211.5584030905502</v>
      </c>
      <c r="G150" s="27">
        <v>4573.0930581028988</v>
      </c>
      <c r="H150" s="27">
        <v>4564.768773566243</v>
      </c>
      <c r="I150" s="27">
        <v>4955.562616228488</v>
      </c>
      <c r="J150" s="27">
        <v>5212.4682507852403</v>
      </c>
      <c r="K150" s="27">
        <v>5433.7490639732896</v>
      </c>
      <c r="L150" s="27">
        <v>5819.2760915047202</v>
      </c>
      <c r="M150" s="27">
        <v>5875.1165087371401</v>
      </c>
      <c r="N150" s="27">
        <v>5810.3298989661498</v>
      </c>
      <c r="O150" s="27">
        <v>6258.3673746752693</v>
      </c>
      <c r="P150" s="27">
        <v>6671.7630761861701</v>
      </c>
      <c r="Q150" s="27">
        <v>6543.0423274556406</v>
      </c>
      <c r="R150" s="27">
        <v>7049.8155813040794</v>
      </c>
      <c r="S150" s="27">
        <v>7350.7799907683002</v>
      </c>
      <c r="T150" s="27">
        <v>7523.4266742176214</v>
      </c>
      <c r="U150" s="27">
        <v>7881.5335710670306</v>
      </c>
      <c r="V150" s="27">
        <v>7790.2874619376398</v>
      </c>
      <c r="W150" s="27">
        <v>7552.1071677039799</v>
      </c>
      <c r="X150" s="27">
        <v>8025.0432803685308</v>
      </c>
      <c r="Y150" s="27">
        <v>8474.1538645438613</v>
      </c>
      <c r="Z150" s="27">
        <v>8258.7040187913499</v>
      </c>
      <c r="AA150" s="27">
        <v>8853.3292553004103</v>
      </c>
    </row>
    <row r="151" spans="1:27">
      <c r="A151" s="11" t="s">
        <v>29</v>
      </c>
      <c r="B151" s="11" t="s">
        <v>77</v>
      </c>
      <c r="C151" s="12">
        <v>71.019219459354801</v>
      </c>
      <c r="D151" s="12">
        <v>89.667270141601506</v>
      </c>
      <c r="E151" s="12">
        <v>101.78792203235599</v>
      </c>
      <c r="F151" s="12">
        <v>119.091359680652</v>
      </c>
      <c r="G151" s="12">
        <v>133.315642066001</v>
      </c>
      <c r="H151" s="12">
        <v>146.56534014224999</v>
      </c>
      <c r="I151" s="12">
        <v>160.43149900245601</v>
      </c>
      <c r="J151" s="12">
        <v>172.12325619375699</v>
      </c>
      <c r="K151" s="12">
        <v>193.48643596362999</v>
      </c>
      <c r="L151" s="12">
        <v>213.631250789642</v>
      </c>
      <c r="M151" s="12">
        <v>233.25607038497901</v>
      </c>
      <c r="N151" s="12">
        <v>254.103452590942</v>
      </c>
      <c r="O151" s="12">
        <v>272.92824930667803</v>
      </c>
      <c r="P151" s="12">
        <v>288.59683626651702</v>
      </c>
      <c r="Q151" s="12">
        <v>302.47087856101899</v>
      </c>
      <c r="R151" s="12">
        <v>316.68176450657802</v>
      </c>
      <c r="S151" s="12">
        <v>322.43681651306099</v>
      </c>
      <c r="T151" s="12">
        <v>324.99614507675102</v>
      </c>
      <c r="U151" s="12">
        <v>328.85025856018001</v>
      </c>
      <c r="V151" s="12">
        <v>329.33692856860102</v>
      </c>
      <c r="W151" s="12">
        <v>329.16001204490601</v>
      </c>
      <c r="X151" s="12">
        <v>328.78579215526503</v>
      </c>
      <c r="Y151" s="12">
        <v>328.28389983910301</v>
      </c>
      <c r="Z151" s="12">
        <v>326.09335756111102</v>
      </c>
      <c r="AA151" s="12">
        <v>326.37879661559998</v>
      </c>
    </row>
    <row r="152" spans="1:27">
      <c r="A152" s="11" t="s">
        <v>29</v>
      </c>
      <c r="B152" s="11" t="s">
        <v>78</v>
      </c>
      <c r="C152" s="12">
        <v>83.5976343336105</v>
      </c>
      <c r="D152" s="12">
        <v>105.499380296051</v>
      </c>
      <c r="E152" s="12">
        <v>119.84504770112</v>
      </c>
      <c r="F152" s="12">
        <v>140.16630944967201</v>
      </c>
      <c r="G152" s="12">
        <v>156.88451768279</v>
      </c>
      <c r="H152" s="12">
        <v>172.59523494481999</v>
      </c>
      <c r="I152" s="12">
        <v>188.83137498331001</v>
      </c>
      <c r="J152" s="12">
        <v>202.60477036714499</v>
      </c>
      <c r="K152" s="12">
        <v>227.65575203704799</v>
      </c>
      <c r="L152" s="12">
        <v>251.42518068981099</v>
      </c>
      <c r="M152" s="12">
        <v>274.46801574081098</v>
      </c>
      <c r="N152" s="12">
        <v>299.11787621688802</v>
      </c>
      <c r="O152" s="12">
        <v>321.12496580157398</v>
      </c>
      <c r="P152" s="12">
        <v>339.65932594299301</v>
      </c>
      <c r="Q152" s="12">
        <v>355.87320876598301</v>
      </c>
      <c r="R152" s="12">
        <v>372.769194778442</v>
      </c>
      <c r="S152" s="12">
        <v>379.56019547986898</v>
      </c>
      <c r="T152" s="12">
        <v>382.62801939582801</v>
      </c>
      <c r="U152" s="12">
        <v>387.265045764923</v>
      </c>
      <c r="V152" s="12">
        <v>387.85243456244399</v>
      </c>
      <c r="W152" s="12">
        <v>387.48048566389002</v>
      </c>
      <c r="X152" s="12">
        <v>386.91091686797103</v>
      </c>
      <c r="Y152" s="12">
        <v>386.36048539161601</v>
      </c>
      <c r="Z152" s="12">
        <v>383.99473582315397</v>
      </c>
      <c r="AA152" s="12">
        <v>384.29293975830001</v>
      </c>
    </row>
    <row r="154" spans="1:27">
      <c r="A154" s="8" t="s">
        <v>23</v>
      </c>
      <c r="B154" s="8" t="s">
        <v>24</v>
      </c>
      <c r="C154" s="8" t="s">
        <v>32</v>
      </c>
      <c r="D154" s="8" t="s">
        <v>33</v>
      </c>
      <c r="E154" s="8" t="s">
        <v>34</v>
      </c>
      <c r="F154" s="8" t="s">
        <v>35</v>
      </c>
      <c r="G154" s="8" t="s">
        <v>36</v>
      </c>
      <c r="H154" s="8" t="s">
        <v>37</v>
      </c>
      <c r="I154" s="8" t="s">
        <v>38</v>
      </c>
      <c r="J154" s="8" t="s">
        <v>39</v>
      </c>
      <c r="K154" s="8" t="s">
        <v>40</v>
      </c>
      <c r="L154" s="8" t="s">
        <v>41</v>
      </c>
      <c r="M154" s="8" t="s">
        <v>42</v>
      </c>
      <c r="N154" s="8" t="s">
        <v>43</v>
      </c>
      <c r="O154" s="8" t="s">
        <v>44</v>
      </c>
      <c r="P154" s="8" t="s">
        <v>45</v>
      </c>
      <c r="Q154" s="8" t="s">
        <v>46</v>
      </c>
      <c r="R154" s="8" t="s">
        <v>47</v>
      </c>
      <c r="S154" s="8" t="s">
        <v>48</v>
      </c>
      <c r="T154" s="8" t="s">
        <v>49</v>
      </c>
      <c r="U154" s="8" t="s">
        <v>50</v>
      </c>
      <c r="V154" s="8" t="s">
        <v>84</v>
      </c>
      <c r="W154" s="8" t="s">
        <v>85</v>
      </c>
      <c r="X154" s="8" t="s">
        <v>86</v>
      </c>
      <c r="Y154" s="8" t="s">
        <v>87</v>
      </c>
      <c r="Z154" s="8" t="s">
        <v>111</v>
      </c>
      <c r="AA154" s="8" t="s">
        <v>112</v>
      </c>
    </row>
    <row r="155" spans="1:27">
      <c r="A155" s="11" t="s">
        <v>30</v>
      </c>
      <c r="B155" s="11" t="s">
        <v>53</v>
      </c>
      <c r="C155" s="27">
        <v>312.72490554799339</v>
      </c>
      <c r="D155" s="27">
        <v>346.91740923087804</v>
      </c>
      <c r="E155" s="27">
        <v>360.79577101705769</v>
      </c>
      <c r="F155" s="27">
        <v>414.81806035224321</v>
      </c>
      <c r="G155" s="27">
        <v>443.64058090416171</v>
      </c>
      <c r="H155" s="27">
        <v>464.36610407114881</v>
      </c>
      <c r="I155" s="27">
        <v>495.93868333515013</v>
      </c>
      <c r="J155" s="27">
        <v>534.38160932570929</v>
      </c>
      <c r="K155" s="27">
        <v>559.84967265961234</v>
      </c>
      <c r="L155" s="27">
        <v>611.29955503577798</v>
      </c>
      <c r="M155" s="27">
        <v>644.4863273846662</v>
      </c>
      <c r="N155" s="27">
        <v>646.18886413429493</v>
      </c>
      <c r="O155" s="27">
        <v>717.83703664251993</v>
      </c>
      <c r="P155" s="27">
        <v>743.36384696300513</v>
      </c>
      <c r="Q155" s="27">
        <v>750.97278103889903</v>
      </c>
      <c r="R155" s="27">
        <v>782.20297348751205</v>
      </c>
      <c r="S155" s="27">
        <v>827.15805983847895</v>
      </c>
      <c r="T155" s="27">
        <v>842.96299073165994</v>
      </c>
      <c r="U155" s="27">
        <v>889.70596768826397</v>
      </c>
      <c r="V155" s="27">
        <v>914.75577357341706</v>
      </c>
      <c r="W155" s="27">
        <v>895.46595320164499</v>
      </c>
      <c r="X155" s="27">
        <v>982.12565974651204</v>
      </c>
      <c r="Y155" s="27">
        <v>1009.5986898034068</v>
      </c>
      <c r="Z155" s="27">
        <v>1018.97542979729</v>
      </c>
      <c r="AA155" s="27">
        <v>1058.2496212240781</v>
      </c>
    </row>
    <row r="156" spans="1:27">
      <c r="A156" s="11" t="s">
        <v>30</v>
      </c>
      <c r="B156" s="11" t="s">
        <v>77</v>
      </c>
      <c r="C156" s="12">
        <v>9.3993348112702293</v>
      </c>
      <c r="D156" s="12">
        <v>11.815050219297399</v>
      </c>
      <c r="E156" s="12">
        <v>15.0361754094064</v>
      </c>
      <c r="F156" s="12">
        <v>18.629600247144602</v>
      </c>
      <c r="G156" s="12">
        <v>22.363660864114699</v>
      </c>
      <c r="H156" s="12">
        <v>25.4623996537923</v>
      </c>
      <c r="I156" s="12">
        <v>29.840574269294699</v>
      </c>
      <c r="J156" s="12">
        <v>33.782883592128698</v>
      </c>
      <c r="K156" s="12">
        <v>40.3290867010355</v>
      </c>
      <c r="L156" s="12">
        <v>46.4640496004819</v>
      </c>
      <c r="M156" s="12">
        <v>52.445435595035498</v>
      </c>
      <c r="N156" s="12">
        <v>58.330401096105497</v>
      </c>
      <c r="O156" s="12">
        <v>63.950761716842599</v>
      </c>
      <c r="P156" s="12">
        <v>68.859313006877898</v>
      </c>
      <c r="Q156" s="12">
        <v>73.593606590032493</v>
      </c>
      <c r="R156" s="12">
        <v>78.064377329349497</v>
      </c>
      <c r="S156" s="12">
        <v>81.601222823858194</v>
      </c>
      <c r="T156" s="12">
        <v>84.597876515388407</v>
      </c>
      <c r="U156" s="12">
        <v>87.964804430603905</v>
      </c>
      <c r="V156" s="12">
        <v>90.327484420299498</v>
      </c>
      <c r="W156" s="12">
        <v>91.950446628570504</v>
      </c>
      <c r="X156" s="12">
        <v>92.170012948036103</v>
      </c>
      <c r="Y156" s="12">
        <v>92.633660766363107</v>
      </c>
      <c r="Z156" s="12">
        <v>92.512752476215297</v>
      </c>
      <c r="AA156" s="12">
        <v>92.740926713466607</v>
      </c>
    </row>
    <row r="157" spans="1:27">
      <c r="A157" s="11" t="s">
        <v>30</v>
      </c>
      <c r="B157" s="11" t="s">
        <v>78</v>
      </c>
      <c r="C157" s="12">
        <v>11.062804789461101</v>
      </c>
      <c r="D157" s="12">
        <v>13.902850213646801</v>
      </c>
      <c r="E157" s="12">
        <v>17.703400417864302</v>
      </c>
      <c r="F157" s="12">
        <v>21.920525252819001</v>
      </c>
      <c r="G157" s="12">
        <v>26.3105407485365</v>
      </c>
      <c r="H157" s="12">
        <v>29.964224667660801</v>
      </c>
      <c r="I157" s="12">
        <v>35.119824184179301</v>
      </c>
      <c r="J157" s="12">
        <v>39.761623577013602</v>
      </c>
      <c r="K157" s="12">
        <v>47.487126561403201</v>
      </c>
      <c r="L157" s="12">
        <v>54.702294640660199</v>
      </c>
      <c r="M157" s="12">
        <v>61.754500694632497</v>
      </c>
      <c r="N157" s="12">
        <v>68.643431196510704</v>
      </c>
      <c r="O157" s="12">
        <v>75.258941079392997</v>
      </c>
      <c r="P157" s="12">
        <v>81.073433627843798</v>
      </c>
      <c r="Q157" s="12">
        <v>86.606750926375298</v>
      </c>
      <c r="R157" s="12">
        <v>91.916577266454695</v>
      </c>
      <c r="S157" s="12">
        <v>96.077203630924203</v>
      </c>
      <c r="T157" s="12">
        <v>99.599801549613403</v>
      </c>
      <c r="U157" s="12">
        <v>103.488904779672</v>
      </c>
      <c r="V157" s="12">
        <v>106.344189944565</v>
      </c>
      <c r="W157" s="12">
        <v>108.16383065026901</v>
      </c>
      <c r="X157" s="12">
        <v>108.50315858906499</v>
      </c>
      <c r="Y157" s="12">
        <v>109.07885070157</v>
      </c>
      <c r="Z157" s="12">
        <v>108.912898436665</v>
      </c>
      <c r="AA157" s="12">
        <v>109.130175358176</v>
      </c>
    </row>
  </sheetData>
  <sheetProtection algorithmName="SHA-512" hashValue="1wBRT7Lq8VWKHxLdnwRqlMODEOY51gnMwPUy89MFmgaXVChlUz3FOSjDVohTHqubAh8aKOeVUhDkIyHC1V6a0A==" saltValue="KEPkvJXvacjJJqeXdDZCoQ==" spinCount="100000" sheet="1" objects="1" scenarios="1"/>
  <mergeCells count="6">
    <mergeCell ref="A93:B93"/>
    <mergeCell ref="A18:B18"/>
    <mergeCell ref="A33:B33"/>
    <mergeCell ref="A48:B48"/>
    <mergeCell ref="A63:B63"/>
    <mergeCell ref="A78:B78"/>
  </mergeCells>
  <pageMargins left="0.7" right="0.7" top="0.75" bottom="0.75" header="0.3" footer="0.3"/>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tabColor rgb="FF188736"/>
  </sheetPr>
  <dimension ref="A1:AF157"/>
  <sheetViews>
    <sheetView zoomScale="85" zoomScaleNormal="85" workbookViewId="0"/>
  </sheetViews>
  <sheetFormatPr defaultColWidth="9.1796875" defaultRowHeight="14.5"/>
  <cols>
    <col min="1" max="1" width="16" style="6" customWidth="1"/>
    <col min="2" max="2" width="30.54296875" style="6" customWidth="1"/>
    <col min="3" max="27" width="9.6328125" style="6" customWidth="1"/>
    <col min="28" max="29" width="9.453125" style="6" customWidth="1"/>
    <col min="30" max="30" width="11.54296875" style="6" bestFit="1" customWidth="1"/>
    <col min="31" max="16384" width="9.1796875" style="6"/>
  </cols>
  <sheetData>
    <row r="1" spans="1:32" s="10" customFormat="1" ht="23.25" customHeight="1">
      <c r="A1" s="9" t="s">
        <v>143</v>
      </c>
      <c r="B1" s="8"/>
      <c r="C1" s="8"/>
      <c r="D1" s="8"/>
      <c r="E1" s="8"/>
      <c r="F1" s="8"/>
      <c r="G1" s="8"/>
      <c r="H1" s="8"/>
      <c r="I1" s="8"/>
      <c r="J1" s="8"/>
      <c r="K1" s="8"/>
      <c r="L1" s="8"/>
      <c r="M1" s="8"/>
      <c r="N1" s="8"/>
      <c r="O1" s="8"/>
      <c r="P1" s="8"/>
      <c r="Q1" s="8"/>
      <c r="R1" s="8"/>
      <c r="S1" s="8"/>
      <c r="T1" s="8"/>
      <c r="U1" s="8"/>
      <c r="V1" s="8"/>
      <c r="W1" s="8"/>
      <c r="X1" s="8"/>
      <c r="Y1" s="8"/>
      <c r="Z1" s="8"/>
      <c r="AA1" s="8"/>
    </row>
    <row r="2" spans="1:32" s="10" customFormat="1">
      <c r="A2" s="7" t="s">
        <v>106</v>
      </c>
    </row>
    <row r="3" spans="1:32" s="10" customFormat="1"/>
    <row r="4" spans="1:32">
      <c r="A4" s="7" t="s">
        <v>52</v>
      </c>
      <c r="B4" s="7"/>
      <c r="C4" s="10"/>
      <c r="D4" s="10"/>
      <c r="E4" s="10"/>
      <c r="F4" s="10"/>
      <c r="G4" s="10"/>
      <c r="H4" s="10"/>
      <c r="I4" s="10"/>
      <c r="J4" s="10"/>
      <c r="K4" s="10"/>
      <c r="L4" s="10"/>
      <c r="M4" s="10"/>
      <c r="N4" s="10"/>
      <c r="O4" s="10"/>
      <c r="P4" s="10"/>
      <c r="Q4" s="10"/>
      <c r="R4" s="10"/>
      <c r="S4" s="10"/>
      <c r="T4" s="10"/>
      <c r="U4" s="10"/>
      <c r="V4" s="10"/>
      <c r="W4" s="10"/>
      <c r="X4" s="10"/>
      <c r="Y4" s="10"/>
      <c r="Z4" s="10"/>
      <c r="AA4" s="10"/>
    </row>
    <row r="5" spans="1:32">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32">
      <c r="A6" s="11" t="s">
        <v>18</v>
      </c>
      <c r="B6" s="11" t="s">
        <v>2</v>
      </c>
      <c r="C6" s="12">
        <v>16456</v>
      </c>
      <c r="D6" s="12">
        <v>16456</v>
      </c>
      <c r="E6" s="12">
        <v>13751.961795839999</v>
      </c>
      <c r="F6" s="12">
        <v>11952.81091566</v>
      </c>
      <c r="G6" s="12">
        <v>11144.680337163998</v>
      </c>
      <c r="H6" s="12">
        <v>11144.62994468</v>
      </c>
      <c r="I6" s="12">
        <v>9938.9237999849993</v>
      </c>
      <c r="J6" s="12">
        <v>9938.922380992999</v>
      </c>
      <c r="K6" s="12">
        <v>9938.9200473279998</v>
      </c>
      <c r="L6" s="12">
        <v>9938.9200459849999</v>
      </c>
      <c r="M6" s="12">
        <v>7416.4775550569993</v>
      </c>
      <c r="N6" s="12">
        <v>7416.4775520149997</v>
      </c>
      <c r="O6" s="12">
        <v>7135.9959099999996</v>
      </c>
      <c r="P6" s="12">
        <v>6435.9974299999994</v>
      </c>
      <c r="Q6" s="12">
        <v>5285.9997199999998</v>
      </c>
      <c r="R6" s="12">
        <v>5285.9995399999998</v>
      </c>
      <c r="S6" s="12">
        <v>5285.9995399999998</v>
      </c>
      <c r="T6" s="12">
        <v>3895.9995399999998</v>
      </c>
      <c r="U6" s="12">
        <v>3895.9995399999998</v>
      </c>
      <c r="V6" s="12">
        <v>3151.9996000000001</v>
      </c>
      <c r="W6" s="12">
        <v>2786.9997800000001</v>
      </c>
      <c r="X6" s="12">
        <v>2421.9986000000004</v>
      </c>
      <c r="Y6" s="12">
        <v>2056.9996000000001</v>
      </c>
      <c r="Z6" s="12">
        <v>1691.9999400000002</v>
      </c>
      <c r="AA6" s="12">
        <v>1691.99991</v>
      </c>
    </row>
    <row r="7" spans="1:32">
      <c r="A7" s="11" t="s">
        <v>18</v>
      </c>
      <c r="B7" s="11" t="s">
        <v>11</v>
      </c>
      <c r="C7" s="12">
        <v>4835</v>
      </c>
      <c r="D7" s="12">
        <v>4835</v>
      </c>
      <c r="E7" s="12">
        <v>3624.3121696949993</v>
      </c>
      <c r="F7" s="12">
        <v>3604.1970847910002</v>
      </c>
      <c r="G7" s="12">
        <v>3325.678859997</v>
      </c>
      <c r="H7" s="12">
        <v>3254.1713799999998</v>
      </c>
      <c r="I7" s="12">
        <v>3181.6043</v>
      </c>
      <c r="J7" s="12">
        <v>3181.6023799999998</v>
      </c>
      <c r="K7" s="12">
        <v>3181.6022600000001</v>
      </c>
      <c r="L7" s="12">
        <v>3181.6022600000001</v>
      </c>
      <c r="M7" s="12">
        <v>3181.6022600000001</v>
      </c>
      <c r="N7" s="12">
        <v>3181.6022600000001</v>
      </c>
      <c r="O7" s="12">
        <v>3181.6022600000001</v>
      </c>
      <c r="P7" s="12">
        <v>3181.6022600000001</v>
      </c>
      <c r="Q7" s="12">
        <v>3181.6022600000001</v>
      </c>
      <c r="R7" s="12">
        <v>3033.2144200000002</v>
      </c>
      <c r="S7" s="12">
        <v>3033.2143900000001</v>
      </c>
      <c r="T7" s="12">
        <v>3033.21425</v>
      </c>
      <c r="U7" s="12">
        <v>3033.2141499999998</v>
      </c>
      <c r="V7" s="12">
        <v>2926.73884</v>
      </c>
      <c r="W7" s="12">
        <v>2926.73884</v>
      </c>
      <c r="X7" s="12">
        <v>2862.6082000000006</v>
      </c>
      <c r="Y7" s="12">
        <v>1159.9853400000002</v>
      </c>
      <c r="Z7" s="12">
        <v>1159.9853400000002</v>
      </c>
      <c r="AA7" s="12">
        <v>0</v>
      </c>
    </row>
    <row r="8" spans="1:32">
      <c r="A8" s="11" t="s">
        <v>18</v>
      </c>
      <c r="B8" s="11" t="s">
        <v>8</v>
      </c>
      <c r="C8" s="12">
        <v>2954.8999938964839</v>
      </c>
      <c r="D8" s="12">
        <v>2774.9026091716237</v>
      </c>
      <c r="E8" s="12">
        <v>2774.9029634024137</v>
      </c>
      <c r="F8" s="12">
        <v>2774.903049512614</v>
      </c>
      <c r="G8" s="12">
        <v>2774.903159428974</v>
      </c>
      <c r="H8" s="12">
        <v>2774.9036033449238</v>
      </c>
      <c r="I8" s="12">
        <v>2774.9037873519837</v>
      </c>
      <c r="J8" s="12">
        <v>2774.9042490483639</v>
      </c>
      <c r="K8" s="12">
        <v>2774.9043064287839</v>
      </c>
      <c r="L8" s="12">
        <v>2774.905078434334</v>
      </c>
      <c r="M8" s="12">
        <v>2774.9071901235839</v>
      </c>
      <c r="N8" s="12">
        <v>2774.9081531110237</v>
      </c>
      <c r="O8" s="12">
        <v>2774.9087712008841</v>
      </c>
      <c r="P8" s="12">
        <v>2389.9088909129341</v>
      </c>
      <c r="Q8" s="12">
        <v>1860.9107417685839</v>
      </c>
      <c r="R8" s="12">
        <v>1860.9107819779838</v>
      </c>
      <c r="S8" s="12">
        <v>1716.5108598846</v>
      </c>
      <c r="T8" s="12">
        <v>1716.5110982713998</v>
      </c>
      <c r="U8" s="12">
        <v>1716.5120371317003</v>
      </c>
      <c r="V8" s="12">
        <v>1716.5121936114999</v>
      </c>
      <c r="W8" s="12">
        <v>1276.5139518650999</v>
      </c>
      <c r="X8" s="12">
        <v>1276.5141057947001</v>
      </c>
      <c r="Y8" s="12">
        <v>632.01790821220004</v>
      </c>
      <c r="Z8" s="12">
        <v>388.02339097020001</v>
      </c>
      <c r="AA8" s="12">
        <v>388.03749529699996</v>
      </c>
    </row>
    <row r="9" spans="1:32">
      <c r="A9" s="11" t="s">
        <v>18</v>
      </c>
      <c r="B9" s="11" t="s">
        <v>12</v>
      </c>
      <c r="C9" s="12">
        <v>1300</v>
      </c>
      <c r="D9" s="12">
        <v>1300</v>
      </c>
      <c r="E9" s="12">
        <v>1300</v>
      </c>
      <c r="F9" s="12">
        <v>1300</v>
      </c>
      <c r="G9" s="12">
        <v>1300</v>
      </c>
      <c r="H9" s="12">
        <v>1300</v>
      </c>
      <c r="I9" s="12">
        <v>1300</v>
      </c>
      <c r="J9" s="12">
        <v>1300</v>
      </c>
      <c r="K9" s="12">
        <v>1300</v>
      </c>
      <c r="L9" s="12">
        <v>1300</v>
      </c>
      <c r="M9" s="12">
        <v>1300</v>
      </c>
      <c r="N9" s="12">
        <v>1300</v>
      </c>
      <c r="O9" s="12">
        <v>500</v>
      </c>
      <c r="P9" s="12">
        <v>500</v>
      </c>
      <c r="Q9" s="12">
        <v>500</v>
      </c>
      <c r="R9" s="12">
        <v>500</v>
      </c>
      <c r="S9" s="12">
        <v>0</v>
      </c>
      <c r="T9" s="12">
        <v>0</v>
      </c>
      <c r="U9" s="12">
        <v>0</v>
      </c>
      <c r="V9" s="12">
        <v>0</v>
      </c>
      <c r="W9" s="12">
        <v>0</v>
      </c>
      <c r="X9" s="12">
        <v>0</v>
      </c>
      <c r="Y9" s="12">
        <v>0</v>
      </c>
      <c r="Z9" s="12">
        <v>0</v>
      </c>
      <c r="AA9" s="12">
        <v>0</v>
      </c>
    </row>
    <row r="10" spans="1:32">
      <c r="A10" s="11" t="s">
        <v>18</v>
      </c>
      <c r="B10" s="11" t="s">
        <v>5</v>
      </c>
      <c r="C10" s="12">
        <v>7382.1688758431537</v>
      </c>
      <c r="D10" s="12">
        <v>8397.0462456296136</v>
      </c>
      <c r="E10" s="12">
        <v>8621.9657634274936</v>
      </c>
      <c r="F10" s="12">
        <v>8621.9661557526924</v>
      </c>
      <c r="G10" s="12">
        <v>8621.9665281689922</v>
      </c>
      <c r="H10" s="12">
        <v>8621.9696498974645</v>
      </c>
      <c r="I10" s="12">
        <v>8621.9755644148427</v>
      </c>
      <c r="J10" s="12">
        <v>8735.8546973277425</v>
      </c>
      <c r="K10" s="12">
        <v>8735.855121519844</v>
      </c>
      <c r="L10" s="12">
        <v>8458.9960392649809</v>
      </c>
      <c r="M10" s="12">
        <v>8490.994716753481</v>
      </c>
      <c r="N10" s="12">
        <v>9086.3196228855813</v>
      </c>
      <c r="O10" s="12">
        <v>9006.3309515251804</v>
      </c>
      <c r="P10" s="12">
        <v>9006.3312244576809</v>
      </c>
      <c r="Q10" s="12">
        <v>9006.347590734882</v>
      </c>
      <c r="R10" s="12">
        <v>9006.3477363211823</v>
      </c>
      <c r="S10" s="12">
        <v>8566.3480149819825</v>
      </c>
      <c r="T10" s="12">
        <v>8446.3486651196799</v>
      </c>
      <c r="U10" s="12">
        <v>8446.3758509407817</v>
      </c>
      <c r="V10" s="12">
        <v>8352.3761504985814</v>
      </c>
      <c r="W10" s="12">
        <v>8389.2406493472809</v>
      </c>
      <c r="X10" s="12">
        <v>9993.5839644755615</v>
      </c>
      <c r="Y10" s="12">
        <v>10301.19843275906</v>
      </c>
      <c r="Z10" s="12">
        <v>11333.884484536062</v>
      </c>
      <c r="AA10" s="12">
        <v>11134.28071940506</v>
      </c>
    </row>
    <row r="11" spans="1:32">
      <c r="A11" s="11" t="s">
        <v>18</v>
      </c>
      <c r="B11" s="11" t="s">
        <v>3</v>
      </c>
      <c r="C11" s="12">
        <v>7507.4199905395499</v>
      </c>
      <c r="D11" s="12">
        <v>7507.4199905395499</v>
      </c>
      <c r="E11" s="12">
        <v>7507.4199905395499</v>
      </c>
      <c r="F11" s="12">
        <v>7507.4199905395499</v>
      </c>
      <c r="G11" s="12">
        <v>7507.4199905395499</v>
      </c>
      <c r="H11" s="12">
        <v>7507.4199905395499</v>
      </c>
      <c r="I11" s="12">
        <v>7507.4199905395499</v>
      </c>
      <c r="J11" s="12">
        <v>7507.4199905395499</v>
      </c>
      <c r="K11" s="12">
        <v>7507.4199905395499</v>
      </c>
      <c r="L11" s="12">
        <v>7507.4199905395499</v>
      </c>
      <c r="M11" s="12">
        <v>7507.4199905395499</v>
      </c>
      <c r="N11" s="12">
        <v>7507.4199905395499</v>
      </c>
      <c r="O11" s="12">
        <v>7507.4199905395499</v>
      </c>
      <c r="P11" s="12">
        <v>7507.4199905395499</v>
      </c>
      <c r="Q11" s="12">
        <v>7421.019989013671</v>
      </c>
      <c r="R11" s="12">
        <v>7421.019989013671</v>
      </c>
      <c r="S11" s="12">
        <v>7421.019989013671</v>
      </c>
      <c r="T11" s="12">
        <v>7421.019989013671</v>
      </c>
      <c r="U11" s="12">
        <v>7421.019989013671</v>
      </c>
      <c r="V11" s="12">
        <v>7355.019989013671</v>
      </c>
      <c r="W11" s="12">
        <v>7355.019989013671</v>
      </c>
      <c r="X11" s="12">
        <v>7355.019989013671</v>
      </c>
      <c r="Y11" s="12">
        <v>7355.019989013671</v>
      </c>
      <c r="Z11" s="12">
        <v>7355.019989013671</v>
      </c>
      <c r="AA11" s="12">
        <v>7355.019989013671</v>
      </c>
    </row>
    <row r="12" spans="1:32">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32">
      <c r="A13" s="11" t="s">
        <v>18</v>
      </c>
      <c r="B13" s="11" t="s">
        <v>10</v>
      </c>
      <c r="C13" s="12">
        <v>10568.164448366599</v>
      </c>
      <c r="D13" s="12">
        <v>12007.053179057108</v>
      </c>
      <c r="E13" s="12">
        <v>13676.93248807037</v>
      </c>
      <c r="F13" s="12">
        <v>15682.301539801023</v>
      </c>
      <c r="G13" s="12">
        <v>17741.94291003418</v>
      </c>
      <c r="H13" s="12">
        <v>20110.804586216185</v>
      </c>
      <c r="I13" s="12">
        <v>21871.433120918584</v>
      </c>
      <c r="J13" s="12">
        <v>21895.494568911221</v>
      </c>
      <c r="K13" s="12">
        <v>22032.716467821374</v>
      </c>
      <c r="L13" s="12">
        <v>22883.232849102867</v>
      </c>
      <c r="M13" s="12">
        <v>26698.096759732958</v>
      </c>
      <c r="N13" s="12">
        <v>28316.453463015478</v>
      </c>
      <c r="O13" s="12">
        <v>30051.536165691192</v>
      </c>
      <c r="P13" s="12">
        <v>33718.534595737721</v>
      </c>
      <c r="Q13" s="12">
        <v>38025.8127288412</v>
      </c>
      <c r="R13" s="12">
        <v>40952.612080804203</v>
      </c>
      <c r="S13" s="12">
        <v>40755.785156517275</v>
      </c>
      <c r="T13" s="12">
        <v>41263.616575039909</v>
      </c>
      <c r="U13" s="12">
        <v>43033.242032913156</v>
      </c>
      <c r="V13" s="12">
        <v>45918.961717887985</v>
      </c>
      <c r="W13" s="12">
        <v>46022.657984869846</v>
      </c>
      <c r="X13" s="12">
        <v>46261.066692706212</v>
      </c>
      <c r="Y13" s="12">
        <v>49065.906822179153</v>
      </c>
      <c r="Z13" s="12">
        <v>55108.992251003299</v>
      </c>
      <c r="AA13" s="12">
        <v>59395.330172997383</v>
      </c>
    </row>
    <row r="14" spans="1:32">
      <c r="A14" s="11" t="s">
        <v>18</v>
      </c>
      <c r="B14" s="11" t="s">
        <v>9</v>
      </c>
      <c r="C14" s="12">
        <v>9555.0075672889816</v>
      </c>
      <c r="D14" s="12">
        <v>9955.0142880889398</v>
      </c>
      <c r="E14" s="12">
        <v>9955.0217035793212</v>
      </c>
      <c r="F14" s="12">
        <v>9955.0338198598311</v>
      </c>
      <c r="G14" s="12">
        <v>9955.040423779943</v>
      </c>
      <c r="H14" s="12">
        <v>10196.313898512841</v>
      </c>
      <c r="I14" s="12">
        <v>11059.548181017559</v>
      </c>
      <c r="J14" s="12">
        <v>11059.554251122789</v>
      </c>
      <c r="K14" s="12">
        <v>11053.43626367513</v>
      </c>
      <c r="L14" s="12">
        <v>11053.44716752983</v>
      </c>
      <c r="M14" s="12">
        <v>14116.524558503434</v>
      </c>
      <c r="N14" s="12">
        <v>14339.110841521031</v>
      </c>
      <c r="O14" s="12">
        <v>14822.879875866429</v>
      </c>
      <c r="P14" s="12">
        <v>15743.163465319032</v>
      </c>
      <c r="Q14" s="12">
        <v>19768.183636643334</v>
      </c>
      <c r="R14" s="12">
        <v>19617.902842338874</v>
      </c>
      <c r="S14" s="12">
        <v>20267.028882829978</v>
      </c>
      <c r="T14" s="12">
        <v>22452.328403920972</v>
      </c>
      <c r="U14" s="12">
        <v>25359.82495406759</v>
      </c>
      <c r="V14" s="12">
        <v>28560.653780970115</v>
      </c>
      <c r="W14" s="12">
        <v>33026.071299214622</v>
      </c>
      <c r="X14" s="12">
        <v>32806.575313260168</v>
      </c>
      <c r="Y14" s="12">
        <v>36802.618369868098</v>
      </c>
      <c r="Z14" s="12">
        <v>46685.559221222371</v>
      </c>
      <c r="AA14" s="12">
        <v>50044.540237355184</v>
      </c>
      <c r="AC14" s="10"/>
      <c r="AD14" s="10"/>
      <c r="AE14" s="10"/>
      <c r="AF14" s="10"/>
    </row>
    <row r="15" spans="1:32">
      <c r="A15" s="11" t="s">
        <v>18</v>
      </c>
      <c r="B15" s="11" t="s">
        <v>102</v>
      </c>
      <c r="C15" s="12">
        <v>1004.6432400930325</v>
      </c>
      <c r="D15" s="12">
        <v>1004.6479072219325</v>
      </c>
      <c r="E15" s="12">
        <v>1004.6613663826325</v>
      </c>
      <c r="F15" s="12">
        <v>1004.6623574821325</v>
      </c>
      <c r="G15" s="12">
        <v>1004.6642893973325</v>
      </c>
      <c r="H15" s="12">
        <v>1134.6571778084326</v>
      </c>
      <c r="I15" s="12">
        <v>1159.0391162605326</v>
      </c>
      <c r="J15" s="12">
        <v>1129.0545409922324</v>
      </c>
      <c r="K15" s="12">
        <v>1129.0570588576325</v>
      </c>
      <c r="L15" s="12">
        <v>1670.2231170005325</v>
      </c>
      <c r="M15" s="12">
        <v>3427.1366560319261</v>
      </c>
      <c r="N15" s="12">
        <v>3508.5215202460267</v>
      </c>
      <c r="O15" s="12">
        <v>4270.2084221869272</v>
      </c>
      <c r="P15" s="12">
        <v>4220.2130279029261</v>
      </c>
      <c r="Q15" s="12">
        <v>6495.9139503169263</v>
      </c>
      <c r="R15" s="12">
        <v>6995.917355634926</v>
      </c>
      <c r="S15" s="12">
        <v>6995.9228859709274</v>
      </c>
      <c r="T15" s="12">
        <v>7005.5148918849263</v>
      </c>
      <c r="U15" s="12">
        <v>9963.8390151689255</v>
      </c>
      <c r="V15" s="12">
        <v>9963.8438787379255</v>
      </c>
      <c r="W15" s="12">
        <v>9896.0798078100015</v>
      </c>
      <c r="X15" s="12">
        <v>10151.014327512999</v>
      </c>
      <c r="Y15" s="12">
        <v>10905.730571504</v>
      </c>
      <c r="Z15" s="12">
        <v>11063.103162522</v>
      </c>
      <c r="AA15" s="12">
        <v>11824.198593752</v>
      </c>
      <c r="AC15" s="10"/>
      <c r="AD15" s="10"/>
      <c r="AE15" s="10"/>
      <c r="AF15" s="10"/>
    </row>
    <row r="16" spans="1:32">
      <c r="A16" s="11" t="s">
        <v>18</v>
      </c>
      <c r="B16" s="11" t="s">
        <v>15</v>
      </c>
      <c r="C16" s="12">
        <v>810</v>
      </c>
      <c r="D16" s="12">
        <v>810</v>
      </c>
      <c r="E16" s="12">
        <v>2002.8299301910999</v>
      </c>
      <c r="F16" s="12">
        <v>2002.8327416827999</v>
      </c>
      <c r="G16" s="12">
        <v>4625.015289911501</v>
      </c>
      <c r="H16" s="12">
        <v>4895.0384186396996</v>
      </c>
      <c r="I16" s="12">
        <v>4945.6624349136</v>
      </c>
      <c r="J16" s="12">
        <v>4945.6703442445996</v>
      </c>
      <c r="K16" s="12">
        <v>4945.6732596003003</v>
      </c>
      <c r="L16" s="12">
        <v>4945.740097676301</v>
      </c>
      <c r="M16" s="12">
        <v>5216.8620305878003</v>
      </c>
      <c r="N16" s="12">
        <v>5278.7001143590005</v>
      </c>
      <c r="O16" s="12">
        <v>5573.2831650465996</v>
      </c>
      <c r="P16" s="12">
        <v>5573.2868449815005</v>
      </c>
      <c r="Q16" s="12">
        <v>5842.7633690453004</v>
      </c>
      <c r="R16" s="12">
        <v>5842.7644214034008</v>
      </c>
      <c r="S16" s="12">
        <v>5842.7656336463997</v>
      </c>
      <c r="T16" s="12">
        <v>5842.7670689822999</v>
      </c>
      <c r="U16" s="12">
        <v>6203.8731556670009</v>
      </c>
      <c r="V16" s="12">
        <v>6203.8753472070002</v>
      </c>
      <c r="W16" s="12">
        <v>6473.6714471470004</v>
      </c>
      <c r="X16" s="12">
        <v>6865.6858024290013</v>
      </c>
      <c r="Y16" s="12">
        <v>7509.3735124129998</v>
      </c>
      <c r="Z16" s="12">
        <v>8527.3240963030003</v>
      </c>
      <c r="AA16" s="12">
        <v>8527.3265678810003</v>
      </c>
      <c r="AC16" s="10"/>
      <c r="AD16" s="10"/>
      <c r="AE16" s="10"/>
      <c r="AF16" s="10"/>
    </row>
    <row r="17" spans="1:32">
      <c r="A17" s="11" t="s">
        <v>18</v>
      </c>
      <c r="B17" s="11" t="s">
        <v>17</v>
      </c>
      <c r="C17" s="12">
        <v>147.505</v>
      </c>
      <c r="D17" s="12">
        <v>233.726</v>
      </c>
      <c r="E17" s="12">
        <v>341.185</v>
      </c>
      <c r="F17" s="12">
        <v>499.25400000000002</v>
      </c>
      <c r="G17" s="12">
        <v>694.24800000000005</v>
      </c>
      <c r="H17" s="12">
        <v>914.65499999999997</v>
      </c>
      <c r="I17" s="12">
        <v>1207.518</v>
      </c>
      <c r="J17" s="12">
        <v>1463.328</v>
      </c>
      <c r="K17" s="12">
        <v>1850.787</v>
      </c>
      <c r="L17" s="12">
        <v>2292.6030000000001</v>
      </c>
      <c r="M17" s="12">
        <v>2793.5289999999995</v>
      </c>
      <c r="N17" s="12">
        <v>3356.326</v>
      </c>
      <c r="O17" s="12">
        <v>3965.7850000000003</v>
      </c>
      <c r="P17" s="12">
        <v>4611.2470000000003</v>
      </c>
      <c r="Q17" s="12">
        <v>5307.5700000000006</v>
      </c>
      <c r="R17" s="12">
        <v>6042.2599999999993</v>
      </c>
      <c r="S17" s="12">
        <v>6743.4239999999991</v>
      </c>
      <c r="T17" s="12">
        <v>7427.6600000000008</v>
      </c>
      <c r="U17" s="12">
        <v>8128.8190000000013</v>
      </c>
      <c r="V17" s="12">
        <v>8833.5020000000004</v>
      </c>
      <c r="W17" s="12">
        <v>9521.7929999999997</v>
      </c>
      <c r="X17" s="12">
        <v>10184.092000000001</v>
      </c>
      <c r="Y17" s="12">
        <v>10839.15</v>
      </c>
      <c r="Z17" s="12">
        <v>11484.626999999999</v>
      </c>
      <c r="AA17" s="12">
        <v>12143.078000000001</v>
      </c>
      <c r="AC17" s="10"/>
      <c r="AD17" s="10"/>
      <c r="AE17" s="10"/>
      <c r="AF17" s="10"/>
    </row>
    <row r="18" spans="1:32">
      <c r="A18" s="36" t="s">
        <v>98</v>
      </c>
      <c r="B18" s="36"/>
      <c r="C18" s="29">
        <v>60558.660875934773</v>
      </c>
      <c r="D18" s="29">
        <v>63232.436312486832</v>
      </c>
      <c r="E18" s="29">
        <v>61212.516874554145</v>
      </c>
      <c r="F18" s="29">
        <v>61398.632555916716</v>
      </c>
      <c r="G18" s="29">
        <v>62371.632209112642</v>
      </c>
      <c r="H18" s="29">
        <v>64910.213053190957</v>
      </c>
      <c r="I18" s="29">
        <v>66255.808744227514</v>
      </c>
      <c r="J18" s="29">
        <v>66393.752517942659</v>
      </c>
      <c r="K18" s="29">
        <v>66524.854457312686</v>
      </c>
      <c r="L18" s="29">
        <v>67098.523430856556</v>
      </c>
      <c r="M18" s="29">
        <v>71486.023030709999</v>
      </c>
      <c r="N18" s="29">
        <v>73922.291883087659</v>
      </c>
      <c r="O18" s="29">
        <v>74980.673924823233</v>
      </c>
      <c r="P18" s="29">
        <v>78482.95785696691</v>
      </c>
      <c r="Q18" s="29">
        <v>85049.876667001663</v>
      </c>
      <c r="R18" s="29">
        <v>87678.007390455925</v>
      </c>
      <c r="S18" s="29">
        <v>87045.906833227506</v>
      </c>
      <c r="T18" s="29">
        <v>88229.038521365626</v>
      </c>
      <c r="U18" s="29">
        <v>92906.188554066903</v>
      </c>
      <c r="V18" s="29">
        <v>97982.262271981846</v>
      </c>
      <c r="W18" s="29">
        <v>101783.24249431051</v>
      </c>
      <c r="X18" s="29">
        <v>102977.36686525031</v>
      </c>
      <c r="Y18" s="29">
        <v>107373.74646203218</v>
      </c>
      <c r="Z18" s="29">
        <v>123723.46461674561</v>
      </c>
      <c r="AA18" s="29">
        <v>130009.20852406829</v>
      </c>
      <c r="AC18" s="10"/>
      <c r="AD18" s="10"/>
      <c r="AE18" s="10"/>
      <c r="AF18" s="10"/>
    </row>
    <row r="19" spans="1:32">
      <c r="AC19" s="10"/>
      <c r="AD19" s="10"/>
      <c r="AE19" s="10"/>
      <c r="AF19" s="10"/>
    </row>
    <row r="20" spans="1:32">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c r="AC20" s="10"/>
      <c r="AD20" s="10"/>
      <c r="AE20" s="10"/>
      <c r="AF20" s="10"/>
    </row>
    <row r="21" spans="1:32">
      <c r="A21" s="11" t="s">
        <v>26</v>
      </c>
      <c r="B21" s="11" t="s">
        <v>2</v>
      </c>
      <c r="C21" s="12">
        <v>8330</v>
      </c>
      <c r="D21" s="12">
        <v>8330</v>
      </c>
      <c r="E21" s="12">
        <v>6738.3606470300001</v>
      </c>
      <c r="F21" s="12">
        <v>5161.8176800000001</v>
      </c>
      <c r="G21" s="12">
        <v>4703.4220800000003</v>
      </c>
      <c r="H21" s="12">
        <v>4703.4220800000003</v>
      </c>
      <c r="I21" s="12">
        <v>3912.4448199999997</v>
      </c>
      <c r="J21" s="12">
        <v>3912.4448199999997</v>
      </c>
      <c r="K21" s="12">
        <v>3912.4424899999999</v>
      </c>
      <c r="L21" s="12">
        <v>3912.4424899999999</v>
      </c>
      <c r="M21" s="12">
        <v>1390</v>
      </c>
      <c r="N21" s="12">
        <v>1390</v>
      </c>
      <c r="O21" s="12">
        <v>1390</v>
      </c>
      <c r="P21" s="12">
        <v>1390</v>
      </c>
      <c r="Q21" s="12">
        <v>1390</v>
      </c>
      <c r="R21" s="12">
        <v>1390</v>
      </c>
      <c r="S21" s="12">
        <v>1390</v>
      </c>
      <c r="T21" s="12">
        <v>0</v>
      </c>
      <c r="U21" s="12">
        <v>0</v>
      </c>
      <c r="V21" s="12">
        <v>0</v>
      </c>
      <c r="W21" s="12">
        <v>0</v>
      </c>
      <c r="X21" s="12">
        <v>0</v>
      </c>
      <c r="Y21" s="12">
        <v>0</v>
      </c>
      <c r="Z21" s="12">
        <v>0</v>
      </c>
      <c r="AA21" s="12">
        <v>0</v>
      </c>
      <c r="AC21" s="10"/>
      <c r="AD21" s="10"/>
      <c r="AE21" s="10"/>
      <c r="AF21" s="10"/>
    </row>
    <row r="22" spans="1:32" s="10" customFormat="1">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2" s="10" customFormat="1">
      <c r="A23" s="11" t="s">
        <v>26</v>
      </c>
      <c r="B23" s="11" t="s">
        <v>8</v>
      </c>
      <c r="C23" s="12">
        <v>440</v>
      </c>
      <c r="D23" s="12">
        <v>440.00061225315</v>
      </c>
      <c r="E23" s="12">
        <v>440.00077943597</v>
      </c>
      <c r="F23" s="12">
        <v>440.00078565836998</v>
      </c>
      <c r="G23" s="12">
        <v>440.00078936</v>
      </c>
      <c r="H23" s="12">
        <v>440.00082364782998</v>
      </c>
      <c r="I23" s="12">
        <v>440.00092192354998</v>
      </c>
      <c r="J23" s="12">
        <v>440.00112035889998</v>
      </c>
      <c r="K23" s="12">
        <v>440.0011274698</v>
      </c>
      <c r="L23" s="12">
        <v>440.00129880100002</v>
      </c>
      <c r="M23" s="12">
        <v>440.0025843633</v>
      </c>
      <c r="N23" s="12">
        <v>440.002586339</v>
      </c>
      <c r="O23" s="12">
        <v>440.00260768319998</v>
      </c>
      <c r="P23" s="12">
        <v>440.00263384599998</v>
      </c>
      <c r="Q23" s="12">
        <v>440.00263478189999</v>
      </c>
      <c r="R23" s="12">
        <v>440.00264152049999</v>
      </c>
      <c r="S23" s="12">
        <v>440.0026499594</v>
      </c>
      <c r="T23" s="12">
        <v>440.00268468629997</v>
      </c>
      <c r="U23" s="12">
        <v>440.00314099780002</v>
      </c>
      <c r="V23" s="12">
        <v>440.00319975240001</v>
      </c>
      <c r="W23" s="12">
        <v>3.8515807000000001E-3</v>
      </c>
      <c r="X23" s="12">
        <v>3.8793788E-3</v>
      </c>
      <c r="Y23" s="12">
        <v>4.3649209999999999E-3</v>
      </c>
      <c r="Z23" s="12">
        <v>7.4301369999999999E-3</v>
      </c>
      <c r="AA23" s="12">
        <v>7.461166E-3</v>
      </c>
    </row>
    <row r="24" spans="1:32" s="10" customFormat="1">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2" s="10" customFormat="1">
      <c r="A25" s="11" t="s">
        <v>26</v>
      </c>
      <c r="B25" s="11" t="s">
        <v>5</v>
      </c>
      <c r="C25" s="12">
        <v>1889.0017186936209</v>
      </c>
      <c r="D25" s="12">
        <v>2903.878350038221</v>
      </c>
      <c r="E25" s="12">
        <v>3128.797491773521</v>
      </c>
      <c r="F25" s="12">
        <v>3128.7975174024209</v>
      </c>
      <c r="G25" s="12">
        <v>3128.7975240015212</v>
      </c>
      <c r="H25" s="12">
        <v>3128.7975354302212</v>
      </c>
      <c r="I25" s="12">
        <v>3128.8030481762207</v>
      </c>
      <c r="J25" s="12">
        <v>3625.1816983692211</v>
      </c>
      <c r="K25" s="12">
        <v>3625.1817066799208</v>
      </c>
      <c r="L25" s="12">
        <v>3625.181726649721</v>
      </c>
      <c r="M25" s="12">
        <v>4250.6739821779211</v>
      </c>
      <c r="N25" s="12">
        <v>4250.674004101621</v>
      </c>
      <c r="O25" s="12">
        <v>4250.6740119189208</v>
      </c>
      <c r="P25" s="12">
        <v>4250.674022767621</v>
      </c>
      <c r="Q25" s="12">
        <v>4250.6741372753213</v>
      </c>
      <c r="R25" s="12">
        <v>4250.6741480395212</v>
      </c>
      <c r="S25" s="12">
        <v>4250.6741668789209</v>
      </c>
      <c r="T25" s="12">
        <v>4250.6743148239211</v>
      </c>
      <c r="U25" s="12">
        <v>4250.6743760739218</v>
      </c>
      <c r="V25" s="12">
        <v>4250.6743965734213</v>
      </c>
      <c r="W25" s="12">
        <v>4250.6746491352205</v>
      </c>
      <c r="X25" s="12">
        <v>3401.6816772480001</v>
      </c>
      <c r="Y25" s="12">
        <v>3401.6819628489998</v>
      </c>
      <c r="Z25" s="12">
        <v>3401.682647955</v>
      </c>
      <c r="AA25" s="12">
        <v>3401.6828002319999</v>
      </c>
    </row>
    <row r="26" spans="1:32" s="10" customFormat="1">
      <c r="A26" s="11" t="s">
        <v>26</v>
      </c>
      <c r="B26" s="11" t="s">
        <v>3</v>
      </c>
      <c r="C26" s="12">
        <v>2525</v>
      </c>
      <c r="D26" s="12">
        <v>2525</v>
      </c>
      <c r="E26" s="12">
        <v>2525</v>
      </c>
      <c r="F26" s="12">
        <v>2525</v>
      </c>
      <c r="G26" s="12">
        <v>2525</v>
      </c>
      <c r="H26" s="12">
        <v>2525</v>
      </c>
      <c r="I26" s="12">
        <v>2525</v>
      </c>
      <c r="J26" s="12">
        <v>2525</v>
      </c>
      <c r="K26" s="12">
        <v>2525</v>
      </c>
      <c r="L26" s="12">
        <v>2525</v>
      </c>
      <c r="M26" s="12">
        <v>2525</v>
      </c>
      <c r="N26" s="12">
        <v>2525</v>
      </c>
      <c r="O26" s="12">
        <v>2525</v>
      </c>
      <c r="P26" s="12">
        <v>2525</v>
      </c>
      <c r="Q26" s="12">
        <v>2525</v>
      </c>
      <c r="R26" s="12">
        <v>2525</v>
      </c>
      <c r="S26" s="12">
        <v>2525</v>
      </c>
      <c r="T26" s="12">
        <v>2525</v>
      </c>
      <c r="U26" s="12">
        <v>2525</v>
      </c>
      <c r="V26" s="12">
        <v>2525</v>
      </c>
      <c r="W26" s="12">
        <v>2525</v>
      </c>
      <c r="X26" s="12">
        <v>2525</v>
      </c>
      <c r="Y26" s="12">
        <v>2525</v>
      </c>
      <c r="Z26" s="12">
        <v>2525</v>
      </c>
      <c r="AA26" s="12">
        <v>2525</v>
      </c>
    </row>
    <row r="27" spans="1:32" s="10" customFormat="1">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32" s="10" customFormat="1">
      <c r="A28" s="11" t="s">
        <v>26</v>
      </c>
      <c r="B28" s="11" t="s">
        <v>10</v>
      </c>
      <c r="C28" s="12">
        <v>2220.7324313676877</v>
      </c>
      <c r="D28" s="12">
        <v>3360.0542779791367</v>
      </c>
      <c r="E28" s="12">
        <v>4381.2330645458678</v>
      </c>
      <c r="F28" s="12">
        <v>5711.7943595011484</v>
      </c>
      <c r="G28" s="12">
        <v>6993.4675998096664</v>
      </c>
      <c r="H28" s="12">
        <v>8453.3333456464479</v>
      </c>
      <c r="I28" s="12">
        <v>9415.249756183699</v>
      </c>
      <c r="J28" s="12">
        <v>9415.2508178554981</v>
      </c>
      <c r="K28" s="12">
        <v>9415.2509422385483</v>
      </c>
      <c r="L28" s="12">
        <v>9415.2518994609964</v>
      </c>
      <c r="M28" s="12">
        <v>10345.428114805669</v>
      </c>
      <c r="N28" s="12">
        <v>11166.359687590208</v>
      </c>
      <c r="O28" s="12">
        <v>11166.395048353497</v>
      </c>
      <c r="P28" s="12">
        <v>11768.127285727525</v>
      </c>
      <c r="Q28" s="12">
        <v>12312.776232227687</v>
      </c>
      <c r="R28" s="12">
        <v>15298.162940214608</v>
      </c>
      <c r="S28" s="12">
        <v>15298.16394216136</v>
      </c>
      <c r="T28" s="12">
        <v>15024.096205749762</v>
      </c>
      <c r="U28" s="12">
        <v>15768.894535199603</v>
      </c>
      <c r="V28" s="12">
        <v>15787.917852921901</v>
      </c>
      <c r="W28" s="12">
        <v>15567.678987845666</v>
      </c>
      <c r="X28" s="12">
        <v>16015.954367060864</v>
      </c>
      <c r="Y28" s="12">
        <v>16897.626194477169</v>
      </c>
      <c r="Z28" s="12">
        <v>18161.810112698906</v>
      </c>
      <c r="AA28" s="12">
        <v>19919.481348267011</v>
      </c>
    </row>
    <row r="29" spans="1:32" s="10" customFormat="1">
      <c r="A29" s="11" t="s">
        <v>26</v>
      </c>
      <c r="B29" s="11" t="s">
        <v>9</v>
      </c>
      <c r="C29" s="12">
        <v>4201.0162437976505</v>
      </c>
      <c r="D29" s="12">
        <v>4455.0211887442219</v>
      </c>
      <c r="E29" s="12">
        <v>4455.0218105067815</v>
      </c>
      <c r="F29" s="12">
        <v>4455.0290047378821</v>
      </c>
      <c r="G29" s="12">
        <v>4455.0309250445816</v>
      </c>
      <c r="H29" s="12">
        <v>4696.3025186108807</v>
      </c>
      <c r="I29" s="12">
        <v>5559.5329924535818</v>
      </c>
      <c r="J29" s="12">
        <v>5559.5345856924805</v>
      </c>
      <c r="K29" s="12">
        <v>5559.5347875565803</v>
      </c>
      <c r="L29" s="12">
        <v>5559.5366435407805</v>
      </c>
      <c r="M29" s="12">
        <v>8622.5942962588815</v>
      </c>
      <c r="N29" s="12">
        <v>8845.1506734906816</v>
      </c>
      <c r="O29" s="12">
        <v>9246.7144508868805</v>
      </c>
      <c r="P29" s="12">
        <v>9873.1679776104829</v>
      </c>
      <c r="Q29" s="12">
        <v>10341.25997001088</v>
      </c>
      <c r="R29" s="12">
        <v>10190.962350233125</v>
      </c>
      <c r="S29" s="12">
        <v>10806.628243383626</v>
      </c>
      <c r="T29" s="12">
        <v>12647.201459162123</v>
      </c>
      <c r="U29" s="12">
        <v>13025.354583043123</v>
      </c>
      <c r="V29" s="12">
        <v>13617.167870408244</v>
      </c>
      <c r="W29" s="12">
        <v>15012.767245281248</v>
      </c>
      <c r="X29" s="12">
        <v>15179.330433281248</v>
      </c>
      <c r="Y29" s="12">
        <v>16145.837084281246</v>
      </c>
      <c r="Z29" s="12">
        <v>19720.74467675537</v>
      </c>
      <c r="AA29" s="12">
        <v>19962.562580112302</v>
      </c>
    </row>
    <row r="30" spans="1:32" s="10" customFormat="1">
      <c r="A30" s="11" t="s">
        <v>26</v>
      </c>
      <c r="B30" s="11" t="s">
        <v>102</v>
      </c>
      <c r="C30" s="12">
        <v>50.02237276000001</v>
      </c>
      <c r="D30" s="12">
        <v>50.026199374299999</v>
      </c>
      <c r="E30" s="12">
        <v>50.037962034700001</v>
      </c>
      <c r="F30" s="12">
        <v>50.038156915200005</v>
      </c>
      <c r="G30" s="12">
        <v>50.040050105799992</v>
      </c>
      <c r="H30" s="12">
        <v>180.02915130950004</v>
      </c>
      <c r="I30" s="12">
        <v>204.40985818129997</v>
      </c>
      <c r="J30" s="12">
        <v>204.4212415392</v>
      </c>
      <c r="K30" s="12">
        <v>204.42197672440003</v>
      </c>
      <c r="L30" s="12">
        <v>745.4499244607</v>
      </c>
      <c r="M30" s="12">
        <v>2301.404966263</v>
      </c>
      <c r="N30" s="12">
        <v>2301.407883457</v>
      </c>
      <c r="O30" s="12">
        <v>2301.4104572130004</v>
      </c>
      <c r="P30" s="12">
        <v>2251.4129512899999</v>
      </c>
      <c r="Q30" s="12">
        <v>2251.4354567360001</v>
      </c>
      <c r="R30" s="12">
        <v>2501.4371717979998</v>
      </c>
      <c r="S30" s="12">
        <v>2501.4394412420006</v>
      </c>
      <c r="T30" s="12">
        <v>2501.4426828639998</v>
      </c>
      <c r="U30" s="12">
        <v>3554.45196175</v>
      </c>
      <c r="V30" s="12">
        <v>3554.4541805039994</v>
      </c>
      <c r="W30" s="12">
        <v>3554.4359133400003</v>
      </c>
      <c r="X30" s="12">
        <v>3739.2772166499999</v>
      </c>
      <c r="Y30" s="12">
        <v>3877.654614991</v>
      </c>
      <c r="Z30" s="12">
        <v>4081.2456695699998</v>
      </c>
      <c r="AA30" s="12">
        <v>4081.2466049680002</v>
      </c>
    </row>
    <row r="31" spans="1:32" s="10" customFormat="1">
      <c r="A31" s="11" t="s">
        <v>26</v>
      </c>
      <c r="B31" s="11" t="s">
        <v>15</v>
      </c>
      <c r="C31" s="12">
        <v>240</v>
      </c>
      <c r="D31" s="12">
        <v>240</v>
      </c>
      <c r="E31" s="12">
        <v>1182.8024030115</v>
      </c>
      <c r="F31" s="12">
        <v>1182.8026315953</v>
      </c>
      <c r="G31" s="12">
        <v>3804.9835519526005</v>
      </c>
      <c r="H31" s="12">
        <v>4074.9945465909996</v>
      </c>
      <c r="I31" s="12">
        <v>4125.6144958080004</v>
      </c>
      <c r="J31" s="12">
        <v>4125.6150953229999</v>
      </c>
      <c r="K31" s="12">
        <v>4125.6151687815</v>
      </c>
      <c r="L31" s="12">
        <v>4125.6155571460004</v>
      </c>
      <c r="M31" s="12">
        <v>4125.9960570100002</v>
      </c>
      <c r="N31" s="12">
        <v>4125.9961766169999</v>
      </c>
      <c r="O31" s="12">
        <v>4125.9963115959999</v>
      </c>
      <c r="P31" s="12">
        <v>4125.9963536710002</v>
      </c>
      <c r="Q31" s="12">
        <v>4125.9964853900001</v>
      </c>
      <c r="R31" s="12">
        <v>4125.9967889270001</v>
      </c>
      <c r="S31" s="12">
        <v>4125.9969972500003</v>
      </c>
      <c r="T31" s="12">
        <v>4125.9971791449998</v>
      </c>
      <c r="U31" s="12">
        <v>4126.0005639250003</v>
      </c>
      <c r="V31" s="12">
        <v>4126.0009617039996</v>
      </c>
      <c r="W31" s="12">
        <v>4126.0012926240006</v>
      </c>
      <c r="X31" s="12">
        <v>4485.6018398760007</v>
      </c>
      <c r="Y31" s="12">
        <v>4485.6023386219995</v>
      </c>
      <c r="Z31" s="12">
        <v>4485.6027109500001</v>
      </c>
      <c r="AA31" s="12">
        <v>4485.6029262709999</v>
      </c>
    </row>
    <row r="32" spans="1:32" s="10" customFormat="1">
      <c r="A32" s="11" t="s">
        <v>26</v>
      </c>
      <c r="B32" s="11" t="s">
        <v>17</v>
      </c>
      <c r="C32" s="12">
        <v>35.03</v>
      </c>
      <c r="D32" s="12">
        <v>66.47</v>
      </c>
      <c r="E32" s="12">
        <v>108.38500000000001</v>
      </c>
      <c r="F32" s="12">
        <v>164.93600000000001</v>
      </c>
      <c r="G32" s="12">
        <v>231.89200000000002</v>
      </c>
      <c r="H32" s="12">
        <v>309.83299999999997</v>
      </c>
      <c r="I32" s="12">
        <v>419.29300000000001</v>
      </c>
      <c r="J32" s="12">
        <v>513.86800000000005</v>
      </c>
      <c r="K32" s="12">
        <v>645.85</v>
      </c>
      <c r="L32" s="12">
        <v>793.28800000000001</v>
      </c>
      <c r="M32" s="12">
        <v>960.428</v>
      </c>
      <c r="N32" s="12">
        <v>1151.337</v>
      </c>
      <c r="O32" s="12">
        <v>1358.675</v>
      </c>
      <c r="P32" s="12">
        <v>1573.175</v>
      </c>
      <c r="Q32" s="12">
        <v>1800.0840000000001</v>
      </c>
      <c r="R32" s="12">
        <v>2041.8519999999999</v>
      </c>
      <c r="S32" s="12">
        <v>2261.248</v>
      </c>
      <c r="T32" s="12">
        <v>2472.415</v>
      </c>
      <c r="U32" s="12">
        <v>2678.0620000000004</v>
      </c>
      <c r="V32" s="12">
        <v>2873.1249999999995</v>
      </c>
      <c r="W32" s="12">
        <v>3061.8279999999995</v>
      </c>
      <c r="X32" s="12">
        <v>3253.4369999999999</v>
      </c>
      <c r="Y32" s="12">
        <v>3451.6440000000002</v>
      </c>
      <c r="Z32" s="12">
        <v>3655.9630000000002</v>
      </c>
      <c r="AA32" s="12">
        <v>3874.1570000000002</v>
      </c>
    </row>
    <row r="33" spans="1:27" s="10" customFormat="1">
      <c r="A33" s="36" t="s">
        <v>98</v>
      </c>
      <c r="B33" s="36"/>
      <c r="C33" s="29">
        <v>19605.750393858958</v>
      </c>
      <c r="D33" s="29">
        <v>22013.954429014731</v>
      </c>
      <c r="E33" s="29">
        <v>21668.413793292144</v>
      </c>
      <c r="F33" s="29">
        <v>21422.43934729982</v>
      </c>
      <c r="G33" s="29">
        <v>22245.718918215771</v>
      </c>
      <c r="H33" s="29">
        <v>23946.856303335378</v>
      </c>
      <c r="I33" s="29">
        <v>24981.03153873705</v>
      </c>
      <c r="J33" s="29">
        <v>25477.413042276097</v>
      </c>
      <c r="K33" s="29">
        <v>25477.411053944852</v>
      </c>
      <c r="L33" s="29">
        <v>25477.414058452498</v>
      </c>
      <c r="M33" s="29">
        <v>27573.698977605771</v>
      </c>
      <c r="N33" s="29">
        <v>28617.186951521508</v>
      </c>
      <c r="O33" s="29">
        <v>29018.786118842498</v>
      </c>
      <c r="P33" s="29">
        <v>30246.971919951629</v>
      </c>
      <c r="Q33" s="29">
        <v>31259.712974295788</v>
      </c>
      <c r="R33" s="29">
        <v>34094.80208000775</v>
      </c>
      <c r="S33" s="29">
        <v>34710.469002383303</v>
      </c>
      <c r="T33" s="29">
        <v>34886.974664422101</v>
      </c>
      <c r="U33" s="29">
        <v>36009.926635314449</v>
      </c>
      <c r="V33" s="29">
        <v>36620.763319655962</v>
      </c>
      <c r="W33" s="29">
        <v>37356.124733842837</v>
      </c>
      <c r="X33" s="29">
        <v>37121.970356968915</v>
      </c>
      <c r="Y33" s="29">
        <v>38970.149606528415</v>
      </c>
      <c r="Z33" s="29">
        <v>43809.24486754628</v>
      </c>
      <c r="AA33" s="29">
        <v>45808.734189777315</v>
      </c>
    </row>
    <row r="34" spans="1:27" s="10" customFormat="1"/>
    <row r="35" spans="1:27" s="10" customFormat="1">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s="10" customFormat="1">
      <c r="A36" s="11" t="s">
        <v>27</v>
      </c>
      <c r="B36" s="11" t="s">
        <v>2</v>
      </c>
      <c r="C36" s="12">
        <v>8126</v>
      </c>
      <c r="D36" s="12">
        <v>8126</v>
      </c>
      <c r="E36" s="12">
        <v>7013.6011488099994</v>
      </c>
      <c r="F36" s="12">
        <v>6790.9932356599993</v>
      </c>
      <c r="G36" s="12">
        <v>6441.2582571639987</v>
      </c>
      <c r="H36" s="12">
        <v>6441.2078646799991</v>
      </c>
      <c r="I36" s="12">
        <v>6026.4789799849996</v>
      </c>
      <c r="J36" s="12">
        <v>6026.4775609929993</v>
      </c>
      <c r="K36" s="12">
        <v>6026.4775573279994</v>
      </c>
      <c r="L36" s="12">
        <v>6026.4775559849995</v>
      </c>
      <c r="M36" s="12">
        <v>6026.4775550569993</v>
      </c>
      <c r="N36" s="12">
        <v>6026.4775520149997</v>
      </c>
      <c r="O36" s="12">
        <v>5745.9959099999996</v>
      </c>
      <c r="P36" s="12">
        <v>5045.9974299999994</v>
      </c>
      <c r="Q36" s="12">
        <v>3895.9997199999998</v>
      </c>
      <c r="R36" s="12">
        <v>3895.9995399999998</v>
      </c>
      <c r="S36" s="12">
        <v>3895.9995399999998</v>
      </c>
      <c r="T36" s="12">
        <v>3895.9995399999998</v>
      </c>
      <c r="U36" s="12">
        <v>3895.9995399999998</v>
      </c>
      <c r="V36" s="12">
        <v>3151.9996000000001</v>
      </c>
      <c r="W36" s="12">
        <v>2786.9997800000001</v>
      </c>
      <c r="X36" s="12">
        <v>2421.9986000000004</v>
      </c>
      <c r="Y36" s="12">
        <v>2056.9996000000001</v>
      </c>
      <c r="Z36" s="12">
        <v>1691.9999400000002</v>
      </c>
      <c r="AA36" s="12">
        <v>1691.99991</v>
      </c>
    </row>
    <row r="37" spans="1:27" s="10" customFormat="1">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s="10" customFormat="1">
      <c r="A38" s="11" t="s">
        <v>27</v>
      </c>
      <c r="B38" s="11" t="s">
        <v>8</v>
      </c>
      <c r="C38" s="12">
        <v>1597.8999938964839</v>
      </c>
      <c r="D38" s="12">
        <v>1597.9005423770238</v>
      </c>
      <c r="E38" s="12">
        <v>1597.9006208792839</v>
      </c>
      <c r="F38" s="12">
        <v>1597.9006441601839</v>
      </c>
      <c r="G38" s="12">
        <v>1597.9006751765839</v>
      </c>
      <c r="H38" s="12">
        <v>1597.9009164442539</v>
      </c>
      <c r="I38" s="12">
        <v>1597.9009261505839</v>
      </c>
      <c r="J38" s="12">
        <v>1597.9009544589239</v>
      </c>
      <c r="K38" s="12">
        <v>1597.900966658724</v>
      </c>
      <c r="L38" s="12">
        <v>1597.9012156984838</v>
      </c>
      <c r="M38" s="12">
        <v>1597.901728163984</v>
      </c>
      <c r="N38" s="12">
        <v>1597.902059222384</v>
      </c>
      <c r="O38" s="12">
        <v>1597.9023804894839</v>
      </c>
      <c r="P38" s="12">
        <v>1212.9024277736839</v>
      </c>
      <c r="Q38" s="12">
        <v>1212.9034978486839</v>
      </c>
      <c r="R38" s="12">
        <v>1212.903503311484</v>
      </c>
      <c r="S38" s="12">
        <v>1068.503513265</v>
      </c>
      <c r="T38" s="12">
        <v>1068.5035185239999</v>
      </c>
      <c r="U38" s="12">
        <v>1068.5035250866999</v>
      </c>
      <c r="V38" s="12">
        <v>1068.5035660719</v>
      </c>
      <c r="W38" s="12">
        <v>1068.5036611733999</v>
      </c>
      <c r="X38" s="12">
        <v>1068.5036683567</v>
      </c>
      <c r="Y38" s="12">
        <v>424.00376210640002</v>
      </c>
      <c r="Z38" s="12">
        <v>180.00594782499999</v>
      </c>
      <c r="AA38" s="12">
        <v>180.00594900179999</v>
      </c>
    </row>
    <row r="39" spans="1:27" s="10" customFormat="1">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s="10" customFormat="1">
      <c r="A40" s="11" t="s">
        <v>27</v>
      </c>
      <c r="B40" s="11" t="s">
        <v>5</v>
      </c>
      <c r="C40" s="12">
        <v>1954.5018212077</v>
      </c>
      <c r="D40" s="12">
        <v>1954.5019082931999</v>
      </c>
      <c r="E40" s="12">
        <v>1954.5020495111999</v>
      </c>
      <c r="F40" s="12">
        <v>1954.5021596409401</v>
      </c>
      <c r="G40" s="12">
        <v>1954.5022668035001</v>
      </c>
      <c r="H40" s="12">
        <v>1954.5050292684</v>
      </c>
      <c r="I40" s="12">
        <v>1954.5050651611</v>
      </c>
      <c r="J40" s="12">
        <v>1954.5050928743001</v>
      </c>
      <c r="K40" s="12">
        <v>1954.5051237477999</v>
      </c>
      <c r="L40" s="12">
        <v>1954.5053800720998</v>
      </c>
      <c r="M40" s="12">
        <v>1531.0112731596</v>
      </c>
      <c r="N40" s="12">
        <v>2126.3349630286002</v>
      </c>
      <c r="O40" s="12">
        <v>2126.3357592483999</v>
      </c>
      <c r="P40" s="12">
        <v>2126.3358491582999</v>
      </c>
      <c r="Q40" s="12">
        <v>2126.3499501095998</v>
      </c>
      <c r="R40" s="12">
        <v>2126.3499613935001</v>
      </c>
      <c r="S40" s="12">
        <v>2126.3500108203998</v>
      </c>
      <c r="T40" s="12">
        <v>2126.3500341829999</v>
      </c>
      <c r="U40" s="12">
        <v>2126.3501525000001</v>
      </c>
      <c r="V40" s="12">
        <v>2126.3502307096001</v>
      </c>
      <c r="W40" s="12">
        <v>2126.3502599029998</v>
      </c>
      <c r="X40" s="12">
        <v>2126.3503396433002</v>
      </c>
      <c r="Y40" s="12">
        <v>2126.352560115</v>
      </c>
      <c r="Z40" s="12">
        <v>3313.0377360689999</v>
      </c>
      <c r="AA40" s="12">
        <v>3313.037755286</v>
      </c>
    </row>
    <row r="41" spans="1:27" s="10" customFormat="1">
      <c r="A41" s="11" t="s">
        <v>27</v>
      </c>
      <c r="B41" s="11" t="s">
        <v>3</v>
      </c>
      <c r="C41" s="12">
        <v>152.40000152587891</v>
      </c>
      <c r="D41" s="12">
        <v>152.40000152587891</v>
      </c>
      <c r="E41" s="12">
        <v>152.40000152587891</v>
      </c>
      <c r="F41" s="12">
        <v>152.40000152587891</v>
      </c>
      <c r="G41" s="12">
        <v>152.40000152587891</v>
      </c>
      <c r="H41" s="12">
        <v>152.40000152587891</v>
      </c>
      <c r="I41" s="12">
        <v>152.40000152587891</v>
      </c>
      <c r="J41" s="12">
        <v>152.40000152587891</v>
      </c>
      <c r="K41" s="12">
        <v>152.40000152587891</v>
      </c>
      <c r="L41" s="12">
        <v>152.40000152587891</v>
      </c>
      <c r="M41" s="12">
        <v>152.40000152587891</v>
      </c>
      <c r="N41" s="12">
        <v>152.40000152587891</v>
      </c>
      <c r="O41" s="12">
        <v>152.40000152587891</v>
      </c>
      <c r="P41" s="12">
        <v>152.40000152587891</v>
      </c>
      <c r="Q41" s="12">
        <v>66</v>
      </c>
      <c r="R41" s="12">
        <v>66</v>
      </c>
      <c r="S41" s="12">
        <v>66</v>
      </c>
      <c r="T41" s="12">
        <v>66</v>
      </c>
      <c r="U41" s="12">
        <v>66</v>
      </c>
      <c r="V41" s="12">
        <v>0</v>
      </c>
      <c r="W41" s="12">
        <v>0</v>
      </c>
      <c r="X41" s="12">
        <v>0</v>
      </c>
      <c r="Y41" s="12">
        <v>0</v>
      </c>
      <c r="Z41" s="12">
        <v>0</v>
      </c>
      <c r="AA41" s="12">
        <v>0</v>
      </c>
    </row>
    <row r="42" spans="1:27" s="10" customFormat="1">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s="10" customFormat="1">
      <c r="A43" s="11" t="s">
        <v>27</v>
      </c>
      <c r="B43" s="11" t="s">
        <v>10</v>
      </c>
      <c r="C43" s="12">
        <v>1126.4239617464661</v>
      </c>
      <c r="D43" s="12">
        <v>1299.4245190642371</v>
      </c>
      <c r="E43" s="12">
        <v>1299.4276660487262</v>
      </c>
      <c r="F43" s="12">
        <v>1847.6698779897263</v>
      </c>
      <c r="G43" s="12">
        <v>2532.0682680530272</v>
      </c>
      <c r="H43" s="12">
        <v>3314.4967135882257</v>
      </c>
      <c r="I43" s="12">
        <v>4077.392957207127</v>
      </c>
      <c r="J43" s="12">
        <v>4077.3944411871257</v>
      </c>
      <c r="K43" s="12">
        <v>4077.3950257147267</v>
      </c>
      <c r="L43" s="12">
        <v>4548.3991066646258</v>
      </c>
      <c r="M43" s="12">
        <v>5704.831425383526</v>
      </c>
      <c r="N43" s="12">
        <v>6328.7019049901255</v>
      </c>
      <c r="O43" s="12">
        <v>7130.7627559355269</v>
      </c>
      <c r="P43" s="12">
        <v>8752.854332848925</v>
      </c>
      <c r="Q43" s="12">
        <v>10841.859907901628</v>
      </c>
      <c r="R43" s="12">
        <v>10841.86009767563</v>
      </c>
      <c r="S43" s="12">
        <v>10841.860336458227</v>
      </c>
      <c r="T43" s="12">
        <v>10841.860800278224</v>
      </c>
      <c r="U43" s="12">
        <v>11758.796009512729</v>
      </c>
      <c r="V43" s="12">
        <v>13004.083849480223</v>
      </c>
      <c r="W43" s="12">
        <v>13559.834599683132</v>
      </c>
      <c r="X43" s="12">
        <v>13429.694805860698</v>
      </c>
      <c r="Y43" s="12">
        <v>15190.848477400257</v>
      </c>
      <c r="Z43" s="12">
        <v>17493.863588702759</v>
      </c>
      <c r="AA43" s="12">
        <v>18348.058840618753</v>
      </c>
    </row>
    <row r="44" spans="1:27" s="10" customFormat="1">
      <c r="A44" s="11" t="s">
        <v>27</v>
      </c>
      <c r="B44" s="11" t="s">
        <v>9</v>
      </c>
      <c r="C44" s="12">
        <v>3707.7897852179226</v>
      </c>
      <c r="D44" s="12">
        <v>3853.7903495045121</v>
      </c>
      <c r="E44" s="12">
        <v>3853.7912578737828</v>
      </c>
      <c r="F44" s="12">
        <v>3853.7954574828022</v>
      </c>
      <c r="G44" s="12">
        <v>3853.7987495178027</v>
      </c>
      <c r="H44" s="12">
        <v>3853.7999458113022</v>
      </c>
      <c r="I44" s="12">
        <v>3853.8026764602018</v>
      </c>
      <c r="J44" s="12">
        <v>3853.8030450455021</v>
      </c>
      <c r="K44" s="12">
        <v>3853.803316985302</v>
      </c>
      <c r="L44" s="12">
        <v>3853.8041793054026</v>
      </c>
      <c r="M44" s="12">
        <v>3853.8164855953028</v>
      </c>
      <c r="N44" s="12">
        <v>3853.8251699873026</v>
      </c>
      <c r="O44" s="12">
        <v>3936.0167822120025</v>
      </c>
      <c r="P44" s="12">
        <v>4229.8247270138017</v>
      </c>
      <c r="Q44" s="12">
        <v>7583.2419606208023</v>
      </c>
      <c r="R44" s="12">
        <v>7583.2420276258026</v>
      </c>
      <c r="S44" s="12">
        <v>7583.2421540458026</v>
      </c>
      <c r="T44" s="12">
        <v>7927.950630761803</v>
      </c>
      <c r="U44" s="12">
        <v>8411.3549642158014</v>
      </c>
      <c r="V44" s="12">
        <v>10484.653412344804</v>
      </c>
      <c r="W44" s="12">
        <v>11867.782696609804</v>
      </c>
      <c r="X44" s="12">
        <v>11666.683420857684</v>
      </c>
      <c r="Y44" s="12">
        <v>12576.194675280129</v>
      </c>
      <c r="Z44" s="12">
        <v>17553.703013309576</v>
      </c>
      <c r="AA44" s="12">
        <v>18466.683912293698</v>
      </c>
    </row>
    <row r="45" spans="1:27" s="10" customFormat="1">
      <c r="A45" s="11" t="s">
        <v>27</v>
      </c>
      <c r="B45" s="11" t="s">
        <v>102</v>
      </c>
      <c r="C45" s="12">
        <v>100.0050279032</v>
      </c>
      <c r="D45" s="12">
        <v>100.00516319579999</v>
      </c>
      <c r="E45" s="12">
        <v>100.00607530820001</v>
      </c>
      <c r="F45" s="12">
        <v>100.0062142636</v>
      </c>
      <c r="G45" s="12">
        <v>100.00622205059999</v>
      </c>
      <c r="H45" s="12">
        <v>100.00995299200001</v>
      </c>
      <c r="I45" s="12">
        <v>100.0100286397</v>
      </c>
      <c r="J45" s="12">
        <v>100.01027662899999</v>
      </c>
      <c r="K45" s="12">
        <v>100.01056889429999</v>
      </c>
      <c r="L45" s="12">
        <v>100.128453772</v>
      </c>
      <c r="M45" s="12">
        <v>356.41030122999996</v>
      </c>
      <c r="N45" s="12">
        <v>462.7824708</v>
      </c>
      <c r="O45" s="12">
        <v>878.83925999999997</v>
      </c>
      <c r="P45" s="12">
        <v>878.83962999999994</v>
      </c>
      <c r="Q45" s="12">
        <v>2924.2064999999998</v>
      </c>
      <c r="R45" s="12">
        <v>2924.20687</v>
      </c>
      <c r="S45" s="12">
        <v>2924.20748</v>
      </c>
      <c r="T45" s="12">
        <v>2924.2081699999999</v>
      </c>
      <c r="U45" s="12">
        <v>3359.4080999999996</v>
      </c>
      <c r="V45" s="12">
        <v>3359.4089400000003</v>
      </c>
      <c r="W45" s="12">
        <v>3555.9449299999997</v>
      </c>
      <c r="X45" s="12">
        <v>3555.9454599999999</v>
      </c>
      <c r="Y45" s="12">
        <v>3555.94598</v>
      </c>
      <c r="Z45" s="12">
        <v>3759.7245600000001</v>
      </c>
      <c r="AA45" s="12">
        <v>3759.7259300000001</v>
      </c>
    </row>
    <row r="46" spans="1:27" s="10" customFormat="1">
      <c r="A46" s="11" t="s">
        <v>27</v>
      </c>
      <c r="B46" s="11" t="s">
        <v>15</v>
      </c>
      <c r="C46" s="12">
        <v>570</v>
      </c>
      <c r="D46" s="12">
        <v>570</v>
      </c>
      <c r="E46" s="12">
        <v>820.00655070029995</v>
      </c>
      <c r="F46" s="12">
        <v>820.00737096130001</v>
      </c>
      <c r="G46" s="12">
        <v>820.0076921653</v>
      </c>
      <c r="H46" s="12">
        <v>820.01830978249995</v>
      </c>
      <c r="I46" s="12">
        <v>820.01856493299999</v>
      </c>
      <c r="J46" s="12">
        <v>820.01878541399992</v>
      </c>
      <c r="K46" s="12">
        <v>820.01889843599997</v>
      </c>
      <c r="L46" s="12">
        <v>820.06865167800004</v>
      </c>
      <c r="M46" s="12">
        <v>1090.7695557700001</v>
      </c>
      <c r="N46" s="12">
        <v>1107.7554400249999</v>
      </c>
      <c r="O46" s="12">
        <v>1107.7561954159999</v>
      </c>
      <c r="P46" s="12">
        <v>1107.756357167</v>
      </c>
      <c r="Q46" s="12">
        <v>1107.9434107770001</v>
      </c>
      <c r="R46" s="12">
        <v>1107.943554034</v>
      </c>
      <c r="S46" s="12">
        <v>1107.94370643</v>
      </c>
      <c r="T46" s="12">
        <v>1107.9438447160001</v>
      </c>
      <c r="U46" s="12">
        <v>1327.7316526899999</v>
      </c>
      <c r="V46" s="12">
        <v>1327.7324028500002</v>
      </c>
      <c r="W46" s="12">
        <v>1597.5266617499999</v>
      </c>
      <c r="X46" s="12">
        <v>1597.5270689260001</v>
      </c>
      <c r="Y46" s="12">
        <v>2030.6354814700001</v>
      </c>
      <c r="Z46" s="12">
        <v>3048.584863043</v>
      </c>
      <c r="AA46" s="12">
        <v>3048.5853255330003</v>
      </c>
    </row>
    <row r="47" spans="1:27" s="10" customFormat="1">
      <c r="A47" s="11" t="s">
        <v>27</v>
      </c>
      <c r="B47" s="11" t="s">
        <v>17</v>
      </c>
      <c r="C47" s="12">
        <v>18.839000000000002</v>
      </c>
      <c r="D47" s="12">
        <v>30.972000000000001</v>
      </c>
      <c r="E47" s="12">
        <v>50.94</v>
      </c>
      <c r="F47" s="12">
        <v>79.948999999999998</v>
      </c>
      <c r="G47" s="12">
        <v>118.98400000000001</v>
      </c>
      <c r="H47" s="12">
        <v>166.928</v>
      </c>
      <c r="I47" s="12">
        <v>232.95499999999998</v>
      </c>
      <c r="J47" s="12">
        <v>293.17099999999999</v>
      </c>
      <c r="K47" s="12">
        <v>401.00599999999997</v>
      </c>
      <c r="L47" s="12">
        <v>528.81899999999996</v>
      </c>
      <c r="M47" s="12">
        <v>672.52099999999996</v>
      </c>
      <c r="N47" s="12">
        <v>830.61500000000001</v>
      </c>
      <c r="O47" s="12">
        <v>1001.1779999999999</v>
      </c>
      <c r="P47" s="12">
        <v>1179.758</v>
      </c>
      <c r="Q47" s="12">
        <v>1370.761</v>
      </c>
      <c r="R47" s="12">
        <v>1575.4280000000001</v>
      </c>
      <c r="S47" s="12">
        <v>1781.4839999999999</v>
      </c>
      <c r="T47" s="12">
        <v>1996.105</v>
      </c>
      <c r="U47" s="12">
        <v>2224.29</v>
      </c>
      <c r="V47" s="12">
        <v>2464.134</v>
      </c>
      <c r="W47" s="12">
        <v>2698.9380000000001</v>
      </c>
      <c r="X47" s="12">
        <v>2914.556</v>
      </c>
      <c r="Y47" s="12">
        <v>3118.3009999999999</v>
      </c>
      <c r="Z47" s="12">
        <v>3309.4039999999995</v>
      </c>
      <c r="AA47" s="12">
        <v>3496.4630000000002</v>
      </c>
    </row>
    <row r="48" spans="1:27" s="10" customFormat="1">
      <c r="A48" s="36" t="s">
        <v>98</v>
      </c>
      <c r="B48" s="36"/>
      <c r="C48" s="29">
        <v>16665.01556359445</v>
      </c>
      <c r="D48" s="29">
        <v>16984.017320764851</v>
      </c>
      <c r="E48" s="29">
        <v>15871.622744648872</v>
      </c>
      <c r="F48" s="29">
        <v>16197.261376459532</v>
      </c>
      <c r="G48" s="29">
        <v>16531.928218240791</v>
      </c>
      <c r="H48" s="29">
        <v>17314.310471318058</v>
      </c>
      <c r="I48" s="29">
        <v>17662.480606489891</v>
      </c>
      <c r="J48" s="29">
        <v>17662.481096084728</v>
      </c>
      <c r="K48" s="29">
        <v>17662.481991960431</v>
      </c>
      <c r="L48" s="29">
        <v>18133.48743925149</v>
      </c>
      <c r="M48" s="29">
        <v>18866.438468885292</v>
      </c>
      <c r="N48" s="29">
        <v>20085.641650769292</v>
      </c>
      <c r="O48" s="29">
        <v>20689.413589411291</v>
      </c>
      <c r="P48" s="29">
        <v>21520.31476832059</v>
      </c>
      <c r="Q48" s="29">
        <v>25726.355036480712</v>
      </c>
      <c r="R48" s="29">
        <v>25726.355130006417</v>
      </c>
      <c r="S48" s="29">
        <v>25581.955554589429</v>
      </c>
      <c r="T48" s="29">
        <v>25926.664523747026</v>
      </c>
      <c r="U48" s="29">
        <v>27327.004191315231</v>
      </c>
      <c r="V48" s="29">
        <v>29835.590658606528</v>
      </c>
      <c r="W48" s="29">
        <v>31409.470997369335</v>
      </c>
      <c r="X48" s="29">
        <v>30713.230834718383</v>
      </c>
      <c r="Y48" s="29">
        <v>32374.39907490179</v>
      </c>
      <c r="Z48" s="29">
        <v>40232.610225906334</v>
      </c>
      <c r="AA48" s="29">
        <v>41999.78636720025</v>
      </c>
    </row>
    <row r="49" spans="1:27" s="10" customFormat="1"/>
    <row r="50" spans="1:27" s="10" customFormat="1">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s="10" customFormat="1">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s="10" customFormat="1">
      <c r="A52" s="11" t="s">
        <v>28</v>
      </c>
      <c r="B52" s="11" t="s">
        <v>11</v>
      </c>
      <c r="C52" s="12">
        <v>4835</v>
      </c>
      <c r="D52" s="12">
        <v>4835</v>
      </c>
      <c r="E52" s="12">
        <v>3624.3121696949993</v>
      </c>
      <c r="F52" s="12">
        <v>3604.1970847910002</v>
      </c>
      <c r="G52" s="12">
        <v>3325.678859997</v>
      </c>
      <c r="H52" s="12">
        <v>3254.1713799999998</v>
      </c>
      <c r="I52" s="12">
        <v>3181.6043</v>
      </c>
      <c r="J52" s="12">
        <v>3181.6023799999998</v>
      </c>
      <c r="K52" s="12">
        <v>3181.6022600000001</v>
      </c>
      <c r="L52" s="12">
        <v>3181.6022600000001</v>
      </c>
      <c r="M52" s="12">
        <v>3181.6022600000001</v>
      </c>
      <c r="N52" s="12">
        <v>3181.6022600000001</v>
      </c>
      <c r="O52" s="12">
        <v>3181.6022600000001</v>
      </c>
      <c r="P52" s="12">
        <v>3181.6022600000001</v>
      </c>
      <c r="Q52" s="12">
        <v>3181.6022600000001</v>
      </c>
      <c r="R52" s="12">
        <v>3033.2144200000002</v>
      </c>
      <c r="S52" s="12">
        <v>3033.2143900000001</v>
      </c>
      <c r="T52" s="12">
        <v>3033.21425</v>
      </c>
      <c r="U52" s="12">
        <v>3033.2141499999998</v>
      </c>
      <c r="V52" s="12">
        <v>2926.73884</v>
      </c>
      <c r="W52" s="12">
        <v>2926.73884</v>
      </c>
      <c r="X52" s="12">
        <v>2862.6082000000006</v>
      </c>
      <c r="Y52" s="12">
        <v>1159.9853400000002</v>
      </c>
      <c r="Z52" s="12">
        <v>1159.9853400000002</v>
      </c>
      <c r="AA52" s="12">
        <v>0</v>
      </c>
    </row>
    <row r="53" spans="1:27" s="10" customFormat="1">
      <c r="A53" s="11" t="s">
        <v>28</v>
      </c>
      <c r="B53" s="11" t="s">
        <v>8</v>
      </c>
      <c r="C53" s="12">
        <v>0</v>
      </c>
      <c r="D53" s="12">
        <v>5.0371035E-4</v>
      </c>
      <c r="E53" s="12">
        <v>5.6346749999999996E-4</v>
      </c>
      <c r="F53" s="12">
        <v>5.891936E-4</v>
      </c>
      <c r="G53" s="12">
        <v>6.2031135999999999E-4</v>
      </c>
      <c r="H53" s="12">
        <v>6.9482653999999996E-4</v>
      </c>
      <c r="I53" s="12">
        <v>7.0341329999999995E-4</v>
      </c>
      <c r="J53" s="12">
        <v>7.8648170000000003E-4</v>
      </c>
      <c r="K53" s="12">
        <v>7.9078967E-4</v>
      </c>
      <c r="L53" s="12">
        <v>9.0581544999999996E-4</v>
      </c>
      <c r="M53" s="12">
        <v>1.0357348E-3</v>
      </c>
      <c r="N53" s="12">
        <v>1.2893506999999999E-3</v>
      </c>
      <c r="O53" s="12">
        <v>1.4224147999999999E-3</v>
      </c>
      <c r="P53" s="12">
        <v>1.4423232E-3</v>
      </c>
      <c r="Q53" s="12">
        <v>1.6714203E-3</v>
      </c>
      <c r="R53" s="12">
        <v>1.6749089E-3</v>
      </c>
      <c r="S53" s="12">
        <v>1.7059906000000001E-3</v>
      </c>
      <c r="T53" s="12">
        <v>1.8779273E-3</v>
      </c>
      <c r="U53" s="12">
        <v>2.1568013E-3</v>
      </c>
      <c r="V53" s="12">
        <v>2.1839142E-3</v>
      </c>
      <c r="W53" s="12">
        <v>2.5640589E-3</v>
      </c>
      <c r="X53" s="12">
        <v>2.6105187999999999E-3</v>
      </c>
      <c r="Y53" s="12">
        <v>5.2171819999999999E-3</v>
      </c>
      <c r="Z53" s="12">
        <v>5.3784200000000001E-3</v>
      </c>
      <c r="AA53" s="12">
        <v>1.9191816E-2</v>
      </c>
    </row>
    <row r="54" spans="1:27" s="10" customFormat="1">
      <c r="A54" s="11" t="s">
        <v>28</v>
      </c>
      <c r="B54" s="11" t="s">
        <v>12</v>
      </c>
      <c r="C54" s="12">
        <v>500</v>
      </c>
      <c r="D54" s="12">
        <v>500</v>
      </c>
      <c r="E54" s="12">
        <v>500</v>
      </c>
      <c r="F54" s="12">
        <v>500</v>
      </c>
      <c r="G54" s="12">
        <v>500</v>
      </c>
      <c r="H54" s="12">
        <v>500</v>
      </c>
      <c r="I54" s="12">
        <v>500</v>
      </c>
      <c r="J54" s="12">
        <v>500</v>
      </c>
      <c r="K54" s="12">
        <v>500</v>
      </c>
      <c r="L54" s="12">
        <v>500</v>
      </c>
      <c r="M54" s="12">
        <v>500</v>
      </c>
      <c r="N54" s="12">
        <v>500</v>
      </c>
      <c r="O54" s="12">
        <v>500</v>
      </c>
      <c r="P54" s="12">
        <v>500</v>
      </c>
      <c r="Q54" s="12">
        <v>500</v>
      </c>
      <c r="R54" s="12">
        <v>500</v>
      </c>
      <c r="S54" s="12">
        <v>0</v>
      </c>
      <c r="T54" s="12">
        <v>0</v>
      </c>
      <c r="U54" s="12">
        <v>0</v>
      </c>
      <c r="V54" s="12">
        <v>0</v>
      </c>
      <c r="W54" s="12">
        <v>0</v>
      </c>
      <c r="X54" s="12">
        <v>0</v>
      </c>
      <c r="Y54" s="12">
        <v>0</v>
      </c>
      <c r="Z54" s="12">
        <v>0</v>
      </c>
      <c r="AA54" s="12">
        <v>0</v>
      </c>
    </row>
    <row r="55" spans="1:27" s="10" customFormat="1">
      <c r="A55" s="11" t="s">
        <v>28</v>
      </c>
      <c r="B55" s="11" t="s">
        <v>5</v>
      </c>
      <c r="C55" s="12">
        <v>1900.00178801164</v>
      </c>
      <c r="D55" s="12">
        <v>1900.0022511920699</v>
      </c>
      <c r="E55" s="12">
        <v>1900.0022768282599</v>
      </c>
      <c r="F55" s="12">
        <v>1900.0023092059698</v>
      </c>
      <c r="G55" s="12">
        <v>1900.0023459903998</v>
      </c>
      <c r="H55" s="12">
        <v>1900.0024291437501</v>
      </c>
      <c r="I55" s="12">
        <v>1900.0025180762998</v>
      </c>
      <c r="J55" s="12">
        <v>1900.0026770665002</v>
      </c>
      <c r="K55" s="12">
        <v>1900.0027873609001</v>
      </c>
      <c r="L55" s="12">
        <v>1900.0030094538001</v>
      </c>
      <c r="M55" s="12">
        <v>1730.0031884611001</v>
      </c>
      <c r="N55" s="12">
        <v>1730.0035988487</v>
      </c>
      <c r="O55" s="12">
        <v>1730.0071333927001</v>
      </c>
      <c r="P55" s="12">
        <v>1730.0071909230001</v>
      </c>
      <c r="Q55" s="12">
        <v>1730.0073256663002</v>
      </c>
      <c r="R55" s="12">
        <v>1730.0073642768</v>
      </c>
      <c r="S55" s="12">
        <v>1290.0074415783999</v>
      </c>
      <c r="T55" s="12">
        <v>1290.0076563929001</v>
      </c>
      <c r="U55" s="12">
        <v>1290.0267928629999</v>
      </c>
      <c r="V55" s="12">
        <v>1196.02686234</v>
      </c>
      <c r="W55" s="12">
        <v>1196.027151195</v>
      </c>
      <c r="X55" s="12">
        <v>3284.4362254632001</v>
      </c>
      <c r="Y55" s="12">
        <v>3592.0454274090002</v>
      </c>
      <c r="Z55" s="12">
        <v>3592.045516439</v>
      </c>
      <c r="AA55" s="12">
        <v>3392.4413148799999</v>
      </c>
    </row>
    <row r="56" spans="1:27" s="10" customFormat="1">
      <c r="A56" s="11" t="s">
        <v>28</v>
      </c>
      <c r="B56" s="11" t="s">
        <v>3</v>
      </c>
      <c r="C56" s="12">
        <v>2279.019989013671</v>
      </c>
      <c r="D56" s="12">
        <v>2279.019989013671</v>
      </c>
      <c r="E56" s="12">
        <v>2279.019989013671</v>
      </c>
      <c r="F56" s="12">
        <v>2279.019989013671</v>
      </c>
      <c r="G56" s="12">
        <v>2279.019989013671</v>
      </c>
      <c r="H56" s="12">
        <v>2279.019989013671</v>
      </c>
      <c r="I56" s="12">
        <v>2279.019989013671</v>
      </c>
      <c r="J56" s="12">
        <v>2279.019989013671</v>
      </c>
      <c r="K56" s="12">
        <v>2279.019989013671</v>
      </c>
      <c r="L56" s="12">
        <v>2279.019989013671</v>
      </c>
      <c r="M56" s="12">
        <v>2279.019989013671</v>
      </c>
      <c r="N56" s="12">
        <v>2279.019989013671</v>
      </c>
      <c r="O56" s="12">
        <v>2279.019989013671</v>
      </c>
      <c r="P56" s="12">
        <v>2279.019989013671</v>
      </c>
      <c r="Q56" s="12">
        <v>2279.019989013671</v>
      </c>
      <c r="R56" s="12">
        <v>2279.019989013671</v>
      </c>
      <c r="S56" s="12">
        <v>2279.019989013671</v>
      </c>
      <c r="T56" s="12">
        <v>2279.019989013671</v>
      </c>
      <c r="U56" s="12">
        <v>2279.019989013671</v>
      </c>
      <c r="V56" s="12">
        <v>2279.019989013671</v>
      </c>
      <c r="W56" s="12">
        <v>2279.019989013671</v>
      </c>
      <c r="X56" s="12">
        <v>2279.019989013671</v>
      </c>
      <c r="Y56" s="12">
        <v>2279.019989013671</v>
      </c>
      <c r="Z56" s="12">
        <v>2279.019989013671</v>
      </c>
      <c r="AA56" s="12">
        <v>2279.019989013671</v>
      </c>
    </row>
    <row r="57" spans="1:27" s="10" customFormat="1">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s="10" customFormat="1">
      <c r="A58" s="11" t="s">
        <v>28</v>
      </c>
      <c r="B58" s="11" t="s">
        <v>10</v>
      </c>
      <c r="C58" s="12">
        <v>4181.367418652424</v>
      </c>
      <c r="D58" s="12">
        <v>4181.3683945682851</v>
      </c>
      <c r="E58" s="12">
        <v>4703.5010026540158</v>
      </c>
      <c r="F58" s="12">
        <v>4703.5012801510647</v>
      </c>
      <c r="G58" s="12">
        <v>4703.5014683498248</v>
      </c>
      <c r="H58" s="12">
        <v>4703.5023306307139</v>
      </c>
      <c r="I58" s="12">
        <v>4703.5026858781948</v>
      </c>
      <c r="J58" s="12">
        <v>4703.5043549976153</v>
      </c>
      <c r="K58" s="12">
        <v>4703.5046551317664</v>
      </c>
      <c r="L58" s="12">
        <v>4703.5070355538246</v>
      </c>
      <c r="M58" s="12">
        <v>5295.2121292752245</v>
      </c>
      <c r="N58" s="12">
        <v>5291.7949048307046</v>
      </c>
      <c r="O58" s="12">
        <v>5413.0575893438645</v>
      </c>
      <c r="P58" s="12">
        <v>6278.5498521862155</v>
      </c>
      <c r="Q58" s="12">
        <v>7288.8139378111227</v>
      </c>
      <c r="R58" s="12">
        <v>7252.5324167456229</v>
      </c>
      <c r="S58" s="12">
        <v>7319.8101583613225</v>
      </c>
      <c r="T58" s="12">
        <v>7543.6368946875582</v>
      </c>
      <c r="U58" s="12">
        <v>7651.5211990801581</v>
      </c>
      <c r="V58" s="12">
        <v>9063.1989103939977</v>
      </c>
      <c r="W58" s="12">
        <v>9034.2302482403411</v>
      </c>
      <c r="X58" s="12">
        <v>8722.2442017212397</v>
      </c>
      <c r="Y58" s="12">
        <v>8769.2825054423483</v>
      </c>
      <c r="Z58" s="12">
        <v>9572.5185429161502</v>
      </c>
      <c r="AA58" s="12">
        <v>10201.187341735749</v>
      </c>
    </row>
    <row r="59" spans="1:27" s="10" customFormat="1">
      <c r="A59" s="11" t="s">
        <v>28</v>
      </c>
      <c r="B59" s="11" t="s">
        <v>9</v>
      </c>
      <c r="C59" s="12">
        <v>1081.575587569801</v>
      </c>
      <c r="D59" s="12">
        <v>1081.5760308179608</v>
      </c>
      <c r="E59" s="12">
        <v>1081.5811090087709</v>
      </c>
      <c r="F59" s="12">
        <v>1081.5811848675708</v>
      </c>
      <c r="G59" s="12">
        <v>1081.5812516366707</v>
      </c>
      <c r="H59" s="12">
        <v>1081.5813483779707</v>
      </c>
      <c r="I59" s="12">
        <v>1081.5814300031709</v>
      </c>
      <c r="J59" s="12">
        <v>1081.5816476843711</v>
      </c>
      <c r="K59" s="12">
        <v>1081.5817128824708</v>
      </c>
      <c r="L59" s="12">
        <v>1081.5836060193708</v>
      </c>
      <c r="M59" s="12">
        <v>1081.5859782164712</v>
      </c>
      <c r="N59" s="12">
        <v>1081.5900674469708</v>
      </c>
      <c r="O59" s="12">
        <v>1081.597769002271</v>
      </c>
      <c r="P59" s="12">
        <v>1081.6009120560707</v>
      </c>
      <c r="Q59" s="12">
        <v>1081.6058886297708</v>
      </c>
      <c r="R59" s="12">
        <v>1081.622333181371</v>
      </c>
      <c r="S59" s="12">
        <v>1081.6314272445711</v>
      </c>
      <c r="T59" s="12">
        <v>1081.6443846238706</v>
      </c>
      <c r="U59" s="12">
        <v>2030.9403444585712</v>
      </c>
      <c r="V59" s="12">
        <v>2566.6502995815708</v>
      </c>
      <c r="W59" s="12">
        <v>3300.704782386571</v>
      </c>
      <c r="X59" s="12">
        <v>3385.7404956376377</v>
      </c>
      <c r="Y59" s="12">
        <v>4721.9015938637685</v>
      </c>
      <c r="Z59" s="12">
        <v>5197.3283578637684</v>
      </c>
      <c r="AA59" s="12">
        <v>7315.8199678637693</v>
      </c>
    </row>
    <row r="60" spans="1:27" s="10" customFormat="1">
      <c r="A60" s="11" t="s">
        <v>28</v>
      </c>
      <c r="B60" s="11" t="s">
        <v>102</v>
      </c>
      <c r="C60" s="12">
        <v>375.33516586010597</v>
      </c>
      <c r="D60" s="12">
        <v>375.33579351150598</v>
      </c>
      <c r="E60" s="12">
        <v>375.33599720690603</v>
      </c>
      <c r="F60" s="12">
        <v>375.33623058960598</v>
      </c>
      <c r="G60" s="12">
        <v>375.33623824020594</v>
      </c>
      <c r="H60" s="12">
        <v>375.336254206006</v>
      </c>
      <c r="I60" s="12">
        <v>375.33643756900597</v>
      </c>
      <c r="J60" s="12">
        <v>375.33770052450598</v>
      </c>
      <c r="K60" s="12">
        <v>375.33802474520598</v>
      </c>
      <c r="L60" s="12">
        <v>375.34428626530604</v>
      </c>
      <c r="M60" s="12">
        <v>320.01674631399999</v>
      </c>
      <c r="N60" s="12">
        <v>320.0208957465</v>
      </c>
      <c r="O60" s="12">
        <v>320.21857670999998</v>
      </c>
      <c r="P60" s="12">
        <v>320.21916721999997</v>
      </c>
      <c r="Q60" s="12">
        <v>320.22112418500001</v>
      </c>
      <c r="R60" s="12">
        <v>570.22150372999999</v>
      </c>
      <c r="S60" s="12">
        <v>570.22244931199998</v>
      </c>
      <c r="T60" s="12">
        <v>579.79908455999998</v>
      </c>
      <c r="U60" s="12">
        <v>1411.2172770299999</v>
      </c>
      <c r="V60" s="12">
        <v>1411.2180729500001</v>
      </c>
      <c r="W60" s="12">
        <v>1411.2140079600001</v>
      </c>
      <c r="X60" s="12">
        <v>1411.2149744600001</v>
      </c>
      <c r="Y60" s="12">
        <v>1626.91966632</v>
      </c>
      <c r="Z60" s="12">
        <v>1376.92023051</v>
      </c>
      <c r="AA60" s="12">
        <v>2138.0063901899998</v>
      </c>
    </row>
    <row r="61" spans="1:27" s="10" customFormat="1">
      <c r="A61" s="11" t="s">
        <v>28</v>
      </c>
      <c r="B61" s="11" t="s">
        <v>15</v>
      </c>
      <c r="C61" s="12">
        <v>0</v>
      </c>
      <c r="D61" s="12">
        <v>0</v>
      </c>
      <c r="E61" s="12">
        <v>5.7587300000000001E-3</v>
      </c>
      <c r="F61" s="12">
        <v>6.3448623999999999E-3</v>
      </c>
      <c r="G61" s="12">
        <v>6.5232411000000004E-3</v>
      </c>
      <c r="H61" s="12">
        <v>6.7633729999999996E-3</v>
      </c>
      <c r="I61" s="12">
        <v>7.1285330000000003E-3</v>
      </c>
      <c r="J61" s="12">
        <v>8.7773625000000001E-3</v>
      </c>
      <c r="K61" s="12">
        <v>8.910513200000001E-3</v>
      </c>
      <c r="L61" s="12">
        <v>1.05065708E-2</v>
      </c>
      <c r="M61" s="12">
        <v>1.33924456E-2</v>
      </c>
      <c r="N61" s="12">
        <v>1.43960857E-2</v>
      </c>
      <c r="O61" s="12">
        <v>1.48819676E-2</v>
      </c>
      <c r="P61" s="12">
        <v>1.7517921799999999E-2</v>
      </c>
      <c r="Q61" s="12">
        <v>2.2890279999999999E-2</v>
      </c>
      <c r="R61" s="12">
        <v>2.3087195999999997E-2</v>
      </c>
      <c r="S61" s="12">
        <v>2.3354896E-2</v>
      </c>
      <c r="T61" s="12">
        <v>2.3664340999999998E-2</v>
      </c>
      <c r="U61" s="12">
        <v>3.8793619000000001E-2</v>
      </c>
      <c r="V61" s="12">
        <v>3.9104381000000001E-2</v>
      </c>
      <c r="W61" s="12">
        <v>3.9463245999999993E-2</v>
      </c>
      <c r="X61" s="12">
        <v>6.7714804000000003E-2</v>
      </c>
      <c r="Y61" s="12">
        <v>7.2796007999999995E-2</v>
      </c>
      <c r="Z61" s="12">
        <v>7.3083690000000007E-2</v>
      </c>
      <c r="AA61" s="12">
        <v>7.3517150000000003E-2</v>
      </c>
    </row>
    <row r="62" spans="1:27" s="10" customFormat="1">
      <c r="A62" s="11" t="s">
        <v>28</v>
      </c>
      <c r="B62" s="11" t="s">
        <v>17</v>
      </c>
      <c r="C62" s="12">
        <v>18.14</v>
      </c>
      <c r="D62" s="12">
        <v>30.966000000000001</v>
      </c>
      <c r="E62" s="12">
        <v>48.356000000000002</v>
      </c>
      <c r="F62" s="12">
        <v>81.88600000000001</v>
      </c>
      <c r="G62" s="12">
        <v>130.08000000000001</v>
      </c>
      <c r="H62" s="12">
        <v>178.929</v>
      </c>
      <c r="I62" s="12">
        <v>243.18899999999999</v>
      </c>
      <c r="J62" s="12">
        <v>298.84999999999997</v>
      </c>
      <c r="K62" s="12">
        <v>380.50099999999998</v>
      </c>
      <c r="L62" s="12">
        <v>475.76100000000002</v>
      </c>
      <c r="M62" s="12">
        <v>587.452</v>
      </c>
      <c r="N62" s="12">
        <v>715.43799999999999</v>
      </c>
      <c r="O62" s="12">
        <v>858.697</v>
      </c>
      <c r="P62" s="12">
        <v>1021.476</v>
      </c>
      <c r="Q62" s="12">
        <v>1205.085</v>
      </c>
      <c r="R62" s="12">
        <v>1393.2389999999998</v>
      </c>
      <c r="S62" s="12">
        <v>1583.1409999999998</v>
      </c>
      <c r="T62" s="12">
        <v>1759.5390000000002</v>
      </c>
      <c r="U62" s="12">
        <v>1945.9650000000001</v>
      </c>
      <c r="V62" s="12">
        <v>2139.6559999999999</v>
      </c>
      <c r="W62" s="12">
        <v>2332.826</v>
      </c>
      <c r="X62" s="12">
        <v>2516.4650000000001</v>
      </c>
      <c r="Y62" s="12">
        <v>2694.652</v>
      </c>
      <c r="Z62" s="12">
        <v>2867.7670000000003</v>
      </c>
      <c r="AA62" s="12">
        <v>3041.66</v>
      </c>
    </row>
    <row r="63" spans="1:27" s="10" customFormat="1">
      <c r="A63" s="36" t="s">
        <v>98</v>
      </c>
      <c r="B63" s="36"/>
      <c r="C63" s="29">
        <v>14776.964783247537</v>
      </c>
      <c r="D63" s="29">
        <v>14776.967169302339</v>
      </c>
      <c r="E63" s="29">
        <v>14088.417110667215</v>
      </c>
      <c r="F63" s="29">
        <v>14068.302437222877</v>
      </c>
      <c r="G63" s="29">
        <v>13789.784535298928</v>
      </c>
      <c r="H63" s="29">
        <v>13718.278171992646</v>
      </c>
      <c r="I63" s="29">
        <v>13645.711626384636</v>
      </c>
      <c r="J63" s="29">
        <v>13645.711835243859</v>
      </c>
      <c r="K63" s="29">
        <v>13645.712195178479</v>
      </c>
      <c r="L63" s="29">
        <v>13645.716805856116</v>
      </c>
      <c r="M63" s="29">
        <v>14067.424580701268</v>
      </c>
      <c r="N63" s="29">
        <v>14064.012109490746</v>
      </c>
      <c r="O63" s="29">
        <v>14185.286163167308</v>
      </c>
      <c r="P63" s="29">
        <v>15050.781646502157</v>
      </c>
      <c r="Q63" s="29">
        <v>16061.051072541164</v>
      </c>
      <c r="R63" s="29">
        <v>15876.398198126364</v>
      </c>
      <c r="S63" s="29">
        <v>15003.685112188563</v>
      </c>
      <c r="T63" s="29">
        <v>15227.5250526453</v>
      </c>
      <c r="U63" s="29">
        <v>16284.724632216699</v>
      </c>
      <c r="V63" s="29">
        <v>18031.637085243441</v>
      </c>
      <c r="W63" s="29">
        <v>18736.723574894484</v>
      </c>
      <c r="X63" s="29">
        <v>20534.05172235455</v>
      </c>
      <c r="Y63" s="29">
        <v>20522.240072910787</v>
      </c>
      <c r="Z63" s="29">
        <v>21800.903124652588</v>
      </c>
      <c r="AA63" s="29">
        <v>23188.487805309189</v>
      </c>
    </row>
    <row r="64" spans="1:27" s="10" customFormat="1"/>
    <row r="65" spans="1:27" s="10" customFormat="1">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s="10" customFormat="1">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s="10" customFormat="1">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s="10" customFormat="1">
      <c r="A68" s="11" t="s">
        <v>29</v>
      </c>
      <c r="B68" s="11" t="s">
        <v>8</v>
      </c>
      <c r="C68" s="12">
        <v>709</v>
      </c>
      <c r="D68" s="12">
        <v>529.00055204110004</v>
      </c>
      <c r="E68" s="12">
        <v>529.00057167030002</v>
      </c>
      <c r="F68" s="12">
        <v>529.00058110734005</v>
      </c>
      <c r="G68" s="12">
        <v>529.00060286580003</v>
      </c>
      <c r="H68" s="12">
        <v>529.00067124114003</v>
      </c>
      <c r="I68" s="12">
        <v>529.00069344430005</v>
      </c>
      <c r="J68" s="12">
        <v>529.00080138793999</v>
      </c>
      <c r="K68" s="12">
        <v>529.00080349825998</v>
      </c>
      <c r="L68" s="12">
        <v>529.00096488810004</v>
      </c>
      <c r="M68" s="12">
        <v>529.00108363669995</v>
      </c>
      <c r="N68" s="12">
        <v>529.00137919040003</v>
      </c>
      <c r="O68" s="12">
        <v>529.00147626609998</v>
      </c>
      <c r="P68" s="12">
        <v>529.00149124810002</v>
      </c>
      <c r="Q68" s="12">
        <v>1.913716E-3</v>
      </c>
      <c r="R68" s="12">
        <v>1.9181935000000001E-3</v>
      </c>
      <c r="S68" s="12">
        <v>1.9387437E-3</v>
      </c>
      <c r="T68" s="12">
        <v>1.9480089000000001E-3</v>
      </c>
      <c r="U68" s="12">
        <v>2.0123618000000001E-3</v>
      </c>
      <c r="V68" s="12">
        <v>2.0327425999999999E-3</v>
      </c>
      <c r="W68" s="12">
        <v>2.6247138000000001E-3</v>
      </c>
      <c r="X68" s="12">
        <v>2.6305170000000002E-3</v>
      </c>
      <c r="Y68" s="12">
        <v>3.0779403E-3</v>
      </c>
      <c r="Z68" s="12">
        <v>3.1175130000000001E-3</v>
      </c>
      <c r="AA68" s="12">
        <v>3.1909481999999999E-3</v>
      </c>
    </row>
    <row r="69" spans="1:27" s="10" customFormat="1">
      <c r="A69" s="11" t="s">
        <v>29</v>
      </c>
      <c r="B69" s="11" t="s">
        <v>12</v>
      </c>
      <c r="C69" s="12">
        <v>800</v>
      </c>
      <c r="D69" s="12">
        <v>800</v>
      </c>
      <c r="E69" s="12">
        <v>800</v>
      </c>
      <c r="F69" s="12">
        <v>800</v>
      </c>
      <c r="G69" s="12">
        <v>800</v>
      </c>
      <c r="H69" s="12">
        <v>800</v>
      </c>
      <c r="I69" s="12">
        <v>800</v>
      </c>
      <c r="J69" s="12">
        <v>800</v>
      </c>
      <c r="K69" s="12">
        <v>800</v>
      </c>
      <c r="L69" s="12">
        <v>800</v>
      </c>
      <c r="M69" s="12">
        <v>800</v>
      </c>
      <c r="N69" s="12">
        <v>800</v>
      </c>
      <c r="O69" s="12">
        <v>0</v>
      </c>
      <c r="P69" s="12">
        <v>0</v>
      </c>
      <c r="Q69" s="12">
        <v>0</v>
      </c>
      <c r="R69" s="12">
        <v>0</v>
      </c>
      <c r="S69" s="12">
        <v>0</v>
      </c>
      <c r="T69" s="12">
        <v>0</v>
      </c>
      <c r="U69" s="12">
        <v>0</v>
      </c>
      <c r="V69" s="12">
        <v>0</v>
      </c>
      <c r="W69" s="12">
        <v>0</v>
      </c>
      <c r="X69" s="12">
        <v>0</v>
      </c>
      <c r="Y69" s="12">
        <v>0</v>
      </c>
      <c r="Z69" s="12">
        <v>0</v>
      </c>
      <c r="AA69" s="12">
        <v>0</v>
      </c>
    </row>
    <row r="70" spans="1:27" s="10" customFormat="1">
      <c r="A70" s="11" t="s">
        <v>29</v>
      </c>
      <c r="B70" s="11" t="s">
        <v>5</v>
      </c>
      <c r="C70" s="12">
        <v>1460.6618198213926</v>
      </c>
      <c r="D70" s="12">
        <v>1460.6619142501227</v>
      </c>
      <c r="E70" s="12">
        <v>1460.6620209206626</v>
      </c>
      <c r="F70" s="12">
        <v>1460.6621233283227</v>
      </c>
      <c r="G70" s="12">
        <v>1460.6622401077225</v>
      </c>
      <c r="H70" s="12">
        <v>1460.6623811932227</v>
      </c>
      <c r="I70" s="12">
        <v>1460.6625093731225</v>
      </c>
      <c r="J70" s="12">
        <v>1078.1626843934228</v>
      </c>
      <c r="K70" s="12">
        <v>1078.1628212857227</v>
      </c>
      <c r="L70" s="12">
        <v>801.30304504706032</v>
      </c>
      <c r="M70" s="12">
        <v>801.30323202206023</v>
      </c>
      <c r="N70" s="12">
        <v>801.30373800006032</v>
      </c>
      <c r="O70" s="12">
        <v>721.3091551531603</v>
      </c>
      <c r="P70" s="12">
        <v>721.30921941906024</v>
      </c>
      <c r="Q70" s="12">
        <v>721.31032387066034</v>
      </c>
      <c r="R70" s="12">
        <v>721.31036071606036</v>
      </c>
      <c r="S70" s="12">
        <v>721.3104342699603</v>
      </c>
      <c r="T70" s="12">
        <v>721.31053780716036</v>
      </c>
      <c r="U70" s="12">
        <v>721.31520108656025</v>
      </c>
      <c r="V70" s="12">
        <v>721.3152669695603</v>
      </c>
      <c r="W70" s="12">
        <v>758.17908593506036</v>
      </c>
      <c r="X70" s="12">
        <v>1123.1007805450604</v>
      </c>
      <c r="Y70" s="12">
        <v>1123.1010094680605</v>
      </c>
      <c r="Z70" s="12">
        <v>969.10104469106045</v>
      </c>
      <c r="AA70" s="12">
        <v>969.10111596006038</v>
      </c>
    </row>
    <row r="71" spans="1:27" s="10" customFormat="1">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s="10" customFormat="1">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s="10" customFormat="1">
      <c r="A73" s="11" t="s">
        <v>29</v>
      </c>
      <c r="B73" s="11" t="s">
        <v>10</v>
      </c>
      <c r="C73" s="12">
        <v>2349.72449062746</v>
      </c>
      <c r="D73" s="12">
        <v>2349.7254246273596</v>
      </c>
      <c r="E73" s="12">
        <v>2349.7261727691598</v>
      </c>
      <c r="F73" s="12">
        <v>2349.7274049183607</v>
      </c>
      <c r="G73" s="12">
        <v>2316.7289638288598</v>
      </c>
      <c r="H73" s="12">
        <v>2316.7315135692602</v>
      </c>
      <c r="I73" s="12">
        <v>2225.9831264119603</v>
      </c>
      <c r="J73" s="12">
        <v>2114.0077110338602</v>
      </c>
      <c r="K73" s="12">
        <v>2114.0116807526601</v>
      </c>
      <c r="L73" s="12">
        <v>2290.8527838139603</v>
      </c>
      <c r="M73" s="12">
        <v>3313.3169858978181</v>
      </c>
      <c r="N73" s="12">
        <v>3313.3671789687182</v>
      </c>
      <c r="O73" s="12">
        <v>3636.3098647433385</v>
      </c>
      <c r="P73" s="12">
        <v>4022.7159902851822</v>
      </c>
      <c r="Q73" s="12">
        <v>4398.9330535371837</v>
      </c>
      <c r="R73" s="12">
        <v>4376.6268208909823</v>
      </c>
      <c r="S73" s="12">
        <v>4112.5206392137425</v>
      </c>
      <c r="T73" s="12">
        <v>4670.5923848702441</v>
      </c>
      <c r="U73" s="12">
        <v>4670.5944178247419</v>
      </c>
      <c r="V73" s="12">
        <v>4880.3240434177433</v>
      </c>
      <c r="W73" s="12">
        <v>4677.4766926013936</v>
      </c>
      <c r="X73" s="12">
        <v>4959.2978254953914</v>
      </c>
      <c r="Y73" s="12">
        <v>5046.2007364257552</v>
      </c>
      <c r="Z73" s="12">
        <v>6418.7114920787553</v>
      </c>
      <c r="AA73" s="12">
        <v>7448.7482742157554</v>
      </c>
    </row>
    <row r="74" spans="1:27" s="10" customFormat="1">
      <c r="A74" s="11" t="s">
        <v>29</v>
      </c>
      <c r="B74" s="11" t="s">
        <v>9</v>
      </c>
      <c r="C74" s="12">
        <v>564.62428417155593</v>
      </c>
      <c r="D74" s="12">
        <v>564.62478884277584</v>
      </c>
      <c r="E74" s="12">
        <v>564.62543112635581</v>
      </c>
      <c r="F74" s="12">
        <v>564.62577824433606</v>
      </c>
      <c r="G74" s="12">
        <v>564.62667652793596</v>
      </c>
      <c r="H74" s="12">
        <v>564.62718025678578</v>
      </c>
      <c r="I74" s="12">
        <v>564.62791461636607</v>
      </c>
      <c r="J74" s="12">
        <v>564.63120163273584</v>
      </c>
      <c r="K74" s="12">
        <v>558.51233876177685</v>
      </c>
      <c r="L74" s="12">
        <v>558.51783073907677</v>
      </c>
      <c r="M74" s="12">
        <v>558.52169357207697</v>
      </c>
      <c r="N74" s="12">
        <v>558.53777772617696</v>
      </c>
      <c r="O74" s="12">
        <v>558.54251096137693</v>
      </c>
      <c r="P74" s="12">
        <v>558.56106835547666</v>
      </c>
      <c r="Q74" s="12">
        <v>762.06581845157677</v>
      </c>
      <c r="R74" s="12">
        <v>762.06601684747693</v>
      </c>
      <c r="S74" s="12">
        <v>795.51661909117684</v>
      </c>
      <c r="T74" s="12">
        <v>795.52133380987675</v>
      </c>
      <c r="U74" s="12">
        <v>1892.1623802656948</v>
      </c>
      <c r="V74" s="12">
        <v>1892.1675230315948</v>
      </c>
      <c r="W74" s="12">
        <v>2844.7977659240955</v>
      </c>
      <c r="X74" s="12">
        <v>2574.7982723310947</v>
      </c>
      <c r="Y74" s="12">
        <v>3358.6527688766546</v>
      </c>
      <c r="Z74" s="12">
        <v>4213.7506115136539</v>
      </c>
      <c r="AA74" s="12">
        <v>4299.4401622154128</v>
      </c>
    </row>
    <row r="75" spans="1:27" s="10" customFormat="1">
      <c r="A75" s="11" t="s">
        <v>29</v>
      </c>
      <c r="B75" s="11" t="s">
        <v>102</v>
      </c>
      <c r="C75" s="12">
        <v>479.27615397912655</v>
      </c>
      <c r="D75" s="12">
        <v>479.27620539442648</v>
      </c>
      <c r="E75" s="12">
        <v>479.27632820632653</v>
      </c>
      <c r="F75" s="12">
        <v>479.27648089152649</v>
      </c>
      <c r="G75" s="12">
        <v>479.27649330172653</v>
      </c>
      <c r="H75" s="12">
        <v>479.27651281982651</v>
      </c>
      <c r="I75" s="12">
        <v>479.2768564176265</v>
      </c>
      <c r="J75" s="12">
        <v>449.27846395512648</v>
      </c>
      <c r="K75" s="12">
        <v>449.27892898512653</v>
      </c>
      <c r="L75" s="12">
        <v>449.28799737352648</v>
      </c>
      <c r="M75" s="12">
        <v>449.29052140692647</v>
      </c>
      <c r="N75" s="12">
        <v>424.29464531792649</v>
      </c>
      <c r="O75" s="12">
        <v>769.71560158092643</v>
      </c>
      <c r="P75" s="12">
        <v>769.71636052092651</v>
      </c>
      <c r="Q75" s="12">
        <v>1000.0181319509265</v>
      </c>
      <c r="R75" s="12">
        <v>1000.0186684609265</v>
      </c>
      <c r="S75" s="12">
        <v>1000.0197658309264</v>
      </c>
      <c r="T75" s="12">
        <v>1000.0209653209265</v>
      </c>
      <c r="U75" s="12">
        <v>1638.7129089409264</v>
      </c>
      <c r="V75" s="12">
        <v>1638.7135382109266</v>
      </c>
      <c r="W75" s="12">
        <v>1374.43935706</v>
      </c>
      <c r="X75" s="12">
        <v>1444.5307330200001</v>
      </c>
      <c r="Y75" s="12">
        <v>1845.1638114899999</v>
      </c>
      <c r="Z75" s="12">
        <v>1845.16500533</v>
      </c>
      <c r="AA75" s="12">
        <v>1845.1660910999999</v>
      </c>
    </row>
    <row r="76" spans="1:27" s="10" customFormat="1">
      <c r="A76" s="11" t="s">
        <v>29</v>
      </c>
      <c r="B76" s="11" t="s">
        <v>15</v>
      </c>
      <c r="C76" s="12">
        <v>0</v>
      </c>
      <c r="D76" s="12">
        <v>0</v>
      </c>
      <c r="E76" s="12">
        <v>4.3339875000000007E-3</v>
      </c>
      <c r="F76" s="12">
        <v>4.6603575000000001E-3</v>
      </c>
      <c r="G76" s="12">
        <v>5.0276190000000005E-3</v>
      </c>
      <c r="H76" s="12">
        <v>5.3902378999999999E-3</v>
      </c>
      <c r="I76" s="12">
        <v>5.6293199000000006E-3</v>
      </c>
      <c r="J76" s="12">
        <v>6.7657004999999992E-3</v>
      </c>
      <c r="K76" s="12">
        <v>6.8900575999999991E-3</v>
      </c>
      <c r="L76" s="12">
        <v>8.4752474999999997E-3</v>
      </c>
      <c r="M76" s="12">
        <v>9.450330199999999E-3</v>
      </c>
      <c r="N76" s="12">
        <v>1.03484593E-2</v>
      </c>
      <c r="O76" s="12">
        <v>1.5421517999999999E-2</v>
      </c>
      <c r="P76" s="12">
        <v>1.5751749699999998E-2</v>
      </c>
      <c r="Q76" s="12">
        <v>1.6322121299999999E-2</v>
      </c>
      <c r="R76" s="12">
        <v>1.6417100399999999E-2</v>
      </c>
      <c r="S76" s="12">
        <v>1.65602454E-2</v>
      </c>
      <c r="T76" s="12">
        <v>1.71034633E-2</v>
      </c>
      <c r="U76" s="12">
        <v>1.8566330999999998E-2</v>
      </c>
      <c r="V76" s="12">
        <v>1.8868293000000001E-2</v>
      </c>
      <c r="W76" s="12">
        <v>1.9470096999999999E-2</v>
      </c>
      <c r="X76" s="12">
        <v>2.2863754E-2</v>
      </c>
      <c r="Y76" s="12">
        <v>2.6647746999999999E-2</v>
      </c>
      <c r="Z76" s="12">
        <v>2.6789386999999998E-2</v>
      </c>
      <c r="AA76" s="12">
        <v>2.7144501000000001E-2</v>
      </c>
    </row>
    <row r="77" spans="1:27" s="10" customFormat="1">
      <c r="A77" s="11" t="s">
        <v>29</v>
      </c>
      <c r="B77" s="11" t="s">
        <v>17</v>
      </c>
      <c r="C77" s="12">
        <v>73.308999999999997</v>
      </c>
      <c r="D77" s="12">
        <v>101.551</v>
      </c>
      <c r="E77" s="12">
        <v>127.312</v>
      </c>
      <c r="F77" s="12">
        <v>163.02499999999998</v>
      </c>
      <c r="G77" s="12">
        <v>199.60599999999999</v>
      </c>
      <c r="H77" s="12">
        <v>240.464</v>
      </c>
      <c r="I77" s="12">
        <v>286.77500000000003</v>
      </c>
      <c r="J77" s="12">
        <v>326.41500000000002</v>
      </c>
      <c r="K77" s="12">
        <v>383.77499999999998</v>
      </c>
      <c r="L77" s="12">
        <v>445.52100000000002</v>
      </c>
      <c r="M77" s="12">
        <v>513.29599999999994</v>
      </c>
      <c r="N77" s="12">
        <v>587.38900000000001</v>
      </c>
      <c r="O77" s="12">
        <v>662.82799999999997</v>
      </c>
      <c r="P77" s="12">
        <v>739.02500000000009</v>
      </c>
      <c r="Q77" s="12">
        <v>819.47900000000004</v>
      </c>
      <c r="R77" s="12">
        <v>904.197</v>
      </c>
      <c r="S77" s="12">
        <v>974.71300000000008</v>
      </c>
      <c r="T77" s="12">
        <v>1040.8879999999999</v>
      </c>
      <c r="U77" s="12">
        <v>1105.8</v>
      </c>
      <c r="V77" s="12">
        <v>1166.0830000000001</v>
      </c>
      <c r="W77" s="12">
        <v>1221.982</v>
      </c>
      <c r="X77" s="12">
        <v>1278.5049999999999</v>
      </c>
      <c r="Y77" s="12">
        <v>1338.9870000000001</v>
      </c>
      <c r="Z77" s="12">
        <v>1401.0949999999998</v>
      </c>
      <c r="AA77" s="12">
        <v>1464.6789999999999</v>
      </c>
    </row>
    <row r="78" spans="1:27" s="10" customFormat="1">
      <c r="A78" s="36" t="s">
        <v>98</v>
      </c>
      <c r="B78" s="36"/>
      <c r="C78" s="29">
        <v>5884.0105946204085</v>
      </c>
      <c r="D78" s="29">
        <v>5704.0126797613584</v>
      </c>
      <c r="E78" s="29">
        <v>5704.0141964864779</v>
      </c>
      <c r="F78" s="29">
        <v>5704.0158875983598</v>
      </c>
      <c r="G78" s="29">
        <v>5671.0184833303183</v>
      </c>
      <c r="H78" s="29">
        <v>5671.0217462604087</v>
      </c>
      <c r="I78" s="29">
        <v>5580.274243845749</v>
      </c>
      <c r="J78" s="29">
        <v>5085.8023984479587</v>
      </c>
      <c r="K78" s="29">
        <v>5079.6876442984194</v>
      </c>
      <c r="L78" s="29">
        <v>4979.674624488197</v>
      </c>
      <c r="M78" s="29">
        <v>6002.1429951286555</v>
      </c>
      <c r="N78" s="29">
        <v>6002.2100738853551</v>
      </c>
      <c r="O78" s="29">
        <v>5445.1630071239761</v>
      </c>
      <c r="P78" s="29">
        <v>5831.5877693078191</v>
      </c>
      <c r="Q78" s="29">
        <v>5882.3111095754211</v>
      </c>
      <c r="R78" s="29">
        <v>5860.0051166480198</v>
      </c>
      <c r="S78" s="29">
        <v>5629.3496313185797</v>
      </c>
      <c r="T78" s="29">
        <v>6187.4262044961806</v>
      </c>
      <c r="U78" s="29">
        <v>7284.0740115387971</v>
      </c>
      <c r="V78" s="29">
        <v>7493.8088661614984</v>
      </c>
      <c r="W78" s="29">
        <v>8280.4561691743493</v>
      </c>
      <c r="X78" s="29">
        <v>8657.1995088885469</v>
      </c>
      <c r="Y78" s="29">
        <v>9527.9575927107708</v>
      </c>
      <c r="Z78" s="29">
        <v>11601.566265796469</v>
      </c>
      <c r="AA78" s="29">
        <v>12717.292743339429</v>
      </c>
    </row>
    <row r="79" spans="1:27" s="10" customFormat="1"/>
    <row r="80" spans="1:27" s="10" customFormat="1">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32" s="10" customFormat="1">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32" s="10" customFormat="1">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32" s="10" customFormat="1">
      <c r="A83" s="11" t="s">
        <v>30</v>
      </c>
      <c r="B83" s="11" t="s">
        <v>8</v>
      </c>
      <c r="C83" s="12">
        <v>208</v>
      </c>
      <c r="D83" s="12">
        <v>208.00039878999999</v>
      </c>
      <c r="E83" s="12">
        <v>208.00042794935999</v>
      </c>
      <c r="F83" s="12">
        <v>208.00044939311999</v>
      </c>
      <c r="G83" s="12">
        <v>208.00047171522999</v>
      </c>
      <c r="H83" s="12">
        <v>208.00049718515999</v>
      </c>
      <c r="I83" s="12">
        <v>208.00054242025001</v>
      </c>
      <c r="J83" s="12">
        <v>208.0005863609</v>
      </c>
      <c r="K83" s="12">
        <v>208.00061801232999</v>
      </c>
      <c r="L83" s="12">
        <v>208.0006932313</v>
      </c>
      <c r="M83" s="12">
        <v>208.00075822479999</v>
      </c>
      <c r="N83" s="12">
        <v>208.00083900854</v>
      </c>
      <c r="O83" s="12">
        <v>208.0008843473</v>
      </c>
      <c r="P83" s="12">
        <v>208.00089572195</v>
      </c>
      <c r="Q83" s="12">
        <v>208.00102400169999</v>
      </c>
      <c r="R83" s="12">
        <v>208.00104404359999</v>
      </c>
      <c r="S83" s="12">
        <v>208.00105192589999</v>
      </c>
      <c r="T83" s="12">
        <v>208.0010691249</v>
      </c>
      <c r="U83" s="12">
        <v>208.0012018841</v>
      </c>
      <c r="V83" s="12">
        <v>208.00121113040001</v>
      </c>
      <c r="W83" s="12">
        <v>208.0012503383</v>
      </c>
      <c r="X83" s="12">
        <v>208.00131702339999</v>
      </c>
      <c r="Y83" s="12">
        <v>208.00148606249999</v>
      </c>
      <c r="Z83" s="12">
        <v>208.00151707520001</v>
      </c>
      <c r="AA83" s="12">
        <v>208.001702365</v>
      </c>
    </row>
    <row r="84" spans="1:32" s="10" customFormat="1">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32" s="10" customFormat="1">
      <c r="A85" s="11" t="s">
        <v>30</v>
      </c>
      <c r="B85" s="11" t="s">
        <v>5</v>
      </c>
      <c r="C85" s="12">
        <v>178.00172810879999</v>
      </c>
      <c r="D85" s="12">
        <v>178.00182185599999</v>
      </c>
      <c r="E85" s="12">
        <v>178.00192439385</v>
      </c>
      <c r="F85" s="12">
        <v>178.00204617503999</v>
      </c>
      <c r="G85" s="12">
        <v>178.00215126585002</v>
      </c>
      <c r="H85" s="12">
        <v>178.00227486187001</v>
      </c>
      <c r="I85" s="12">
        <v>178.00242362809999</v>
      </c>
      <c r="J85" s="12">
        <v>178.00254462430001</v>
      </c>
      <c r="K85" s="12">
        <v>178.0026824455</v>
      </c>
      <c r="L85" s="12">
        <v>178.00287804230001</v>
      </c>
      <c r="M85" s="12">
        <v>178.00304093279999</v>
      </c>
      <c r="N85" s="12">
        <v>178.00331890660001</v>
      </c>
      <c r="O85" s="12">
        <v>178.00489181200001</v>
      </c>
      <c r="P85" s="12">
        <v>178.00494218970002</v>
      </c>
      <c r="Q85" s="12">
        <v>178.00585381299999</v>
      </c>
      <c r="R85" s="12">
        <v>178.00590189529998</v>
      </c>
      <c r="S85" s="12">
        <v>178.00596143430002</v>
      </c>
      <c r="T85" s="12">
        <v>58.006121912700003</v>
      </c>
      <c r="U85" s="12">
        <v>58.009328417299997</v>
      </c>
      <c r="V85" s="12">
        <v>58.009393906</v>
      </c>
      <c r="W85" s="12">
        <v>58.009503178999999</v>
      </c>
      <c r="X85" s="12">
        <v>58.014941576000005</v>
      </c>
      <c r="Y85" s="12">
        <v>58.017472917999996</v>
      </c>
      <c r="Z85" s="12">
        <v>58.017539381999995</v>
      </c>
      <c r="AA85" s="12">
        <v>58.017733047</v>
      </c>
    </row>
    <row r="86" spans="1:32" s="10" customFormat="1">
      <c r="A86" s="11" t="s">
        <v>30</v>
      </c>
      <c r="B86" s="11" t="s">
        <v>3</v>
      </c>
      <c r="C86" s="12">
        <v>2551</v>
      </c>
      <c r="D86" s="12">
        <v>2551</v>
      </c>
      <c r="E86" s="12">
        <v>2551</v>
      </c>
      <c r="F86" s="12">
        <v>2551</v>
      </c>
      <c r="G86" s="12">
        <v>2551</v>
      </c>
      <c r="H86" s="12">
        <v>2551</v>
      </c>
      <c r="I86" s="12">
        <v>2551</v>
      </c>
      <c r="J86" s="12">
        <v>2551</v>
      </c>
      <c r="K86" s="12">
        <v>2551</v>
      </c>
      <c r="L86" s="12">
        <v>2551</v>
      </c>
      <c r="M86" s="12">
        <v>2551</v>
      </c>
      <c r="N86" s="12">
        <v>2551</v>
      </c>
      <c r="O86" s="12">
        <v>2551</v>
      </c>
      <c r="P86" s="12">
        <v>2551</v>
      </c>
      <c r="Q86" s="12">
        <v>2551</v>
      </c>
      <c r="R86" s="12">
        <v>2551</v>
      </c>
      <c r="S86" s="12">
        <v>2551</v>
      </c>
      <c r="T86" s="12">
        <v>2551</v>
      </c>
      <c r="U86" s="12">
        <v>2551</v>
      </c>
      <c r="V86" s="12">
        <v>2551</v>
      </c>
      <c r="W86" s="12">
        <v>2551</v>
      </c>
      <c r="X86" s="12">
        <v>2551</v>
      </c>
      <c r="Y86" s="12">
        <v>2551</v>
      </c>
      <c r="Z86" s="12">
        <v>2551</v>
      </c>
      <c r="AA86" s="12">
        <v>2551</v>
      </c>
    </row>
    <row r="87" spans="1:32" s="10" customFormat="1">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32" s="10" customFormat="1">
      <c r="A88" s="11" t="s">
        <v>30</v>
      </c>
      <c r="B88" s="11" t="s">
        <v>10</v>
      </c>
      <c r="C88" s="12">
        <v>689.91614597256103</v>
      </c>
      <c r="D88" s="12">
        <v>816.4805628180909</v>
      </c>
      <c r="E88" s="12">
        <v>943.04458205260084</v>
      </c>
      <c r="F88" s="12">
        <v>1069.6086172407208</v>
      </c>
      <c r="G88" s="12">
        <v>1196.1766099928011</v>
      </c>
      <c r="H88" s="12">
        <v>1322.7406827815407</v>
      </c>
      <c r="I88" s="12">
        <v>1449.304595237601</v>
      </c>
      <c r="J88" s="12">
        <v>1585.3372438371212</v>
      </c>
      <c r="K88" s="12">
        <v>1722.5541639836711</v>
      </c>
      <c r="L88" s="12">
        <v>1925.2220236094608</v>
      </c>
      <c r="M88" s="12">
        <v>2039.3081043707209</v>
      </c>
      <c r="N88" s="12">
        <v>2216.2297866357208</v>
      </c>
      <c r="O88" s="12">
        <v>2705.0109073149611</v>
      </c>
      <c r="P88" s="12">
        <v>2896.287134689871</v>
      </c>
      <c r="Q88" s="12">
        <v>3183.4295973635808</v>
      </c>
      <c r="R88" s="12">
        <v>3183.4298052773606</v>
      </c>
      <c r="S88" s="12">
        <v>3183.4300803226215</v>
      </c>
      <c r="T88" s="12">
        <v>3183.4302894541211</v>
      </c>
      <c r="U88" s="12">
        <v>3183.4358712959215</v>
      </c>
      <c r="V88" s="12">
        <v>3183.4370616741217</v>
      </c>
      <c r="W88" s="12">
        <v>3183.4374564993213</v>
      </c>
      <c r="X88" s="12">
        <v>3133.8754925680209</v>
      </c>
      <c r="Y88" s="12">
        <v>3161.9489084336215</v>
      </c>
      <c r="Z88" s="12">
        <v>3462.0885146067217</v>
      </c>
      <c r="AA88" s="12">
        <v>3477.8543681601209</v>
      </c>
    </row>
    <row r="89" spans="1:32" s="10" customFormat="1">
      <c r="A89" s="11" t="s">
        <v>30</v>
      </c>
      <c r="B89" s="11" t="s">
        <v>9</v>
      </c>
      <c r="C89" s="12">
        <v>1.6665320499999999E-3</v>
      </c>
      <c r="D89" s="12">
        <v>1.93017947E-3</v>
      </c>
      <c r="E89" s="12">
        <v>2.09506363E-3</v>
      </c>
      <c r="F89" s="12">
        <v>2.3945272399999999E-3</v>
      </c>
      <c r="G89" s="12">
        <v>2.8210529499999998E-3</v>
      </c>
      <c r="H89" s="12">
        <v>2.9054559000000002E-3</v>
      </c>
      <c r="I89" s="12">
        <v>3.1674842399999998E-3</v>
      </c>
      <c r="J89" s="12">
        <v>3.7710677000000001E-3</v>
      </c>
      <c r="K89" s="12">
        <v>4.1074889999999998E-3</v>
      </c>
      <c r="L89" s="12">
        <v>4.9079251999999997E-3</v>
      </c>
      <c r="M89" s="12">
        <v>6.1048607000000008E-3</v>
      </c>
      <c r="N89" s="12">
        <v>7.1528698999999999E-3</v>
      </c>
      <c r="O89" s="12">
        <v>8.3628039000000001E-3</v>
      </c>
      <c r="P89" s="12">
        <v>8.780283199999999E-3</v>
      </c>
      <c r="Q89" s="12">
        <v>9.9989303000000002E-3</v>
      </c>
      <c r="R89" s="12">
        <v>1.01144511E-2</v>
      </c>
      <c r="S89" s="12">
        <v>1.04390648E-2</v>
      </c>
      <c r="T89" s="12">
        <v>1.0595563299999999E-2</v>
      </c>
      <c r="U89" s="12">
        <v>1.26820844E-2</v>
      </c>
      <c r="V89" s="12">
        <v>1.46756039E-2</v>
      </c>
      <c r="W89" s="12">
        <v>1.8809012900000002E-2</v>
      </c>
      <c r="X89" s="12">
        <v>2.2691152499999999E-2</v>
      </c>
      <c r="Y89" s="12">
        <v>3.2247566300000002E-2</v>
      </c>
      <c r="Z89" s="12">
        <v>3.2561779999999999E-2</v>
      </c>
      <c r="AA89" s="12">
        <v>3.3614869999999998E-2</v>
      </c>
    </row>
    <row r="90" spans="1:32" s="10" customFormat="1">
      <c r="A90" s="11" t="s">
        <v>30</v>
      </c>
      <c r="B90" s="11" t="s">
        <v>102</v>
      </c>
      <c r="C90" s="12">
        <v>4.5195905999999997E-3</v>
      </c>
      <c r="D90" s="12">
        <v>4.5457459000000002E-3</v>
      </c>
      <c r="E90" s="12">
        <v>5.0036265000000003E-3</v>
      </c>
      <c r="F90" s="12">
        <v>5.2748222000000003E-3</v>
      </c>
      <c r="G90" s="12">
        <v>5.2856989999999996E-3</v>
      </c>
      <c r="H90" s="12">
        <v>5.3064810999999996E-3</v>
      </c>
      <c r="I90" s="12">
        <v>5.9354529000000007E-3</v>
      </c>
      <c r="J90" s="12">
        <v>6.8583443999999999E-3</v>
      </c>
      <c r="K90" s="12">
        <v>7.5595086000000006E-3</v>
      </c>
      <c r="L90" s="12">
        <v>1.2455129000000001E-2</v>
      </c>
      <c r="M90" s="12">
        <v>1.4120818E-2</v>
      </c>
      <c r="N90" s="12">
        <v>1.5624924599999999E-2</v>
      </c>
      <c r="O90" s="12">
        <v>2.4526683000000001E-2</v>
      </c>
      <c r="P90" s="12">
        <v>2.4918872000000002E-2</v>
      </c>
      <c r="Q90" s="12">
        <v>3.2737444999999997E-2</v>
      </c>
      <c r="R90" s="12">
        <v>3.3141646000000004E-2</v>
      </c>
      <c r="S90" s="12">
        <v>3.3749585999999998E-2</v>
      </c>
      <c r="T90" s="12">
        <v>4.3989139999999996E-2</v>
      </c>
      <c r="U90" s="12">
        <v>4.8767448000000005E-2</v>
      </c>
      <c r="V90" s="12">
        <v>4.9147072999999999E-2</v>
      </c>
      <c r="W90" s="12">
        <v>4.559945E-2</v>
      </c>
      <c r="X90" s="12">
        <v>4.5943383000000004E-2</v>
      </c>
      <c r="Y90" s="12">
        <v>4.6498703000000002E-2</v>
      </c>
      <c r="Z90" s="12">
        <v>4.7697112E-2</v>
      </c>
      <c r="AA90" s="12">
        <v>5.3577494000000003E-2</v>
      </c>
    </row>
    <row r="91" spans="1:32" s="10" customFormat="1">
      <c r="A91" s="11" t="s">
        <v>30</v>
      </c>
      <c r="B91" s="11" t="s">
        <v>15</v>
      </c>
      <c r="C91" s="12">
        <v>0</v>
      </c>
      <c r="D91" s="12">
        <v>0</v>
      </c>
      <c r="E91" s="12">
        <v>1.0883761799999999E-2</v>
      </c>
      <c r="F91" s="12">
        <v>1.1733906299999999E-2</v>
      </c>
      <c r="G91" s="12">
        <v>1.2494933500000001E-2</v>
      </c>
      <c r="H91" s="12">
        <v>1.3408655299999999E-2</v>
      </c>
      <c r="I91" s="12">
        <v>1.66163197E-2</v>
      </c>
      <c r="J91" s="12">
        <v>2.0920444599999997E-2</v>
      </c>
      <c r="K91" s="12">
        <v>2.3391811999999998E-2</v>
      </c>
      <c r="L91" s="12">
        <v>3.6907034000000005E-2</v>
      </c>
      <c r="M91" s="12">
        <v>7.3575031999999999E-2</v>
      </c>
      <c r="N91" s="12">
        <v>44.923753171999998</v>
      </c>
      <c r="O91" s="12">
        <v>339.50035454900001</v>
      </c>
      <c r="P91" s="12">
        <v>339.50086447199999</v>
      </c>
      <c r="Q91" s="12">
        <v>608.78426047699998</v>
      </c>
      <c r="R91" s="12">
        <v>608.78457414600007</v>
      </c>
      <c r="S91" s="12">
        <v>608.78501482499996</v>
      </c>
      <c r="T91" s="12">
        <v>608.78527731700001</v>
      </c>
      <c r="U91" s="12">
        <v>750.08357910200004</v>
      </c>
      <c r="V91" s="12">
        <v>750.08400997900003</v>
      </c>
      <c r="W91" s="12">
        <v>750.08455943000001</v>
      </c>
      <c r="X91" s="12">
        <v>782.46631506899996</v>
      </c>
      <c r="Y91" s="12">
        <v>993.03624856600004</v>
      </c>
      <c r="Z91" s="12">
        <v>993.03664923300005</v>
      </c>
      <c r="AA91" s="12">
        <v>993.03765442600002</v>
      </c>
      <c r="AC91" s="6"/>
      <c r="AD91" s="6"/>
      <c r="AE91" s="6"/>
      <c r="AF91" s="6"/>
    </row>
    <row r="92" spans="1:32" s="10" customFormat="1">
      <c r="A92" s="11" t="s">
        <v>30</v>
      </c>
      <c r="B92" s="11" t="s">
        <v>17</v>
      </c>
      <c r="C92" s="12">
        <v>2.1869999999999998</v>
      </c>
      <c r="D92" s="12">
        <v>3.7669999999999999</v>
      </c>
      <c r="E92" s="12">
        <v>6.1920000000000002</v>
      </c>
      <c r="F92" s="12">
        <v>9.4580000000000002</v>
      </c>
      <c r="G92" s="12">
        <v>13.686</v>
      </c>
      <c r="H92" s="12">
        <v>18.501000000000001</v>
      </c>
      <c r="I92" s="12">
        <v>25.305999999999997</v>
      </c>
      <c r="J92" s="12">
        <v>31.024000000000001</v>
      </c>
      <c r="K92" s="12">
        <v>39.655000000000001</v>
      </c>
      <c r="L92" s="12">
        <v>49.213999999999999</v>
      </c>
      <c r="M92" s="12">
        <v>59.832000000000001</v>
      </c>
      <c r="N92" s="12">
        <v>71.546999999999997</v>
      </c>
      <c r="O92" s="12">
        <v>84.406999999999996</v>
      </c>
      <c r="P92" s="12">
        <v>97.813000000000002</v>
      </c>
      <c r="Q92" s="12">
        <v>112.161</v>
      </c>
      <c r="R92" s="12">
        <v>127.544</v>
      </c>
      <c r="S92" s="12">
        <v>142.83799999999999</v>
      </c>
      <c r="T92" s="12">
        <v>158.71299999999999</v>
      </c>
      <c r="U92" s="12">
        <v>174.702</v>
      </c>
      <c r="V92" s="12">
        <v>190.50399999999999</v>
      </c>
      <c r="W92" s="12">
        <v>206.21899999999999</v>
      </c>
      <c r="X92" s="12">
        <v>221.12899999999999</v>
      </c>
      <c r="Y92" s="12">
        <v>235.566</v>
      </c>
      <c r="Z92" s="12">
        <v>250.398</v>
      </c>
      <c r="AA92" s="12">
        <v>266.11900000000003</v>
      </c>
      <c r="AC92" s="6"/>
      <c r="AD92" s="6"/>
      <c r="AE92" s="6"/>
      <c r="AF92" s="6"/>
    </row>
    <row r="93" spans="1:32" s="10" customFormat="1">
      <c r="A93" s="36" t="s">
        <v>98</v>
      </c>
      <c r="B93" s="36"/>
      <c r="C93" s="29">
        <v>3626.9195406134108</v>
      </c>
      <c r="D93" s="29">
        <v>3753.484713643561</v>
      </c>
      <c r="E93" s="29">
        <v>3880.049029459441</v>
      </c>
      <c r="F93" s="29">
        <v>4006.6135073361211</v>
      </c>
      <c r="G93" s="29">
        <v>4133.1820540268309</v>
      </c>
      <c r="H93" s="29">
        <v>4259.7463602844709</v>
      </c>
      <c r="I93" s="29">
        <v>4386.3107287701914</v>
      </c>
      <c r="J93" s="29">
        <v>4522.3441458900206</v>
      </c>
      <c r="K93" s="29">
        <v>4659.5615719305006</v>
      </c>
      <c r="L93" s="29">
        <v>4862.230502808261</v>
      </c>
      <c r="M93" s="29">
        <v>4976.3180083890211</v>
      </c>
      <c r="N93" s="29">
        <v>5153.2410974207605</v>
      </c>
      <c r="O93" s="29">
        <v>5642.0250462781614</v>
      </c>
      <c r="P93" s="29">
        <v>5833.3017528847213</v>
      </c>
      <c r="Q93" s="29">
        <v>6120.4464741085812</v>
      </c>
      <c r="R93" s="29">
        <v>6120.4468656673607</v>
      </c>
      <c r="S93" s="29">
        <v>6120.4475327476221</v>
      </c>
      <c r="T93" s="29">
        <v>6000.4480760550205</v>
      </c>
      <c r="U93" s="29">
        <v>6000.4590836817206</v>
      </c>
      <c r="V93" s="29">
        <v>6000.4623423144221</v>
      </c>
      <c r="W93" s="29">
        <v>6000.4670190295219</v>
      </c>
      <c r="X93" s="29">
        <v>5950.9144423199205</v>
      </c>
      <c r="Y93" s="29">
        <v>5979.0001149804211</v>
      </c>
      <c r="Z93" s="29">
        <v>6279.1401328439215</v>
      </c>
      <c r="AA93" s="29">
        <v>6294.9074184421206</v>
      </c>
      <c r="AC93" s="6"/>
      <c r="AD93" s="6"/>
      <c r="AE93" s="6"/>
      <c r="AF93" s="6"/>
    </row>
    <row r="94" spans="1:32" s="10" customFormat="1" collapsed="1">
      <c r="A94" s="6"/>
      <c r="B94" s="6"/>
      <c r="C94" s="6"/>
      <c r="D94" s="6"/>
      <c r="E94" s="6"/>
      <c r="F94" s="6"/>
      <c r="G94" s="6"/>
      <c r="H94" s="6"/>
      <c r="I94" s="6"/>
      <c r="J94" s="6"/>
      <c r="K94" s="6"/>
      <c r="L94" s="6"/>
      <c r="M94" s="6"/>
      <c r="N94" s="6"/>
      <c r="O94" s="6"/>
      <c r="P94" s="6"/>
      <c r="Q94" s="6"/>
      <c r="R94" s="6"/>
      <c r="S94" s="6"/>
      <c r="T94" s="6"/>
      <c r="U94" s="6"/>
      <c r="V94" s="6"/>
      <c r="W94" s="6"/>
      <c r="X94" s="6"/>
      <c r="Y94" s="6"/>
      <c r="Z94" s="6"/>
      <c r="AA94" s="6"/>
      <c r="AC94" s="6"/>
      <c r="AD94" s="6"/>
      <c r="AE94" s="6"/>
      <c r="AF94" s="6"/>
    </row>
    <row r="95" spans="1:32" s="10" customFormat="1">
      <c r="A95" s="6"/>
      <c r="B95" s="6"/>
      <c r="C95" s="6"/>
      <c r="D95" s="6"/>
      <c r="E95" s="6"/>
      <c r="F95" s="6"/>
      <c r="G95" s="6"/>
      <c r="H95" s="6"/>
      <c r="I95" s="6"/>
      <c r="J95" s="6"/>
      <c r="K95" s="6"/>
      <c r="L95" s="6"/>
      <c r="M95" s="6"/>
      <c r="N95" s="6"/>
      <c r="O95" s="6"/>
      <c r="P95" s="6"/>
      <c r="Q95" s="6"/>
      <c r="R95" s="6"/>
      <c r="S95" s="6"/>
      <c r="T95" s="6"/>
      <c r="U95" s="6"/>
      <c r="V95" s="6"/>
      <c r="W95" s="6"/>
      <c r="X95" s="6"/>
      <c r="Y95" s="6"/>
      <c r="Z95" s="6"/>
      <c r="AA95" s="6"/>
      <c r="AC95" s="6"/>
      <c r="AD95" s="6"/>
      <c r="AE95" s="6"/>
      <c r="AF95" s="6"/>
    </row>
    <row r="96" spans="1:32" s="10" customFormat="1">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c r="AC96" s="6"/>
      <c r="AD96" s="6"/>
      <c r="AE96" s="6"/>
      <c r="AF96" s="6"/>
    </row>
    <row r="97" spans="1:32" s="10" customFormat="1">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c r="AC97" s="6"/>
      <c r="AD97" s="6"/>
      <c r="AE97" s="6"/>
      <c r="AF97" s="6"/>
    </row>
    <row r="98" spans="1:32" s="10" customFormat="1">
      <c r="A98" s="11" t="s">
        <v>18</v>
      </c>
      <c r="B98" s="11" t="s">
        <v>105</v>
      </c>
      <c r="C98" s="12">
        <v>1004.6432400930325</v>
      </c>
      <c r="D98" s="12">
        <v>1004.6479072219327</v>
      </c>
      <c r="E98" s="12">
        <v>1004.6613663826324</v>
      </c>
      <c r="F98" s="12">
        <v>1004.6623574821325</v>
      </c>
      <c r="G98" s="12">
        <v>1004.6642893973325</v>
      </c>
      <c r="H98" s="12">
        <v>1134.6571778084326</v>
      </c>
      <c r="I98" s="12">
        <v>1159.0391162605326</v>
      </c>
      <c r="J98" s="12">
        <v>1129.0545409922324</v>
      </c>
      <c r="K98" s="12">
        <v>1129.0570588576325</v>
      </c>
      <c r="L98" s="12">
        <v>1670.2231170005325</v>
      </c>
      <c r="M98" s="12">
        <v>3427.1366560319261</v>
      </c>
      <c r="N98" s="12">
        <v>3508.5215202460267</v>
      </c>
      <c r="O98" s="12">
        <v>4270.2084221869272</v>
      </c>
      <c r="P98" s="12">
        <v>4220.2130279029261</v>
      </c>
      <c r="Q98" s="12">
        <v>6495.9139503169263</v>
      </c>
      <c r="R98" s="12">
        <v>6995.917355634926</v>
      </c>
      <c r="S98" s="12">
        <v>6995.9228859709274</v>
      </c>
      <c r="T98" s="12">
        <v>7005.5148918849263</v>
      </c>
      <c r="U98" s="12">
        <v>9963.8390151689255</v>
      </c>
      <c r="V98" s="12">
        <v>9963.8438787379255</v>
      </c>
      <c r="W98" s="12">
        <v>9896.0798078099997</v>
      </c>
      <c r="X98" s="12">
        <v>10151.014327512999</v>
      </c>
      <c r="Y98" s="12">
        <v>10905.730571504</v>
      </c>
      <c r="Z98" s="12">
        <v>11063.103162522</v>
      </c>
      <c r="AA98" s="12">
        <v>11824.198593752</v>
      </c>
      <c r="AC98" s="6"/>
      <c r="AD98" s="6"/>
      <c r="AE98" s="6"/>
      <c r="AF98" s="6"/>
    </row>
    <row r="99" spans="1:32" collapsed="1">
      <c r="A99" s="11" t="s">
        <v>18</v>
      </c>
      <c r="B99" s="11" t="s">
        <v>14</v>
      </c>
      <c r="C99" s="12">
        <v>1310</v>
      </c>
      <c r="D99" s="12">
        <v>1310</v>
      </c>
      <c r="E99" s="12">
        <v>2502.8299301910997</v>
      </c>
      <c r="F99" s="12">
        <v>2502.8327416828001</v>
      </c>
      <c r="G99" s="12">
        <v>5125.015289911501</v>
      </c>
      <c r="H99" s="12">
        <v>5395.0384186397005</v>
      </c>
      <c r="I99" s="12">
        <v>5445.6624349136</v>
      </c>
      <c r="J99" s="12">
        <v>5445.6703442446005</v>
      </c>
      <c r="K99" s="12">
        <v>5445.6732596003003</v>
      </c>
      <c r="L99" s="12">
        <v>5445.740097676301</v>
      </c>
      <c r="M99" s="12">
        <v>5716.8620305878003</v>
      </c>
      <c r="N99" s="12">
        <v>5778.7001143590005</v>
      </c>
      <c r="O99" s="12">
        <v>6073.2831650465996</v>
      </c>
      <c r="P99" s="12">
        <v>6073.2868449815005</v>
      </c>
      <c r="Q99" s="12">
        <v>6342.7633690453004</v>
      </c>
      <c r="R99" s="12">
        <v>6342.7644214034008</v>
      </c>
      <c r="S99" s="12">
        <v>6342.7656336463997</v>
      </c>
      <c r="T99" s="12">
        <v>6342.7670689822999</v>
      </c>
      <c r="U99" s="12">
        <v>6703.8731556670009</v>
      </c>
      <c r="V99" s="12">
        <v>6703.8753472069993</v>
      </c>
      <c r="W99" s="12">
        <v>6973.6714471469995</v>
      </c>
      <c r="X99" s="12">
        <v>7365.6858024290013</v>
      </c>
      <c r="Y99" s="12">
        <v>8009.3735124130008</v>
      </c>
      <c r="Z99" s="12">
        <v>9027.3240963030003</v>
      </c>
      <c r="AA99" s="12">
        <v>9027.3265678810003</v>
      </c>
    </row>
    <row r="100" spans="1:32">
      <c r="A100" s="11" t="s">
        <v>18</v>
      </c>
      <c r="B100" s="11" t="s">
        <v>25</v>
      </c>
      <c r="C100" s="12">
        <v>147.505</v>
      </c>
      <c r="D100" s="12">
        <v>233.726</v>
      </c>
      <c r="E100" s="12">
        <v>341.185</v>
      </c>
      <c r="F100" s="12">
        <v>499.25400000000002</v>
      </c>
      <c r="G100" s="12">
        <v>694.24800000000005</v>
      </c>
      <c r="H100" s="12">
        <v>914.65499999999997</v>
      </c>
      <c r="I100" s="12">
        <v>1207.518</v>
      </c>
      <c r="J100" s="12">
        <v>1463.328</v>
      </c>
      <c r="K100" s="12">
        <v>1850.787</v>
      </c>
      <c r="L100" s="12">
        <v>2292.6030000000001</v>
      </c>
      <c r="M100" s="12">
        <v>2793.5289999999995</v>
      </c>
      <c r="N100" s="12">
        <v>3356.326</v>
      </c>
      <c r="O100" s="12">
        <v>3965.7850000000003</v>
      </c>
      <c r="P100" s="12">
        <v>4611.2470000000003</v>
      </c>
      <c r="Q100" s="12">
        <v>5307.5700000000006</v>
      </c>
      <c r="R100" s="12">
        <v>6042.2599999999993</v>
      </c>
      <c r="S100" s="12">
        <v>6743.4239999999991</v>
      </c>
      <c r="T100" s="12">
        <v>7427.6600000000008</v>
      </c>
      <c r="U100" s="12">
        <v>8128.8190000000013</v>
      </c>
      <c r="V100" s="12">
        <v>8833.5020000000004</v>
      </c>
      <c r="W100" s="12">
        <v>9521.7929999999997</v>
      </c>
      <c r="X100" s="12">
        <v>10184.092000000001</v>
      </c>
      <c r="Y100" s="12">
        <v>10839.15</v>
      </c>
      <c r="Z100" s="12">
        <v>11484.626999999999</v>
      </c>
      <c r="AA100" s="12">
        <v>12143.078000000001</v>
      </c>
    </row>
    <row r="101" spans="1:32" collapsed="1"/>
    <row r="102" spans="1:32">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32">
      <c r="A103" s="11" t="s">
        <v>26</v>
      </c>
      <c r="B103" s="11" t="s">
        <v>105</v>
      </c>
      <c r="C103" s="12">
        <v>50.022372760000003</v>
      </c>
      <c r="D103" s="12">
        <v>50.026199374299999</v>
      </c>
      <c r="E103" s="12">
        <v>50.037962034700001</v>
      </c>
      <c r="F103" s="12">
        <v>50.038156915199998</v>
      </c>
      <c r="G103" s="12">
        <v>50.040050105799999</v>
      </c>
      <c r="H103" s="12">
        <v>180.02915130950001</v>
      </c>
      <c r="I103" s="12">
        <v>204.4098581813</v>
      </c>
      <c r="J103" s="12">
        <v>204.4212415392</v>
      </c>
      <c r="K103" s="12">
        <v>204.42197672440003</v>
      </c>
      <c r="L103" s="12">
        <v>745.4499244607</v>
      </c>
      <c r="M103" s="12">
        <v>2301.404966263</v>
      </c>
      <c r="N103" s="12">
        <v>2301.407883457</v>
      </c>
      <c r="O103" s="12">
        <v>2301.4104572130004</v>
      </c>
      <c r="P103" s="12">
        <v>2251.4129512899999</v>
      </c>
      <c r="Q103" s="12">
        <v>2251.4354567360001</v>
      </c>
      <c r="R103" s="12">
        <v>2501.4371717979998</v>
      </c>
      <c r="S103" s="12">
        <v>2501.4394412420006</v>
      </c>
      <c r="T103" s="12">
        <v>2501.4426828639998</v>
      </c>
      <c r="U103" s="12">
        <v>3554.4519617499996</v>
      </c>
      <c r="V103" s="12">
        <v>3554.4541805039999</v>
      </c>
      <c r="W103" s="12">
        <v>3554.4359133399998</v>
      </c>
      <c r="X103" s="12">
        <v>3739.2772166499999</v>
      </c>
      <c r="Y103" s="12">
        <v>3877.654614991</v>
      </c>
      <c r="Z103" s="12">
        <v>4081.2456695699998</v>
      </c>
      <c r="AA103" s="12">
        <v>4081.2466049680002</v>
      </c>
    </row>
    <row r="104" spans="1:32">
      <c r="A104" s="11" t="s">
        <v>26</v>
      </c>
      <c r="B104" s="11" t="s">
        <v>14</v>
      </c>
      <c r="C104" s="12">
        <v>840</v>
      </c>
      <c r="D104" s="12">
        <v>840</v>
      </c>
      <c r="E104" s="12">
        <v>1782.8024030115</v>
      </c>
      <c r="F104" s="12">
        <v>1782.8026315953</v>
      </c>
      <c r="G104" s="12">
        <v>4404.9835519526005</v>
      </c>
      <c r="H104" s="12">
        <v>4674.9945465910005</v>
      </c>
      <c r="I104" s="12">
        <v>4725.6144958080004</v>
      </c>
      <c r="J104" s="12">
        <v>4725.6150953229999</v>
      </c>
      <c r="K104" s="12">
        <v>4725.6151687815</v>
      </c>
      <c r="L104" s="12">
        <v>4725.6155571460004</v>
      </c>
      <c r="M104" s="12">
        <v>4725.9960570100002</v>
      </c>
      <c r="N104" s="12">
        <v>4725.9961766169999</v>
      </c>
      <c r="O104" s="12">
        <v>4725.9963115959999</v>
      </c>
      <c r="P104" s="12">
        <v>4725.9963536710002</v>
      </c>
      <c r="Q104" s="12">
        <v>4725.9964853900001</v>
      </c>
      <c r="R104" s="12">
        <v>4725.9967889270001</v>
      </c>
      <c r="S104" s="12">
        <v>4725.9969972500003</v>
      </c>
      <c r="T104" s="12">
        <v>4725.9971791449998</v>
      </c>
      <c r="U104" s="12">
        <v>4726.0005639250003</v>
      </c>
      <c r="V104" s="12">
        <v>4726.0009617039996</v>
      </c>
      <c r="W104" s="12">
        <v>4726.0012926239997</v>
      </c>
      <c r="X104" s="12">
        <v>5085.6018398760007</v>
      </c>
      <c r="Y104" s="12">
        <v>5085.6023386220004</v>
      </c>
      <c r="Z104" s="12">
        <v>5085.6027109500001</v>
      </c>
      <c r="AA104" s="12">
        <v>5085.6029262709999</v>
      </c>
    </row>
    <row r="105" spans="1:32">
      <c r="A105" s="11" t="s">
        <v>26</v>
      </c>
      <c r="B105" s="11" t="s">
        <v>25</v>
      </c>
      <c r="C105" s="12">
        <v>35.03</v>
      </c>
      <c r="D105" s="12">
        <v>66.47</v>
      </c>
      <c r="E105" s="12">
        <v>108.38500000000001</v>
      </c>
      <c r="F105" s="12">
        <v>164.93600000000001</v>
      </c>
      <c r="G105" s="12">
        <v>231.89200000000002</v>
      </c>
      <c r="H105" s="12">
        <v>309.83299999999997</v>
      </c>
      <c r="I105" s="12">
        <v>419.29300000000001</v>
      </c>
      <c r="J105" s="12">
        <v>513.86800000000005</v>
      </c>
      <c r="K105" s="12">
        <v>645.85</v>
      </c>
      <c r="L105" s="12">
        <v>793.28800000000001</v>
      </c>
      <c r="M105" s="12">
        <v>960.428</v>
      </c>
      <c r="N105" s="12">
        <v>1151.337</v>
      </c>
      <c r="O105" s="12">
        <v>1358.675</v>
      </c>
      <c r="P105" s="12">
        <v>1573.175</v>
      </c>
      <c r="Q105" s="12">
        <v>1800.0840000000001</v>
      </c>
      <c r="R105" s="12">
        <v>2041.8519999999999</v>
      </c>
      <c r="S105" s="12">
        <v>2261.248</v>
      </c>
      <c r="T105" s="12">
        <v>2472.415</v>
      </c>
      <c r="U105" s="12">
        <v>2678.0620000000004</v>
      </c>
      <c r="V105" s="12">
        <v>2873.1249999999995</v>
      </c>
      <c r="W105" s="12">
        <v>3061.8279999999995</v>
      </c>
      <c r="X105" s="12">
        <v>3253.4369999999999</v>
      </c>
      <c r="Y105" s="12">
        <v>3451.6440000000002</v>
      </c>
      <c r="Z105" s="12">
        <v>3655.9630000000002</v>
      </c>
      <c r="AA105" s="12">
        <v>3874.1570000000002</v>
      </c>
    </row>
    <row r="107" spans="1:32">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32">
      <c r="A108" s="11" t="s">
        <v>27</v>
      </c>
      <c r="B108" s="11" t="s">
        <v>105</v>
      </c>
      <c r="C108" s="12">
        <v>100.0050279032</v>
      </c>
      <c r="D108" s="12">
        <v>100.00516319579999</v>
      </c>
      <c r="E108" s="12">
        <v>100.0060753082</v>
      </c>
      <c r="F108" s="12">
        <v>100.0062142636</v>
      </c>
      <c r="G108" s="12">
        <v>100.0062220506</v>
      </c>
      <c r="H108" s="12">
        <v>100.009952992</v>
      </c>
      <c r="I108" s="12">
        <v>100.0100286397</v>
      </c>
      <c r="J108" s="12">
        <v>100.010276629</v>
      </c>
      <c r="K108" s="12">
        <v>100.01056889429999</v>
      </c>
      <c r="L108" s="12">
        <v>100.128453772</v>
      </c>
      <c r="M108" s="12">
        <v>356.41030122999996</v>
      </c>
      <c r="N108" s="12">
        <v>462.7824708</v>
      </c>
      <c r="O108" s="12">
        <v>878.83925999999997</v>
      </c>
      <c r="P108" s="12">
        <v>878.83962999999994</v>
      </c>
      <c r="Q108" s="12">
        <v>2924.2064999999998</v>
      </c>
      <c r="R108" s="12">
        <v>2924.20687</v>
      </c>
      <c r="S108" s="12">
        <v>2924.20748</v>
      </c>
      <c r="T108" s="12">
        <v>2924.2081699999999</v>
      </c>
      <c r="U108" s="12">
        <v>3359.4080999999996</v>
      </c>
      <c r="V108" s="12">
        <v>3359.4089400000003</v>
      </c>
      <c r="W108" s="12">
        <v>3555.9449299999997</v>
      </c>
      <c r="X108" s="12">
        <v>3555.9454599999999</v>
      </c>
      <c r="Y108" s="12">
        <v>3555.94598</v>
      </c>
      <c r="Z108" s="12">
        <v>3759.7245600000001</v>
      </c>
      <c r="AA108" s="12">
        <v>3759.7259300000001</v>
      </c>
    </row>
    <row r="109" spans="1:32">
      <c r="A109" s="11" t="s">
        <v>27</v>
      </c>
      <c r="B109" s="11" t="s">
        <v>14</v>
      </c>
      <c r="C109" s="12">
        <v>470</v>
      </c>
      <c r="D109" s="12">
        <v>470</v>
      </c>
      <c r="E109" s="12">
        <v>720.00655070029995</v>
      </c>
      <c r="F109" s="12">
        <v>720.00737096130001</v>
      </c>
      <c r="G109" s="12">
        <v>720.0076921653</v>
      </c>
      <c r="H109" s="12">
        <v>720.01830978249995</v>
      </c>
      <c r="I109" s="12">
        <v>720.01856493299999</v>
      </c>
      <c r="J109" s="12">
        <v>720.01878541400004</v>
      </c>
      <c r="K109" s="12">
        <v>720.01889843599997</v>
      </c>
      <c r="L109" s="12">
        <v>720.06865167800004</v>
      </c>
      <c r="M109" s="12">
        <v>990.76955577000001</v>
      </c>
      <c r="N109" s="12">
        <v>1007.755440025</v>
      </c>
      <c r="O109" s="12">
        <v>1007.7561954160001</v>
      </c>
      <c r="P109" s="12">
        <v>1007.756357167</v>
      </c>
      <c r="Q109" s="12">
        <v>1007.9434107770001</v>
      </c>
      <c r="R109" s="12">
        <v>1007.943554034</v>
      </c>
      <c r="S109" s="12">
        <v>1007.94370643</v>
      </c>
      <c r="T109" s="12">
        <v>1007.9438447160001</v>
      </c>
      <c r="U109" s="12">
        <v>1227.7316526899999</v>
      </c>
      <c r="V109" s="12">
        <v>1227.73240285</v>
      </c>
      <c r="W109" s="12">
        <v>1497.5266617500001</v>
      </c>
      <c r="X109" s="12">
        <v>1497.5270689260001</v>
      </c>
      <c r="Y109" s="12">
        <v>1930.6354814700001</v>
      </c>
      <c r="Z109" s="12">
        <v>2948.584863043</v>
      </c>
      <c r="AA109" s="12">
        <v>2948.5853255330003</v>
      </c>
    </row>
    <row r="110" spans="1:32">
      <c r="A110" s="11" t="s">
        <v>27</v>
      </c>
      <c r="B110" s="11" t="s">
        <v>25</v>
      </c>
      <c r="C110" s="12">
        <v>18.839000000000002</v>
      </c>
      <c r="D110" s="12">
        <v>30.972000000000001</v>
      </c>
      <c r="E110" s="12">
        <v>50.94</v>
      </c>
      <c r="F110" s="12">
        <v>79.948999999999998</v>
      </c>
      <c r="G110" s="12">
        <v>118.98400000000001</v>
      </c>
      <c r="H110" s="12">
        <v>166.928</v>
      </c>
      <c r="I110" s="12">
        <v>232.95499999999998</v>
      </c>
      <c r="J110" s="12">
        <v>293.17099999999999</v>
      </c>
      <c r="K110" s="12">
        <v>401.00599999999997</v>
      </c>
      <c r="L110" s="12">
        <v>528.81899999999996</v>
      </c>
      <c r="M110" s="12">
        <v>672.52099999999996</v>
      </c>
      <c r="N110" s="12">
        <v>830.61500000000001</v>
      </c>
      <c r="O110" s="12">
        <v>1001.1779999999999</v>
      </c>
      <c r="P110" s="12">
        <v>1179.758</v>
      </c>
      <c r="Q110" s="12">
        <v>1370.761</v>
      </c>
      <c r="R110" s="12">
        <v>1575.4280000000001</v>
      </c>
      <c r="S110" s="12">
        <v>1781.4839999999999</v>
      </c>
      <c r="T110" s="12">
        <v>1996.105</v>
      </c>
      <c r="U110" s="12">
        <v>2224.29</v>
      </c>
      <c r="V110" s="12">
        <v>2464.134</v>
      </c>
      <c r="W110" s="12">
        <v>2698.9380000000001</v>
      </c>
      <c r="X110" s="12">
        <v>2914.556</v>
      </c>
      <c r="Y110" s="12">
        <v>3118.3009999999999</v>
      </c>
      <c r="Z110" s="12">
        <v>3309.4039999999995</v>
      </c>
      <c r="AA110" s="12">
        <v>3496.4630000000002</v>
      </c>
    </row>
    <row r="112" spans="1:32">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c r="A113" s="11" t="s">
        <v>28</v>
      </c>
      <c r="B113" s="11" t="s">
        <v>105</v>
      </c>
      <c r="C113" s="12">
        <v>375.33516586010597</v>
      </c>
      <c r="D113" s="12">
        <v>375.33579351150598</v>
      </c>
      <c r="E113" s="12">
        <v>375.33599720690597</v>
      </c>
      <c r="F113" s="12">
        <v>375.33623058960598</v>
      </c>
      <c r="G113" s="12">
        <v>375.336238240206</v>
      </c>
      <c r="H113" s="12">
        <v>375.336254206006</v>
      </c>
      <c r="I113" s="12">
        <v>375.33643756900602</v>
      </c>
      <c r="J113" s="12">
        <v>375.33770052450598</v>
      </c>
      <c r="K113" s="12">
        <v>375.33802474520598</v>
      </c>
      <c r="L113" s="12">
        <v>375.34428626530598</v>
      </c>
      <c r="M113" s="12">
        <v>320.01674631399999</v>
      </c>
      <c r="N113" s="12">
        <v>320.0208957465</v>
      </c>
      <c r="O113" s="12">
        <v>320.21857670999998</v>
      </c>
      <c r="P113" s="12">
        <v>320.21916721999997</v>
      </c>
      <c r="Q113" s="12">
        <v>320.22112418500001</v>
      </c>
      <c r="R113" s="12">
        <v>570.22150372999999</v>
      </c>
      <c r="S113" s="12">
        <v>570.22244931199998</v>
      </c>
      <c r="T113" s="12">
        <v>579.79908455999998</v>
      </c>
      <c r="U113" s="12">
        <v>1411.2172770299999</v>
      </c>
      <c r="V113" s="12">
        <v>1411.2180729500001</v>
      </c>
      <c r="W113" s="12">
        <v>1411.2140079600001</v>
      </c>
      <c r="X113" s="12">
        <v>1411.2149744600001</v>
      </c>
      <c r="Y113" s="12">
        <v>1626.91966632</v>
      </c>
      <c r="Z113" s="12">
        <v>1376.92023051</v>
      </c>
      <c r="AA113" s="12">
        <v>2138.0063901899998</v>
      </c>
    </row>
    <row r="114" spans="1:27">
      <c r="A114" s="11" t="s">
        <v>28</v>
      </c>
      <c r="B114" s="11" t="s">
        <v>14</v>
      </c>
      <c r="C114" s="12">
        <v>0</v>
      </c>
      <c r="D114" s="12">
        <v>0</v>
      </c>
      <c r="E114" s="12">
        <v>5.7587300000000001E-3</v>
      </c>
      <c r="F114" s="12">
        <v>6.3448623999999999E-3</v>
      </c>
      <c r="G114" s="12">
        <v>6.5232411000000004E-3</v>
      </c>
      <c r="H114" s="12">
        <v>6.7633729999999996E-3</v>
      </c>
      <c r="I114" s="12">
        <v>7.1285330000000003E-3</v>
      </c>
      <c r="J114" s="12">
        <v>8.7773625000000001E-3</v>
      </c>
      <c r="K114" s="12">
        <v>8.910513200000001E-3</v>
      </c>
      <c r="L114" s="12">
        <v>1.05065708E-2</v>
      </c>
      <c r="M114" s="12">
        <v>1.33924456E-2</v>
      </c>
      <c r="N114" s="12">
        <v>1.43960857E-2</v>
      </c>
      <c r="O114" s="12">
        <v>1.48819676E-2</v>
      </c>
      <c r="P114" s="12">
        <v>1.7517921799999999E-2</v>
      </c>
      <c r="Q114" s="12">
        <v>2.2890279999999999E-2</v>
      </c>
      <c r="R114" s="12">
        <v>2.3087195999999997E-2</v>
      </c>
      <c r="S114" s="12">
        <v>2.3354896E-2</v>
      </c>
      <c r="T114" s="12">
        <v>2.3664340999999998E-2</v>
      </c>
      <c r="U114" s="12">
        <v>3.8793619000000001E-2</v>
      </c>
      <c r="V114" s="12">
        <v>3.9104381000000001E-2</v>
      </c>
      <c r="W114" s="12">
        <v>3.9463245999999993E-2</v>
      </c>
      <c r="X114" s="12">
        <v>6.7714804000000003E-2</v>
      </c>
      <c r="Y114" s="12">
        <v>7.2796007999999995E-2</v>
      </c>
      <c r="Z114" s="12">
        <v>7.3083690000000007E-2</v>
      </c>
      <c r="AA114" s="12">
        <v>7.3517150000000003E-2</v>
      </c>
    </row>
    <row r="115" spans="1:27">
      <c r="A115" s="11" t="s">
        <v>28</v>
      </c>
      <c r="B115" s="11" t="s">
        <v>25</v>
      </c>
      <c r="C115" s="12">
        <v>18.14</v>
      </c>
      <c r="D115" s="12">
        <v>30.966000000000001</v>
      </c>
      <c r="E115" s="12">
        <v>48.356000000000002</v>
      </c>
      <c r="F115" s="12">
        <v>81.88600000000001</v>
      </c>
      <c r="G115" s="12">
        <v>130.08000000000001</v>
      </c>
      <c r="H115" s="12">
        <v>178.929</v>
      </c>
      <c r="I115" s="12">
        <v>243.18899999999999</v>
      </c>
      <c r="J115" s="12">
        <v>298.84999999999997</v>
      </c>
      <c r="K115" s="12">
        <v>380.50099999999998</v>
      </c>
      <c r="L115" s="12">
        <v>475.76100000000002</v>
      </c>
      <c r="M115" s="12">
        <v>587.452</v>
      </c>
      <c r="N115" s="12">
        <v>715.43799999999999</v>
      </c>
      <c r="O115" s="12">
        <v>858.697</v>
      </c>
      <c r="P115" s="12">
        <v>1021.476</v>
      </c>
      <c r="Q115" s="12">
        <v>1205.085</v>
      </c>
      <c r="R115" s="12">
        <v>1393.2389999999998</v>
      </c>
      <c r="S115" s="12">
        <v>1583.1409999999998</v>
      </c>
      <c r="T115" s="12">
        <v>1759.5390000000002</v>
      </c>
      <c r="U115" s="12">
        <v>1945.9650000000001</v>
      </c>
      <c r="V115" s="12">
        <v>2139.6559999999999</v>
      </c>
      <c r="W115" s="12">
        <v>2332.826</v>
      </c>
      <c r="X115" s="12">
        <v>2516.4650000000001</v>
      </c>
      <c r="Y115" s="12">
        <v>2694.652</v>
      </c>
      <c r="Z115" s="12">
        <v>2867.7670000000003</v>
      </c>
      <c r="AA115" s="12">
        <v>3041.66</v>
      </c>
    </row>
    <row r="117" spans="1:27">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c r="A118" s="11" t="s">
        <v>29</v>
      </c>
      <c r="B118" s="11" t="s">
        <v>105</v>
      </c>
      <c r="C118" s="12">
        <v>479.27615397912649</v>
      </c>
      <c r="D118" s="12">
        <v>479.27620539442654</v>
      </c>
      <c r="E118" s="12">
        <v>479.27632820632653</v>
      </c>
      <c r="F118" s="12">
        <v>479.27648089152649</v>
      </c>
      <c r="G118" s="12">
        <v>479.27649330172653</v>
      </c>
      <c r="H118" s="12">
        <v>479.27651281982651</v>
      </c>
      <c r="I118" s="12">
        <v>479.2768564176265</v>
      </c>
      <c r="J118" s="12">
        <v>449.27846395512654</v>
      </c>
      <c r="K118" s="12">
        <v>449.27892898512653</v>
      </c>
      <c r="L118" s="12">
        <v>449.28799737352654</v>
      </c>
      <c r="M118" s="12">
        <v>449.29052140692653</v>
      </c>
      <c r="N118" s="12">
        <v>424.29464531792649</v>
      </c>
      <c r="O118" s="12">
        <v>769.71560158092643</v>
      </c>
      <c r="P118" s="12">
        <v>769.71636052092651</v>
      </c>
      <c r="Q118" s="12">
        <v>1000.0181319509265</v>
      </c>
      <c r="R118" s="12">
        <v>1000.0186684609265</v>
      </c>
      <c r="S118" s="12">
        <v>1000.0197658309265</v>
      </c>
      <c r="T118" s="12">
        <v>1000.0209653209265</v>
      </c>
      <c r="U118" s="12">
        <v>1638.7129089409264</v>
      </c>
      <c r="V118" s="12">
        <v>1638.7135382109266</v>
      </c>
      <c r="W118" s="12">
        <v>1374.43935706</v>
      </c>
      <c r="X118" s="12">
        <v>1444.5307330200001</v>
      </c>
      <c r="Y118" s="12">
        <v>1845.1638114899999</v>
      </c>
      <c r="Z118" s="12">
        <v>1845.16500533</v>
      </c>
      <c r="AA118" s="12">
        <v>1845.1660910999999</v>
      </c>
    </row>
    <row r="119" spans="1:27">
      <c r="A119" s="11" t="s">
        <v>29</v>
      </c>
      <c r="B119" s="11" t="s">
        <v>14</v>
      </c>
      <c r="C119" s="12">
        <v>0</v>
      </c>
      <c r="D119" s="12">
        <v>0</v>
      </c>
      <c r="E119" s="12">
        <v>4.3339875000000007E-3</v>
      </c>
      <c r="F119" s="12">
        <v>4.6603575000000001E-3</v>
      </c>
      <c r="G119" s="12">
        <v>5.0276190000000005E-3</v>
      </c>
      <c r="H119" s="12">
        <v>5.3902378999999999E-3</v>
      </c>
      <c r="I119" s="12">
        <v>5.6293199000000006E-3</v>
      </c>
      <c r="J119" s="12">
        <v>6.7657004999999992E-3</v>
      </c>
      <c r="K119" s="12">
        <v>6.8900575999999991E-3</v>
      </c>
      <c r="L119" s="12">
        <v>8.4752474999999997E-3</v>
      </c>
      <c r="M119" s="12">
        <v>9.450330199999999E-3</v>
      </c>
      <c r="N119" s="12">
        <v>1.03484593E-2</v>
      </c>
      <c r="O119" s="12">
        <v>1.5421517999999999E-2</v>
      </c>
      <c r="P119" s="12">
        <v>1.5751749699999998E-2</v>
      </c>
      <c r="Q119" s="12">
        <v>1.6322121299999999E-2</v>
      </c>
      <c r="R119" s="12">
        <v>1.6417100399999999E-2</v>
      </c>
      <c r="S119" s="12">
        <v>1.65602454E-2</v>
      </c>
      <c r="T119" s="12">
        <v>1.71034633E-2</v>
      </c>
      <c r="U119" s="12">
        <v>1.8566330999999998E-2</v>
      </c>
      <c r="V119" s="12">
        <v>1.8868293000000001E-2</v>
      </c>
      <c r="W119" s="12">
        <v>1.9470096999999999E-2</v>
      </c>
      <c r="X119" s="12">
        <v>2.2863754E-2</v>
      </c>
      <c r="Y119" s="12">
        <v>2.6647746999999999E-2</v>
      </c>
      <c r="Z119" s="12">
        <v>2.6789386999999998E-2</v>
      </c>
      <c r="AA119" s="12">
        <v>2.7144501000000001E-2</v>
      </c>
    </row>
    <row r="120" spans="1:27">
      <c r="A120" s="11" t="s">
        <v>29</v>
      </c>
      <c r="B120" s="11" t="s">
        <v>25</v>
      </c>
      <c r="C120" s="12">
        <v>73.308999999999997</v>
      </c>
      <c r="D120" s="12">
        <v>101.551</v>
      </c>
      <c r="E120" s="12">
        <v>127.312</v>
      </c>
      <c r="F120" s="12">
        <v>163.02499999999998</v>
      </c>
      <c r="G120" s="12">
        <v>199.60599999999999</v>
      </c>
      <c r="H120" s="12">
        <v>240.464</v>
      </c>
      <c r="I120" s="12">
        <v>286.77500000000003</v>
      </c>
      <c r="J120" s="12">
        <v>326.41500000000002</v>
      </c>
      <c r="K120" s="12">
        <v>383.77499999999998</v>
      </c>
      <c r="L120" s="12">
        <v>445.52100000000002</v>
      </c>
      <c r="M120" s="12">
        <v>513.29599999999994</v>
      </c>
      <c r="N120" s="12">
        <v>587.38900000000001</v>
      </c>
      <c r="O120" s="12">
        <v>662.82799999999997</v>
      </c>
      <c r="P120" s="12">
        <v>739.02500000000009</v>
      </c>
      <c r="Q120" s="12">
        <v>819.47900000000004</v>
      </c>
      <c r="R120" s="12">
        <v>904.197</v>
      </c>
      <c r="S120" s="12">
        <v>974.71300000000008</v>
      </c>
      <c r="T120" s="12">
        <v>1040.8879999999999</v>
      </c>
      <c r="U120" s="12">
        <v>1105.8</v>
      </c>
      <c r="V120" s="12">
        <v>1166.0830000000001</v>
      </c>
      <c r="W120" s="12">
        <v>1221.982</v>
      </c>
      <c r="X120" s="12">
        <v>1278.5049999999999</v>
      </c>
      <c r="Y120" s="12">
        <v>1338.9870000000001</v>
      </c>
      <c r="Z120" s="12">
        <v>1401.0949999999998</v>
      </c>
      <c r="AA120" s="12">
        <v>1464.6789999999999</v>
      </c>
    </row>
    <row r="122" spans="1:27">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c r="A123" s="11" t="s">
        <v>30</v>
      </c>
      <c r="B123" s="11" t="s">
        <v>105</v>
      </c>
      <c r="C123" s="12">
        <v>4.5195905999999997E-3</v>
      </c>
      <c r="D123" s="12">
        <v>4.5457459000000002E-3</v>
      </c>
      <c r="E123" s="12">
        <v>5.0036265000000003E-3</v>
      </c>
      <c r="F123" s="12">
        <v>5.2748222000000003E-3</v>
      </c>
      <c r="G123" s="12">
        <v>5.2856989999999996E-3</v>
      </c>
      <c r="H123" s="12">
        <v>5.3064810999999996E-3</v>
      </c>
      <c r="I123" s="12">
        <v>5.9354529000000007E-3</v>
      </c>
      <c r="J123" s="12">
        <v>6.8583443999999999E-3</v>
      </c>
      <c r="K123" s="12">
        <v>7.5595086000000006E-3</v>
      </c>
      <c r="L123" s="12">
        <v>1.2455129000000001E-2</v>
      </c>
      <c r="M123" s="12">
        <v>1.4120818E-2</v>
      </c>
      <c r="N123" s="12">
        <v>1.5624924599999999E-2</v>
      </c>
      <c r="O123" s="12">
        <v>2.4526683000000001E-2</v>
      </c>
      <c r="P123" s="12">
        <v>2.4918872000000002E-2</v>
      </c>
      <c r="Q123" s="12">
        <v>3.2737444999999997E-2</v>
      </c>
      <c r="R123" s="12">
        <v>3.3141646000000004E-2</v>
      </c>
      <c r="S123" s="12">
        <v>3.3749585999999998E-2</v>
      </c>
      <c r="T123" s="12">
        <v>4.3989139999999996E-2</v>
      </c>
      <c r="U123" s="12">
        <v>4.8767448000000005E-2</v>
      </c>
      <c r="V123" s="12">
        <v>4.9147072999999999E-2</v>
      </c>
      <c r="W123" s="12">
        <v>4.559945E-2</v>
      </c>
      <c r="X123" s="12">
        <v>4.5943383000000004E-2</v>
      </c>
      <c r="Y123" s="12">
        <v>4.6498703000000002E-2</v>
      </c>
      <c r="Z123" s="12">
        <v>4.7697112E-2</v>
      </c>
      <c r="AA123" s="12">
        <v>5.3577494000000003E-2</v>
      </c>
    </row>
    <row r="124" spans="1:27">
      <c r="A124" s="11" t="s">
        <v>30</v>
      </c>
      <c r="B124" s="11" t="s">
        <v>14</v>
      </c>
      <c r="C124" s="12">
        <v>0</v>
      </c>
      <c r="D124" s="12">
        <v>0</v>
      </c>
      <c r="E124" s="12">
        <v>1.0883761799999999E-2</v>
      </c>
      <c r="F124" s="12">
        <v>1.1733906299999999E-2</v>
      </c>
      <c r="G124" s="12">
        <v>1.2494933500000001E-2</v>
      </c>
      <c r="H124" s="12">
        <v>1.3408655299999999E-2</v>
      </c>
      <c r="I124" s="12">
        <v>1.66163197E-2</v>
      </c>
      <c r="J124" s="12">
        <v>2.0920444599999997E-2</v>
      </c>
      <c r="K124" s="12">
        <v>2.3391811999999998E-2</v>
      </c>
      <c r="L124" s="12">
        <v>3.6907034000000005E-2</v>
      </c>
      <c r="M124" s="12">
        <v>7.3575031999999999E-2</v>
      </c>
      <c r="N124" s="12">
        <v>44.923753171999998</v>
      </c>
      <c r="O124" s="12">
        <v>339.50035454900001</v>
      </c>
      <c r="P124" s="12">
        <v>339.50086447199999</v>
      </c>
      <c r="Q124" s="12">
        <v>608.78426047699998</v>
      </c>
      <c r="R124" s="12">
        <v>608.78457414600007</v>
      </c>
      <c r="S124" s="12">
        <v>608.78501482499996</v>
      </c>
      <c r="T124" s="12">
        <v>608.78527731700001</v>
      </c>
      <c r="U124" s="12">
        <v>750.08357910200004</v>
      </c>
      <c r="V124" s="12">
        <v>750.08400997900003</v>
      </c>
      <c r="W124" s="12">
        <v>750.08455943000001</v>
      </c>
      <c r="X124" s="12">
        <v>782.46631506899996</v>
      </c>
      <c r="Y124" s="12">
        <v>993.03624856600004</v>
      </c>
      <c r="Z124" s="12">
        <v>993.03664923300005</v>
      </c>
      <c r="AA124" s="12">
        <v>993.03765442600002</v>
      </c>
    </row>
    <row r="125" spans="1:27">
      <c r="A125" s="11" t="s">
        <v>30</v>
      </c>
      <c r="B125" s="11" t="s">
        <v>25</v>
      </c>
      <c r="C125" s="12">
        <v>2.1869999999999998</v>
      </c>
      <c r="D125" s="12">
        <v>3.7669999999999999</v>
      </c>
      <c r="E125" s="12">
        <v>6.1920000000000002</v>
      </c>
      <c r="F125" s="12">
        <v>9.4580000000000002</v>
      </c>
      <c r="G125" s="12">
        <v>13.686</v>
      </c>
      <c r="H125" s="12">
        <v>18.501000000000001</v>
      </c>
      <c r="I125" s="12">
        <v>25.305999999999997</v>
      </c>
      <c r="J125" s="12">
        <v>31.024000000000001</v>
      </c>
      <c r="K125" s="12">
        <v>39.655000000000001</v>
      </c>
      <c r="L125" s="12">
        <v>49.213999999999999</v>
      </c>
      <c r="M125" s="12">
        <v>59.832000000000001</v>
      </c>
      <c r="N125" s="12">
        <v>71.546999999999997</v>
      </c>
      <c r="O125" s="12">
        <v>84.406999999999996</v>
      </c>
      <c r="P125" s="12">
        <v>97.813000000000002</v>
      </c>
      <c r="Q125" s="12">
        <v>112.161</v>
      </c>
      <c r="R125" s="12">
        <v>127.544</v>
      </c>
      <c r="S125" s="12">
        <v>142.83799999999999</v>
      </c>
      <c r="T125" s="12">
        <v>158.71299999999999</v>
      </c>
      <c r="U125" s="12">
        <v>174.702</v>
      </c>
      <c r="V125" s="12">
        <v>190.50399999999999</v>
      </c>
      <c r="W125" s="12">
        <v>206.21899999999999</v>
      </c>
      <c r="X125" s="12">
        <v>221.12899999999999</v>
      </c>
      <c r="Y125" s="12">
        <v>235.566</v>
      </c>
      <c r="Z125" s="12">
        <v>250.398</v>
      </c>
      <c r="AA125" s="12">
        <v>266.11900000000003</v>
      </c>
    </row>
    <row r="128" spans="1:27">
      <c r="A128" s="28" t="s">
        <v>100</v>
      </c>
    </row>
    <row r="129" spans="1:27">
      <c r="A129" s="8" t="s">
        <v>23</v>
      </c>
      <c r="B129" s="8" t="s">
        <v>24</v>
      </c>
      <c r="C129" s="8" t="s">
        <v>32</v>
      </c>
      <c r="D129" s="8" t="s">
        <v>33</v>
      </c>
      <c r="E129" s="8" t="s">
        <v>34</v>
      </c>
      <c r="F129" s="8" t="s">
        <v>35</v>
      </c>
      <c r="G129" s="8" t="s">
        <v>36</v>
      </c>
      <c r="H129" s="8" t="s">
        <v>37</v>
      </c>
      <c r="I129" s="8" t="s">
        <v>38</v>
      </c>
      <c r="J129" s="8" t="s">
        <v>39</v>
      </c>
      <c r="K129" s="8" t="s">
        <v>40</v>
      </c>
      <c r="L129" s="8" t="s">
        <v>41</v>
      </c>
      <c r="M129" s="8" t="s">
        <v>42</v>
      </c>
      <c r="N129" s="8" t="s">
        <v>43</v>
      </c>
      <c r="O129" s="8" t="s">
        <v>44</v>
      </c>
      <c r="P129" s="8" t="s">
        <v>45</v>
      </c>
      <c r="Q129" s="8" t="s">
        <v>46</v>
      </c>
      <c r="R129" s="8" t="s">
        <v>47</v>
      </c>
      <c r="S129" s="8" t="s">
        <v>48</v>
      </c>
      <c r="T129" s="8" t="s">
        <v>49</v>
      </c>
      <c r="U129" s="8" t="s">
        <v>50</v>
      </c>
      <c r="V129" s="8" t="s">
        <v>84</v>
      </c>
      <c r="W129" s="8" t="s">
        <v>85</v>
      </c>
      <c r="X129" s="8" t="s">
        <v>86</v>
      </c>
      <c r="Y129" s="8" t="s">
        <v>87</v>
      </c>
      <c r="Z129" s="8" t="s">
        <v>111</v>
      </c>
      <c r="AA129" s="8" t="s">
        <v>112</v>
      </c>
    </row>
    <row r="130" spans="1:27">
      <c r="A130" s="11" t="s">
        <v>18</v>
      </c>
      <c r="B130" s="11" t="s">
        <v>53</v>
      </c>
      <c r="C130" s="12">
        <v>19612.643984604285</v>
      </c>
      <c r="D130" s="12">
        <v>21356.088579698378</v>
      </c>
      <c r="E130" s="12">
        <v>23089.896026606981</v>
      </c>
      <c r="F130" s="12">
        <v>24768.0806035559</v>
      </c>
      <c r="G130" s="12">
        <v>26406.502046768273</v>
      </c>
      <c r="H130" s="12">
        <v>27736.048137830086</v>
      </c>
      <c r="I130" s="12">
        <v>28800.691967131173</v>
      </c>
      <c r="J130" s="12">
        <v>29772.905729900005</v>
      </c>
      <c r="K130" s="12">
        <v>31044.082498045154</v>
      </c>
      <c r="L130" s="12">
        <v>32320.170230236017</v>
      </c>
      <c r="M130" s="12">
        <v>33578.086014174187</v>
      </c>
      <c r="N130" s="12">
        <v>34817.626385813965</v>
      </c>
      <c r="O130" s="12">
        <v>35932.494956042465</v>
      </c>
      <c r="P130" s="12">
        <v>36964.936213098918</v>
      </c>
      <c r="Q130" s="12">
        <v>37971.897917736009</v>
      </c>
      <c r="R130" s="12">
        <v>38944.317186217202</v>
      </c>
      <c r="S130" s="12">
        <v>39891.804201338186</v>
      </c>
      <c r="T130" s="12">
        <v>40788.699479227944</v>
      </c>
      <c r="U130" s="12">
        <v>41676.349390854273</v>
      </c>
      <c r="V130" s="12">
        <v>42602.551400262928</v>
      </c>
      <c r="W130" s="12">
        <v>43546.173225195766</v>
      </c>
      <c r="X130" s="12">
        <v>44719.548957386491</v>
      </c>
      <c r="Y130" s="12">
        <v>46001.583850531744</v>
      </c>
      <c r="Z130" s="12">
        <v>47326.207316929591</v>
      </c>
      <c r="AA130" s="12">
        <v>48630.102914039795</v>
      </c>
    </row>
    <row r="131" spans="1:27" collapsed="1">
      <c r="A131" s="11" t="s">
        <v>18</v>
      </c>
      <c r="B131" s="11" t="s">
        <v>77</v>
      </c>
      <c r="C131" s="12">
        <v>744.91600000000005</v>
      </c>
      <c r="D131" s="12">
        <v>917.14650000000006</v>
      </c>
      <c r="E131" s="12">
        <v>1214.5030000000002</v>
      </c>
      <c r="F131" s="12">
        <v>1523.354</v>
      </c>
      <c r="G131" s="12">
        <v>1933.941</v>
      </c>
      <c r="H131" s="12">
        <v>2354.63</v>
      </c>
      <c r="I131" s="12">
        <v>2716.4504999999999</v>
      </c>
      <c r="J131" s="12">
        <v>3174.1104999999998</v>
      </c>
      <c r="K131" s="12">
        <v>3609.2434999999996</v>
      </c>
      <c r="L131" s="12">
        <v>4287.7984999999999</v>
      </c>
      <c r="M131" s="12">
        <v>5010.6980000000003</v>
      </c>
      <c r="N131" s="12">
        <v>5755.6655000000001</v>
      </c>
      <c r="O131" s="12">
        <v>6520.6945000000005</v>
      </c>
      <c r="P131" s="12">
        <v>7237.9219999999996</v>
      </c>
      <c r="Q131" s="12">
        <v>7943.7669999999998</v>
      </c>
      <c r="R131" s="12">
        <v>8631.896999999999</v>
      </c>
      <c r="S131" s="12">
        <v>9281.0920000000024</v>
      </c>
      <c r="T131" s="12">
        <v>9756.6514999999981</v>
      </c>
      <c r="U131" s="12">
        <v>10166.712499999998</v>
      </c>
      <c r="V131" s="12">
        <v>10528.133999999998</v>
      </c>
      <c r="W131" s="12">
        <v>10830.553</v>
      </c>
      <c r="X131" s="12">
        <v>11013.404</v>
      </c>
      <c r="Y131" s="12">
        <v>11152.464</v>
      </c>
      <c r="Z131" s="12">
        <v>11231.674499999999</v>
      </c>
      <c r="AA131" s="12">
        <v>11258.357</v>
      </c>
    </row>
    <row r="132" spans="1:27" collapsed="1">
      <c r="A132" s="11" t="s">
        <v>18</v>
      </c>
      <c r="B132" s="11" t="s">
        <v>78</v>
      </c>
      <c r="C132" s="12">
        <v>744.91600000000005</v>
      </c>
      <c r="D132" s="12">
        <v>917.14650000000006</v>
      </c>
      <c r="E132" s="12">
        <v>1214.5030000000002</v>
      </c>
      <c r="F132" s="12">
        <v>1523.354</v>
      </c>
      <c r="G132" s="12">
        <v>1933.941</v>
      </c>
      <c r="H132" s="12">
        <v>2354.63</v>
      </c>
      <c r="I132" s="12">
        <v>2716.4504999999999</v>
      </c>
      <c r="J132" s="12">
        <v>3174.1104999999998</v>
      </c>
      <c r="K132" s="12">
        <v>3609.2434999999996</v>
      </c>
      <c r="L132" s="12">
        <v>4287.7984999999999</v>
      </c>
      <c r="M132" s="12">
        <v>5010.6980000000003</v>
      </c>
      <c r="N132" s="12">
        <v>5755.6655000000001</v>
      </c>
      <c r="O132" s="12">
        <v>6520.6945000000005</v>
      </c>
      <c r="P132" s="12">
        <v>7237.9219999999996</v>
      </c>
      <c r="Q132" s="12">
        <v>7943.7669999999998</v>
      </c>
      <c r="R132" s="12">
        <v>8631.896999999999</v>
      </c>
      <c r="S132" s="12">
        <v>9281.0920000000024</v>
      </c>
      <c r="T132" s="12">
        <v>9756.6514999999981</v>
      </c>
      <c r="U132" s="12">
        <v>10166.712499999998</v>
      </c>
      <c r="V132" s="12">
        <v>10528.133999999998</v>
      </c>
      <c r="W132" s="12">
        <v>10830.553</v>
      </c>
      <c r="X132" s="12">
        <v>11013.404</v>
      </c>
      <c r="Y132" s="12">
        <v>11152.464</v>
      </c>
      <c r="Z132" s="12">
        <v>11231.674499999999</v>
      </c>
      <c r="AA132" s="12">
        <v>11258.357</v>
      </c>
    </row>
    <row r="134" spans="1:27">
      <c r="A134" s="8" t="s">
        <v>23</v>
      </c>
      <c r="B134" s="8" t="s">
        <v>24</v>
      </c>
      <c r="C134" s="8" t="s">
        <v>32</v>
      </c>
      <c r="D134" s="8" t="s">
        <v>33</v>
      </c>
      <c r="E134" s="8" t="s">
        <v>34</v>
      </c>
      <c r="F134" s="8" t="s">
        <v>35</v>
      </c>
      <c r="G134" s="8" t="s">
        <v>36</v>
      </c>
      <c r="H134" s="8" t="s">
        <v>37</v>
      </c>
      <c r="I134" s="8" t="s">
        <v>38</v>
      </c>
      <c r="J134" s="8" t="s">
        <v>39</v>
      </c>
      <c r="K134" s="8" t="s">
        <v>40</v>
      </c>
      <c r="L134" s="8" t="s">
        <v>41</v>
      </c>
      <c r="M134" s="8" t="s">
        <v>42</v>
      </c>
      <c r="N134" s="8" t="s">
        <v>43</v>
      </c>
      <c r="O134" s="8" t="s">
        <v>44</v>
      </c>
      <c r="P134" s="8" t="s">
        <v>45</v>
      </c>
      <c r="Q134" s="8" t="s">
        <v>46</v>
      </c>
      <c r="R134" s="8" t="s">
        <v>47</v>
      </c>
      <c r="S134" s="8" t="s">
        <v>48</v>
      </c>
      <c r="T134" s="8" t="s">
        <v>49</v>
      </c>
      <c r="U134" s="8" t="s">
        <v>50</v>
      </c>
      <c r="V134" s="8" t="s">
        <v>84</v>
      </c>
      <c r="W134" s="8" t="s">
        <v>85</v>
      </c>
      <c r="X134" s="8" t="s">
        <v>86</v>
      </c>
      <c r="Y134" s="8" t="s">
        <v>87</v>
      </c>
      <c r="Z134" s="8" t="s">
        <v>111</v>
      </c>
      <c r="AA134" s="8" t="s">
        <v>112</v>
      </c>
    </row>
    <row r="135" spans="1:27">
      <c r="A135" s="11" t="s">
        <v>26</v>
      </c>
      <c r="B135" s="11" t="s">
        <v>53</v>
      </c>
      <c r="C135" s="27">
        <v>6242.92960730708</v>
      </c>
      <c r="D135" s="27">
        <v>6773.456798167299</v>
      </c>
      <c r="E135" s="27">
        <v>7314.9002235705302</v>
      </c>
      <c r="F135" s="27">
        <v>7845.6316687990202</v>
      </c>
      <c r="G135" s="27">
        <v>8363.8364446726791</v>
      </c>
      <c r="H135" s="27">
        <v>8849.7287524683707</v>
      </c>
      <c r="I135" s="27">
        <v>9251.241483987189</v>
      </c>
      <c r="J135" s="27">
        <v>9616.8763727640799</v>
      </c>
      <c r="K135" s="27">
        <v>10054.442928543649</v>
      </c>
      <c r="L135" s="27">
        <v>10479.02367451138</v>
      </c>
      <c r="M135" s="27">
        <v>10892.042647965691</v>
      </c>
      <c r="N135" s="27">
        <v>11295.806884188811</v>
      </c>
      <c r="O135" s="27">
        <v>11655.12798499525</v>
      </c>
      <c r="P135" s="27">
        <v>11981.605515909239</v>
      </c>
      <c r="Q135" s="27">
        <v>12299.09040939041</v>
      </c>
      <c r="R135" s="27">
        <v>12606.156956097409</v>
      </c>
      <c r="S135" s="27">
        <v>12903.745996420021</v>
      </c>
      <c r="T135" s="27">
        <v>13190.144003476431</v>
      </c>
      <c r="U135" s="27">
        <v>13471.131148637709</v>
      </c>
      <c r="V135" s="27">
        <v>13775.315370075941</v>
      </c>
      <c r="W135" s="27">
        <v>14089.40214191733</v>
      </c>
      <c r="X135" s="27">
        <v>14489.326480290931</v>
      </c>
      <c r="Y135" s="27">
        <v>14927.892978946911</v>
      </c>
      <c r="Z135" s="27">
        <v>15382.19528506248</v>
      </c>
      <c r="AA135" s="27">
        <v>15829.146345210309</v>
      </c>
    </row>
    <row r="136" spans="1:27">
      <c r="A136" s="11" t="s">
        <v>26</v>
      </c>
      <c r="B136" s="11" t="s">
        <v>77</v>
      </c>
      <c r="C136" s="12">
        <v>272.85999999999996</v>
      </c>
      <c r="D136" s="12">
        <v>342.40800000000002</v>
      </c>
      <c r="E136" s="12">
        <v>492.38850000000002</v>
      </c>
      <c r="F136" s="12">
        <v>638.09849999999994</v>
      </c>
      <c r="G136" s="12">
        <v>797.97050000000002</v>
      </c>
      <c r="H136" s="12">
        <v>941.96749999999997</v>
      </c>
      <c r="I136" s="12">
        <v>1074.9155000000001</v>
      </c>
      <c r="J136" s="12">
        <v>1258.761</v>
      </c>
      <c r="K136" s="12">
        <v>1431.83</v>
      </c>
      <c r="L136" s="12">
        <v>1668.596</v>
      </c>
      <c r="M136" s="12">
        <v>1912.4335000000001</v>
      </c>
      <c r="N136" s="12">
        <v>2164.4295000000002</v>
      </c>
      <c r="O136" s="12">
        <v>2429.6735000000003</v>
      </c>
      <c r="P136" s="12">
        <v>2676.2474999999995</v>
      </c>
      <c r="Q136" s="12">
        <v>2908.6255000000001</v>
      </c>
      <c r="R136" s="12">
        <v>3127.7740000000003</v>
      </c>
      <c r="S136" s="12">
        <v>3338.6740000000009</v>
      </c>
      <c r="T136" s="12">
        <v>3468.2249999999999</v>
      </c>
      <c r="U136" s="12">
        <v>3574.1655000000001</v>
      </c>
      <c r="V136" s="12">
        <v>3651.5284999999999</v>
      </c>
      <c r="W136" s="12">
        <v>3696.8409999999999</v>
      </c>
      <c r="X136" s="12">
        <v>3704.3780000000006</v>
      </c>
      <c r="Y136" s="12">
        <v>3716.8415000000005</v>
      </c>
      <c r="Z136" s="12">
        <v>3724.722999999999</v>
      </c>
      <c r="AA136" s="12">
        <v>3727.1389999999997</v>
      </c>
    </row>
    <row r="137" spans="1:27">
      <c r="A137" s="11" t="s">
        <v>26</v>
      </c>
      <c r="B137" s="11" t="s">
        <v>78</v>
      </c>
      <c r="C137" s="12">
        <v>272.85999999999996</v>
      </c>
      <c r="D137" s="12">
        <v>342.40800000000002</v>
      </c>
      <c r="E137" s="12">
        <v>492.38850000000002</v>
      </c>
      <c r="F137" s="12">
        <v>638.09849999999994</v>
      </c>
      <c r="G137" s="12">
        <v>797.97050000000002</v>
      </c>
      <c r="H137" s="12">
        <v>941.96749999999997</v>
      </c>
      <c r="I137" s="12">
        <v>1074.9155000000001</v>
      </c>
      <c r="J137" s="12">
        <v>1258.761</v>
      </c>
      <c r="K137" s="12">
        <v>1431.83</v>
      </c>
      <c r="L137" s="12">
        <v>1668.596</v>
      </c>
      <c r="M137" s="12">
        <v>1912.4335000000001</v>
      </c>
      <c r="N137" s="12">
        <v>2164.4295000000002</v>
      </c>
      <c r="O137" s="12">
        <v>2429.6735000000003</v>
      </c>
      <c r="P137" s="12">
        <v>2676.2474999999995</v>
      </c>
      <c r="Q137" s="12">
        <v>2908.6255000000001</v>
      </c>
      <c r="R137" s="12">
        <v>3127.7740000000003</v>
      </c>
      <c r="S137" s="12">
        <v>3338.6740000000009</v>
      </c>
      <c r="T137" s="12">
        <v>3468.2249999999999</v>
      </c>
      <c r="U137" s="12">
        <v>3574.1655000000001</v>
      </c>
      <c r="V137" s="12">
        <v>3651.5284999999999</v>
      </c>
      <c r="W137" s="12">
        <v>3696.8409999999999</v>
      </c>
      <c r="X137" s="12">
        <v>3704.3780000000006</v>
      </c>
      <c r="Y137" s="12">
        <v>3716.8415000000005</v>
      </c>
      <c r="Z137" s="12">
        <v>3724.722999999999</v>
      </c>
      <c r="AA137" s="12">
        <v>3727.1389999999997</v>
      </c>
    </row>
    <row r="139" spans="1:27">
      <c r="A139" s="8" t="s">
        <v>23</v>
      </c>
      <c r="B139" s="8" t="s">
        <v>24</v>
      </c>
      <c r="C139" s="8" t="s">
        <v>32</v>
      </c>
      <c r="D139" s="8" t="s">
        <v>33</v>
      </c>
      <c r="E139" s="8" t="s">
        <v>34</v>
      </c>
      <c r="F139" s="8" t="s">
        <v>35</v>
      </c>
      <c r="G139" s="8" t="s">
        <v>36</v>
      </c>
      <c r="H139" s="8" t="s">
        <v>37</v>
      </c>
      <c r="I139" s="8" t="s">
        <v>38</v>
      </c>
      <c r="J139" s="8" t="s">
        <v>39</v>
      </c>
      <c r="K139" s="8" t="s">
        <v>40</v>
      </c>
      <c r="L139" s="8" t="s">
        <v>41</v>
      </c>
      <c r="M139" s="8" t="s">
        <v>42</v>
      </c>
      <c r="N139" s="8" t="s">
        <v>43</v>
      </c>
      <c r="O139" s="8" t="s">
        <v>44</v>
      </c>
      <c r="P139" s="8" t="s">
        <v>45</v>
      </c>
      <c r="Q139" s="8" t="s">
        <v>46</v>
      </c>
      <c r="R139" s="8" t="s">
        <v>47</v>
      </c>
      <c r="S139" s="8" t="s">
        <v>48</v>
      </c>
      <c r="T139" s="8" t="s">
        <v>49</v>
      </c>
      <c r="U139" s="8" t="s">
        <v>50</v>
      </c>
      <c r="V139" s="8" t="s">
        <v>84</v>
      </c>
      <c r="W139" s="8" t="s">
        <v>85</v>
      </c>
      <c r="X139" s="8" t="s">
        <v>86</v>
      </c>
      <c r="Y139" s="8" t="s">
        <v>87</v>
      </c>
      <c r="Z139" s="8" t="s">
        <v>111</v>
      </c>
      <c r="AA139" s="8" t="s">
        <v>112</v>
      </c>
    </row>
    <row r="140" spans="1:27">
      <c r="A140" s="11" t="s">
        <v>27</v>
      </c>
      <c r="B140" s="11" t="s">
        <v>53</v>
      </c>
      <c r="C140" s="27">
        <v>5939.9611638832102</v>
      </c>
      <c r="D140" s="27">
        <v>6352.8330822299795</v>
      </c>
      <c r="E140" s="27">
        <v>6760.5776971493297</v>
      </c>
      <c r="F140" s="27">
        <v>7139.2175136815895</v>
      </c>
      <c r="G140" s="27">
        <v>7501.0502092461102</v>
      </c>
      <c r="H140" s="27">
        <v>7837.1767751063198</v>
      </c>
      <c r="I140" s="27">
        <v>8124.6054521896594</v>
      </c>
      <c r="J140" s="27">
        <v>8391.4808520552506</v>
      </c>
      <c r="K140" s="27">
        <v>8796.3069531977198</v>
      </c>
      <c r="L140" s="27">
        <v>9218.9553873375098</v>
      </c>
      <c r="M140" s="27">
        <v>9636.7445718133094</v>
      </c>
      <c r="N140" s="27">
        <v>10046.357699165461</v>
      </c>
      <c r="O140" s="27">
        <v>10414.727830213851</v>
      </c>
      <c r="P140" s="27">
        <v>10756.8524935203</v>
      </c>
      <c r="Q140" s="27">
        <v>11091.300289891269</v>
      </c>
      <c r="R140" s="27">
        <v>11411.60301905794</v>
      </c>
      <c r="S140" s="27">
        <v>11719.71757248535</v>
      </c>
      <c r="T140" s="27">
        <v>12012.421671275672</v>
      </c>
      <c r="U140" s="27">
        <v>12294.883673627832</v>
      </c>
      <c r="V140" s="27">
        <v>12573.051349703092</v>
      </c>
      <c r="W140" s="27">
        <v>12847.20083122196</v>
      </c>
      <c r="X140" s="27">
        <v>13162.216792915431</v>
      </c>
      <c r="Y140" s="27">
        <v>13501.75685239126</v>
      </c>
      <c r="Z140" s="27">
        <v>13853.29470790203</v>
      </c>
      <c r="AA140" s="27">
        <v>14200.97762087244</v>
      </c>
    </row>
    <row r="141" spans="1:27">
      <c r="A141" s="11" t="s">
        <v>27</v>
      </c>
      <c r="B141" s="11" t="s">
        <v>77</v>
      </c>
      <c r="C141" s="12">
        <v>142.00150000000002</v>
      </c>
      <c r="D141" s="12">
        <v>176.69049999999999</v>
      </c>
      <c r="E141" s="12">
        <v>220.38299999999998</v>
      </c>
      <c r="F141" s="12">
        <v>291.14050000000003</v>
      </c>
      <c r="G141" s="12">
        <v>375.91799999999995</v>
      </c>
      <c r="H141" s="12">
        <v>473.93449999999996</v>
      </c>
      <c r="I141" s="12">
        <v>567.99900000000002</v>
      </c>
      <c r="J141" s="12">
        <v>689.92699999999991</v>
      </c>
      <c r="K141" s="12">
        <v>806.70550000000003</v>
      </c>
      <c r="L141" s="12">
        <v>1028.5839999999998</v>
      </c>
      <c r="M141" s="12">
        <v>1271.1665</v>
      </c>
      <c r="N141" s="12">
        <v>1515.414</v>
      </c>
      <c r="O141" s="12">
        <v>1755.8154999999999</v>
      </c>
      <c r="P141" s="12">
        <v>1977.0934999999999</v>
      </c>
      <c r="Q141" s="12">
        <v>2187.7380000000003</v>
      </c>
      <c r="R141" s="12">
        <v>2389.4565000000002</v>
      </c>
      <c r="S141" s="12">
        <v>2584.6570000000002</v>
      </c>
      <c r="T141" s="12">
        <v>2742.6190000000001</v>
      </c>
      <c r="U141" s="12">
        <v>2898.8229999999999</v>
      </c>
      <c r="V141" s="12">
        <v>3049.6634999999997</v>
      </c>
      <c r="W141" s="12">
        <v>3191.7325000000001</v>
      </c>
      <c r="X141" s="12">
        <v>3290.6579999999994</v>
      </c>
      <c r="Y141" s="12">
        <v>3358.1235000000001</v>
      </c>
      <c r="Z141" s="12">
        <v>3395.029</v>
      </c>
      <c r="AA141" s="12">
        <v>3404.2585000000008</v>
      </c>
    </row>
    <row r="142" spans="1:27">
      <c r="A142" s="11" t="s">
        <v>27</v>
      </c>
      <c r="B142" s="11" t="s">
        <v>78</v>
      </c>
      <c r="C142" s="12">
        <v>142.00150000000002</v>
      </c>
      <c r="D142" s="12">
        <v>176.69049999999999</v>
      </c>
      <c r="E142" s="12">
        <v>220.38299999999998</v>
      </c>
      <c r="F142" s="12">
        <v>291.14050000000003</v>
      </c>
      <c r="G142" s="12">
        <v>375.91799999999995</v>
      </c>
      <c r="H142" s="12">
        <v>473.93449999999996</v>
      </c>
      <c r="I142" s="12">
        <v>567.99900000000002</v>
      </c>
      <c r="J142" s="12">
        <v>689.92699999999991</v>
      </c>
      <c r="K142" s="12">
        <v>806.70550000000003</v>
      </c>
      <c r="L142" s="12">
        <v>1028.5839999999998</v>
      </c>
      <c r="M142" s="12">
        <v>1271.1665</v>
      </c>
      <c r="N142" s="12">
        <v>1515.414</v>
      </c>
      <c r="O142" s="12">
        <v>1755.8154999999999</v>
      </c>
      <c r="P142" s="12">
        <v>1977.0934999999999</v>
      </c>
      <c r="Q142" s="12">
        <v>2187.7380000000003</v>
      </c>
      <c r="R142" s="12">
        <v>2389.4565000000002</v>
      </c>
      <c r="S142" s="12">
        <v>2584.6570000000002</v>
      </c>
      <c r="T142" s="12">
        <v>2742.6190000000001</v>
      </c>
      <c r="U142" s="12">
        <v>2898.8229999999999</v>
      </c>
      <c r="V142" s="12">
        <v>3049.6634999999997</v>
      </c>
      <c r="W142" s="12">
        <v>3191.7325000000001</v>
      </c>
      <c r="X142" s="12">
        <v>3290.6579999999994</v>
      </c>
      <c r="Y142" s="12">
        <v>3358.1235000000001</v>
      </c>
      <c r="Z142" s="12">
        <v>3395.029</v>
      </c>
      <c r="AA142" s="12">
        <v>3404.2585000000008</v>
      </c>
    </row>
    <row r="144" spans="1:27">
      <c r="A144" s="8" t="s">
        <v>23</v>
      </c>
      <c r="B144" s="8" t="s">
        <v>24</v>
      </c>
      <c r="C144" s="8" t="s">
        <v>32</v>
      </c>
      <c r="D144" s="8" t="s">
        <v>33</v>
      </c>
      <c r="E144" s="8" t="s">
        <v>34</v>
      </c>
      <c r="F144" s="8" t="s">
        <v>35</v>
      </c>
      <c r="G144" s="8" t="s">
        <v>36</v>
      </c>
      <c r="H144" s="8" t="s">
        <v>37</v>
      </c>
      <c r="I144" s="8" t="s">
        <v>38</v>
      </c>
      <c r="J144" s="8" t="s">
        <v>39</v>
      </c>
      <c r="K144" s="8" t="s">
        <v>40</v>
      </c>
      <c r="L144" s="8" t="s">
        <v>41</v>
      </c>
      <c r="M144" s="8" t="s">
        <v>42</v>
      </c>
      <c r="N144" s="8" t="s">
        <v>43</v>
      </c>
      <c r="O144" s="8" t="s">
        <v>44</v>
      </c>
      <c r="P144" s="8" t="s">
        <v>45</v>
      </c>
      <c r="Q144" s="8" t="s">
        <v>46</v>
      </c>
      <c r="R144" s="8" t="s">
        <v>47</v>
      </c>
      <c r="S144" s="8" t="s">
        <v>48</v>
      </c>
      <c r="T144" s="8" t="s">
        <v>49</v>
      </c>
      <c r="U144" s="8" t="s">
        <v>50</v>
      </c>
      <c r="V144" s="8" t="s">
        <v>84</v>
      </c>
      <c r="W144" s="8" t="s">
        <v>85</v>
      </c>
      <c r="X144" s="8" t="s">
        <v>86</v>
      </c>
      <c r="Y144" s="8" t="s">
        <v>87</v>
      </c>
      <c r="Z144" s="8" t="s">
        <v>111</v>
      </c>
      <c r="AA144" s="8" t="s">
        <v>112</v>
      </c>
    </row>
    <row r="145" spans="1:27">
      <c r="A145" s="11" t="s">
        <v>28</v>
      </c>
      <c r="B145" s="11" t="s">
        <v>53</v>
      </c>
      <c r="C145" s="27">
        <v>4723.1181700938887</v>
      </c>
      <c r="D145" s="27">
        <v>5337.1598962363696</v>
      </c>
      <c r="E145" s="27">
        <v>5941.9148219756198</v>
      </c>
      <c r="F145" s="27">
        <v>6536.5577403223897</v>
      </c>
      <c r="G145" s="27">
        <v>7126.0209604164702</v>
      </c>
      <c r="H145" s="27">
        <v>7475.25800813152</v>
      </c>
      <c r="I145" s="27">
        <v>7735.8328995965803</v>
      </c>
      <c r="J145" s="27">
        <v>7973.1931976476599</v>
      </c>
      <c r="K145" s="27">
        <v>8258.992805174541</v>
      </c>
      <c r="L145" s="27">
        <v>8547.7246012094911</v>
      </c>
      <c r="M145" s="27">
        <v>8837.9125672713089</v>
      </c>
      <c r="N145" s="27">
        <v>9132.4387278895902</v>
      </c>
      <c r="O145" s="27">
        <v>9405.0616932793801</v>
      </c>
      <c r="P145" s="27">
        <v>9663.9884405912107</v>
      </c>
      <c r="Q145" s="27">
        <v>9914.2875571906698</v>
      </c>
      <c r="R145" s="27">
        <v>10157.49212506701</v>
      </c>
      <c r="S145" s="27">
        <v>10399.95332634389</v>
      </c>
      <c r="T145" s="27">
        <v>10619.91963514766</v>
      </c>
      <c r="U145" s="27">
        <v>10846.093098521309</v>
      </c>
      <c r="V145" s="27">
        <v>11090.647413037439</v>
      </c>
      <c r="W145" s="27">
        <v>11342.202060550881</v>
      </c>
      <c r="X145" s="27">
        <v>11673.943718144968</v>
      </c>
      <c r="Y145" s="27">
        <v>12040.734073319702</v>
      </c>
      <c r="Z145" s="27">
        <v>12420.68567009389</v>
      </c>
      <c r="AA145" s="27">
        <v>12795.281412365439</v>
      </c>
    </row>
    <row r="146" spans="1:27">
      <c r="A146" s="11" t="s">
        <v>28</v>
      </c>
      <c r="B146" s="11" t="s">
        <v>77</v>
      </c>
      <c r="C146" s="12">
        <v>157.114</v>
      </c>
      <c r="D146" s="12">
        <v>192.197</v>
      </c>
      <c r="E146" s="12">
        <v>240.64800000000002</v>
      </c>
      <c r="F146" s="12">
        <v>291.60399999999998</v>
      </c>
      <c r="G146" s="12">
        <v>401.51799999999997</v>
      </c>
      <c r="H146" s="12">
        <v>532.50300000000004</v>
      </c>
      <c r="I146" s="12">
        <v>620.04250000000002</v>
      </c>
      <c r="J146" s="12">
        <v>723.53800000000001</v>
      </c>
      <c r="K146" s="12">
        <v>824.2360000000001</v>
      </c>
      <c r="L146" s="12">
        <v>973.98399999999992</v>
      </c>
      <c r="M146" s="12">
        <v>1138.355</v>
      </c>
      <c r="N146" s="12">
        <v>1315.6435000000001</v>
      </c>
      <c r="O146" s="12">
        <v>1502.1965</v>
      </c>
      <c r="P146" s="12">
        <v>1684.529</v>
      </c>
      <c r="Q146" s="12">
        <v>1883.4224999999997</v>
      </c>
      <c r="R146" s="12">
        <v>2091.261</v>
      </c>
      <c r="S146" s="12">
        <v>2276.7615000000005</v>
      </c>
      <c r="T146" s="12">
        <v>2429.2325000000001</v>
      </c>
      <c r="U146" s="12">
        <v>2546.2619999999993</v>
      </c>
      <c r="V146" s="12">
        <v>2657.9364999999998</v>
      </c>
      <c r="W146" s="12">
        <v>2760.1385</v>
      </c>
      <c r="X146" s="12">
        <v>2832.1140000000005</v>
      </c>
      <c r="Y146" s="12">
        <v>2886.2420000000002</v>
      </c>
      <c r="Z146" s="12">
        <v>2919.8580000000002</v>
      </c>
      <c r="AA146" s="12">
        <v>2935.6309999999999</v>
      </c>
    </row>
    <row r="147" spans="1:27">
      <c r="A147" s="11" t="s">
        <v>28</v>
      </c>
      <c r="B147" s="11" t="s">
        <v>78</v>
      </c>
      <c r="C147" s="12">
        <v>157.114</v>
      </c>
      <c r="D147" s="12">
        <v>192.197</v>
      </c>
      <c r="E147" s="12">
        <v>240.64800000000002</v>
      </c>
      <c r="F147" s="12">
        <v>291.60399999999998</v>
      </c>
      <c r="G147" s="12">
        <v>401.51799999999997</v>
      </c>
      <c r="H147" s="12">
        <v>532.50300000000004</v>
      </c>
      <c r="I147" s="12">
        <v>620.04250000000002</v>
      </c>
      <c r="J147" s="12">
        <v>723.53800000000001</v>
      </c>
      <c r="K147" s="12">
        <v>824.2360000000001</v>
      </c>
      <c r="L147" s="12">
        <v>973.98399999999992</v>
      </c>
      <c r="M147" s="12">
        <v>1138.355</v>
      </c>
      <c r="N147" s="12">
        <v>1315.6435000000001</v>
      </c>
      <c r="O147" s="12">
        <v>1502.1965</v>
      </c>
      <c r="P147" s="12">
        <v>1684.529</v>
      </c>
      <c r="Q147" s="12">
        <v>1883.4224999999997</v>
      </c>
      <c r="R147" s="12">
        <v>2091.261</v>
      </c>
      <c r="S147" s="12">
        <v>2276.7615000000005</v>
      </c>
      <c r="T147" s="12">
        <v>2429.2325000000001</v>
      </c>
      <c r="U147" s="12">
        <v>2546.2619999999993</v>
      </c>
      <c r="V147" s="12">
        <v>2657.9364999999998</v>
      </c>
      <c r="W147" s="12">
        <v>2760.1385</v>
      </c>
      <c r="X147" s="12">
        <v>2832.1140000000005</v>
      </c>
      <c r="Y147" s="12">
        <v>2886.2420000000002</v>
      </c>
      <c r="Z147" s="12">
        <v>2919.8580000000002</v>
      </c>
      <c r="AA147" s="12">
        <v>2935.6309999999999</v>
      </c>
    </row>
    <row r="149" spans="1:27">
      <c r="A149" s="8" t="s">
        <v>23</v>
      </c>
      <c r="B149" s="8" t="s">
        <v>24</v>
      </c>
      <c r="C149" s="8" t="s">
        <v>32</v>
      </c>
      <c r="D149" s="8" t="s">
        <v>33</v>
      </c>
      <c r="E149" s="8" t="s">
        <v>34</v>
      </c>
      <c r="F149" s="8" t="s">
        <v>35</v>
      </c>
      <c r="G149" s="8" t="s">
        <v>36</v>
      </c>
      <c r="H149" s="8" t="s">
        <v>37</v>
      </c>
      <c r="I149" s="8" t="s">
        <v>38</v>
      </c>
      <c r="J149" s="8" t="s">
        <v>39</v>
      </c>
      <c r="K149" s="8" t="s">
        <v>40</v>
      </c>
      <c r="L149" s="8" t="s">
        <v>41</v>
      </c>
      <c r="M149" s="8" t="s">
        <v>42</v>
      </c>
      <c r="N149" s="8" t="s">
        <v>43</v>
      </c>
      <c r="O149" s="8" t="s">
        <v>44</v>
      </c>
      <c r="P149" s="8" t="s">
        <v>45</v>
      </c>
      <c r="Q149" s="8" t="s">
        <v>46</v>
      </c>
      <c r="R149" s="8" t="s">
        <v>47</v>
      </c>
      <c r="S149" s="8" t="s">
        <v>48</v>
      </c>
      <c r="T149" s="8" t="s">
        <v>49</v>
      </c>
      <c r="U149" s="8" t="s">
        <v>50</v>
      </c>
      <c r="V149" s="8" t="s">
        <v>84</v>
      </c>
      <c r="W149" s="8" t="s">
        <v>85</v>
      </c>
      <c r="X149" s="8" t="s">
        <v>86</v>
      </c>
      <c r="Y149" s="8" t="s">
        <v>87</v>
      </c>
      <c r="Z149" s="8" t="s">
        <v>111</v>
      </c>
      <c r="AA149" s="8" t="s">
        <v>112</v>
      </c>
    </row>
    <row r="150" spans="1:27">
      <c r="A150" s="11" t="s">
        <v>29</v>
      </c>
      <c r="B150" s="11" t="s">
        <v>53</v>
      </c>
      <c r="C150" s="27">
        <v>2413.5445262603548</v>
      </c>
      <c r="D150" s="27">
        <v>2572.1313172549762</v>
      </c>
      <c r="E150" s="27">
        <v>2724.0523881555141</v>
      </c>
      <c r="F150" s="27">
        <v>2871.292180158202</v>
      </c>
      <c r="G150" s="27">
        <v>3013.9956378194966</v>
      </c>
      <c r="H150" s="27">
        <v>3147.2871106017551</v>
      </c>
      <c r="I150" s="27">
        <v>3242.6169036125079</v>
      </c>
      <c r="J150" s="27">
        <v>3326.1716694055199</v>
      </c>
      <c r="K150" s="27">
        <v>3443.32303701304</v>
      </c>
      <c r="L150" s="27">
        <v>3558.894630427023</v>
      </c>
      <c r="M150" s="27">
        <v>3672.159291045306</v>
      </c>
      <c r="N150" s="27">
        <v>3781.2550665829358</v>
      </c>
      <c r="O150" s="27">
        <v>3876.1797140963799</v>
      </c>
      <c r="P150" s="27">
        <v>3962.8477507227199</v>
      </c>
      <c r="Q150" s="27">
        <v>4049.4277490426198</v>
      </c>
      <c r="R150" s="27">
        <v>4133.3341421877794</v>
      </c>
      <c r="S150" s="27">
        <v>4214.7050568383102</v>
      </c>
      <c r="T150" s="27">
        <v>4294.2704089888603</v>
      </c>
      <c r="U150" s="27">
        <v>4373.0913249834803</v>
      </c>
      <c r="V150" s="27">
        <v>4452.2831378195006</v>
      </c>
      <c r="W150" s="27">
        <v>4535.4369375506794</v>
      </c>
      <c r="X150" s="27">
        <v>4635.9167688678799</v>
      </c>
      <c r="Y150" s="27">
        <v>4744.9674328463798</v>
      </c>
      <c r="Z150" s="27">
        <v>4855.5598202791798</v>
      </c>
      <c r="AA150" s="27">
        <v>4962.7933078463702</v>
      </c>
    </row>
    <row r="151" spans="1:27">
      <c r="A151" s="11" t="s">
        <v>29</v>
      </c>
      <c r="B151" s="11" t="s">
        <v>77</v>
      </c>
      <c r="C151" s="12">
        <v>152.874</v>
      </c>
      <c r="D151" s="12">
        <v>181.58349999999999</v>
      </c>
      <c r="E151" s="12">
        <v>230.42950000000002</v>
      </c>
      <c r="F151" s="12">
        <v>263.601</v>
      </c>
      <c r="G151" s="12">
        <v>310.37200000000001</v>
      </c>
      <c r="H151" s="12">
        <v>348.61299999999994</v>
      </c>
      <c r="I151" s="12">
        <v>387.50349999999997</v>
      </c>
      <c r="J151" s="12">
        <v>424.69</v>
      </c>
      <c r="K151" s="12">
        <v>458.70399999999989</v>
      </c>
      <c r="L151" s="12">
        <v>512.68150000000003</v>
      </c>
      <c r="M151" s="12">
        <v>568.37599999999998</v>
      </c>
      <c r="N151" s="12">
        <v>623.41800000000001</v>
      </c>
      <c r="O151" s="12">
        <v>679.90600000000006</v>
      </c>
      <c r="P151" s="12">
        <v>731.43100000000004</v>
      </c>
      <c r="Q151" s="12">
        <v>780.53399999999988</v>
      </c>
      <c r="R151" s="12">
        <v>825.68650000000002</v>
      </c>
      <c r="S151" s="12">
        <v>869.44999999999993</v>
      </c>
      <c r="T151" s="12">
        <v>894.35399999999993</v>
      </c>
      <c r="U151" s="12">
        <v>914.74150000000009</v>
      </c>
      <c r="V151" s="12">
        <v>927.40250000000015</v>
      </c>
      <c r="W151" s="12">
        <v>933.21299999999974</v>
      </c>
      <c r="X151" s="12">
        <v>933.12100000000009</v>
      </c>
      <c r="Y151" s="12">
        <v>934.87250000000017</v>
      </c>
      <c r="Z151" s="12">
        <v>933.9994999999999</v>
      </c>
      <c r="AA151" s="12">
        <v>932.10199999999986</v>
      </c>
    </row>
    <row r="152" spans="1:27">
      <c r="A152" s="11" t="s">
        <v>29</v>
      </c>
      <c r="B152" s="11" t="s">
        <v>78</v>
      </c>
      <c r="C152" s="12">
        <v>152.874</v>
      </c>
      <c r="D152" s="12">
        <v>181.58349999999999</v>
      </c>
      <c r="E152" s="12">
        <v>230.42950000000002</v>
      </c>
      <c r="F152" s="12">
        <v>263.601</v>
      </c>
      <c r="G152" s="12">
        <v>310.37200000000001</v>
      </c>
      <c r="H152" s="12">
        <v>348.61299999999994</v>
      </c>
      <c r="I152" s="12">
        <v>387.50349999999997</v>
      </c>
      <c r="J152" s="12">
        <v>424.69</v>
      </c>
      <c r="K152" s="12">
        <v>458.70399999999989</v>
      </c>
      <c r="L152" s="12">
        <v>512.68150000000003</v>
      </c>
      <c r="M152" s="12">
        <v>568.37599999999998</v>
      </c>
      <c r="N152" s="12">
        <v>623.41800000000001</v>
      </c>
      <c r="O152" s="12">
        <v>679.90600000000006</v>
      </c>
      <c r="P152" s="12">
        <v>731.43100000000004</v>
      </c>
      <c r="Q152" s="12">
        <v>780.53399999999988</v>
      </c>
      <c r="R152" s="12">
        <v>825.68650000000002</v>
      </c>
      <c r="S152" s="12">
        <v>869.44999999999993</v>
      </c>
      <c r="T152" s="12">
        <v>894.35399999999993</v>
      </c>
      <c r="U152" s="12">
        <v>914.74150000000009</v>
      </c>
      <c r="V152" s="12">
        <v>927.40250000000015</v>
      </c>
      <c r="W152" s="12">
        <v>933.21299999999974</v>
      </c>
      <c r="X152" s="12">
        <v>933.12100000000009</v>
      </c>
      <c r="Y152" s="12">
        <v>934.87250000000017</v>
      </c>
      <c r="Z152" s="12">
        <v>933.9994999999999</v>
      </c>
      <c r="AA152" s="12">
        <v>932.10199999999986</v>
      </c>
    </row>
    <row r="154" spans="1:27">
      <c r="A154" s="8" t="s">
        <v>23</v>
      </c>
      <c r="B154" s="8" t="s">
        <v>24</v>
      </c>
      <c r="C154" s="8" t="s">
        <v>32</v>
      </c>
      <c r="D154" s="8" t="s">
        <v>33</v>
      </c>
      <c r="E154" s="8" t="s">
        <v>34</v>
      </c>
      <c r="F154" s="8" t="s">
        <v>35</v>
      </c>
      <c r="G154" s="8" t="s">
        <v>36</v>
      </c>
      <c r="H154" s="8" t="s">
        <v>37</v>
      </c>
      <c r="I154" s="8" t="s">
        <v>38</v>
      </c>
      <c r="J154" s="8" t="s">
        <v>39</v>
      </c>
      <c r="K154" s="8" t="s">
        <v>40</v>
      </c>
      <c r="L154" s="8" t="s">
        <v>41</v>
      </c>
      <c r="M154" s="8" t="s">
        <v>42</v>
      </c>
      <c r="N154" s="8" t="s">
        <v>43</v>
      </c>
      <c r="O154" s="8" t="s">
        <v>44</v>
      </c>
      <c r="P154" s="8" t="s">
        <v>45</v>
      </c>
      <c r="Q154" s="8" t="s">
        <v>46</v>
      </c>
      <c r="R154" s="8" t="s">
        <v>47</v>
      </c>
      <c r="S154" s="8" t="s">
        <v>48</v>
      </c>
      <c r="T154" s="8" t="s">
        <v>49</v>
      </c>
      <c r="U154" s="8" t="s">
        <v>50</v>
      </c>
      <c r="V154" s="8" t="s">
        <v>84</v>
      </c>
      <c r="W154" s="8" t="s">
        <v>85</v>
      </c>
      <c r="X154" s="8" t="s">
        <v>86</v>
      </c>
      <c r="Y154" s="8" t="s">
        <v>87</v>
      </c>
      <c r="Z154" s="8" t="s">
        <v>111</v>
      </c>
      <c r="AA154" s="8" t="s">
        <v>112</v>
      </c>
    </row>
    <row r="155" spans="1:27">
      <c r="A155" s="11" t="s">
        <v>30</v>
      </c>
      <c r="B155" s="11" t="s">
        <v>53</v>
      </c>
      <c r="C155" s="27">
        <v>293.09051705975281</v>
      </c>
      <c r="D155" s="27">
        <v>320.50748580975221</v>
      </c>
      <c r="E155" s="27">
        <v>348.45089575598911</v>
      </c>
      <c r="F155" s="27">
        <v>375.3815005946982</v>
      </c>
      <c r="G155" s="27">
        <v>401.59879461351613</v>
      </c>
      <c r="H155" s="27">
        <v>426.5974915221181</v>
      </c>
      <c r="I155" s="27">
        <v>446.39522774523584</v>
      </c>
      <c r="J155" s="27">
        <v>465.183638027494</v>
      </c>
      <c r="K155" s="27">
        <v>491.01677411620301</v>
      </c>
      <c r="L155" s="27">
        <v>515.57193675061296</v>
      </c>
      <c r="M155" s="27">
        <v>539.22693607857002</v>
      </c>
      <c r="N155" s="27">
        <v>561.76800798717204</v>
      </c>
      <c r="O155" s="27">
        <v>581.39773345760204</v>
      </c>
      <c r="P155" s="27">
        <v>599.64201235545204</v>
      </c>
      <c r="Q155" s="27">
        <v>617.79191222104305</v>
      </c>
      <c r="R155" s="27">
        <v>635.73094380706402</v>
      </c>
      <c r="S155" s="27">
        <v>653.68224925061202</v>
      </c>
      <c r="T155" s="27">
        <v>671.94376033932201</v>
      </c>
      <c r="U155" s="27">
        <v>691.15014508394597</v>
      </c>
      <c r="V155" s="27">
        <v>711.254129626956</v>
      </c>
      <c r="W155" s="27">
        <v>731.93125395491393</v>
      </c>
      <c r="X155" s="27">
        <v>758.14519716727898</v>
      </c>
      <c r="Y155" s="27">
        <v>786.23251302749406</v>
      </c>
      <c r="Z155" s="27">
        <v>814.47183359200994</v>
      </c>
      <c r="AA155" s="27">
        <v>841.90422774523597</v>
      </c>
    </row>
    <row r="156" spans="1:27">
      <c r="A156" s="11" t="s">
        <v>30</v>
      </c>
      <c r="B156" s="11" t="s">
        <v>77</v>
      </c>
      <c r="C156" s="12">
        <v>20.066500000000001</v>
      </c>
      <c r="D156" s="12">
        <v>24.267499999999998</v>
      </c>
      <c r="E156" s="12">
        <v>30.654</v>
      </c>
      <c r="F156" s="12">
        <v>38.909999999999997</v>
      </c>
      <c r="G156" s="12">
        <v>48.162500000000001</v>
      </c>
      <c r="H156" s="12">
        <v>57.612000000000002</v>
      </c>
      <c r="I156" s="12">
        <v>65.989999999999995</v>
      </c>
      <c r="J156" s="12">
        <v>77.194499999999991</v>
      </c>
      <c r="K156" s="12">
        <v>87.767999999999986</v>
      </c>
      <c r="L156" s="12">
        <v>103.953</v>
      </c>
      <c r="M156" s="12">
        <v>120.36699999999999</v>
      </c>
      <c r="N156" s="12">
        <v>136.76050000000001</v>
      </c>
      <c r="O156" s="12">
        <v>153.10300000000001</v>
      </c>
      <c r="P156" s="12">
        <v>168.62099999999998</v>
      </c>
      <c r="Q156" s="12">
        <v>183.447</v>
      </c>
      <c r="R156" s="12">
        <v>197.71899999999999</v>
      </c>
      <c r="S156" s="12">
        <v>211.54949999999997</v>
      </c>
      <c r="T156" s="12">
        <v>222.22100000000003</v>
      </c>
      <c r="U156" s="12">
        <v>232.72050000000004</v>
      </c>
      <c r="V156" s="12">
        <v>241.60300000000001</v>
      </c>
      <c r="W156" s="12">
        <v>248.62799999999996</v>
      </c>
      <c r="X156" s="12">
        <v>253.13300000000004</v>
      </c>
      <c r="Y156" s="12">
        <v>256.3845</v>
      </c>
      <c r="Z156" s="12">
        <v>258.06499999999994</v>
      </c>
      <c r="AA156" s="12">
        <v>259.22649999999999</v>
      </c>
    </row>
    <row r="157" spans="1:27">
      <c r="A157" s="11" t="s">
        <v>30</v>
      </c>
      <c r="B157" s="11" t="s">
        <v>78</v>
      </c>
      <c r="C157" s="12">
        <v>20.066500000000001</v>
      </c>
      <c r="D157" s="12">
        <v>24.267499999999998</v>
      </c>
      <c r="E157" s="12">
        <v>30.654</v>
      </c>
      <c r="F157" s="12">
        <v>38.909999999999997</v>
      </c>
      <c r="G157" s="12">
        <v>48.162500000000001</v>
      </c>
      <c r="H157" s="12">
        <v>57.612000000000002</v>
      </c>
      <c r="I157" s="12">
        <v>65.989999999999995</v>
      </c>
      <c r="J157" s="12">
        <v>77.194499999999991</v>
      </c>
      <c r="K157" s="12">
        <v>87.767999999999986</v>
      </c>
      <c r="L157" s="12">
        <v>103.953</v>
      </c>
      <c r="M157" s="12">
        <v>120.36699999999999</v>
      </c>
      <c r="N157" s="12">
        <v>136.76050000000001</v>
      </c>
      <c r="O157" s="12">
        <v>153.10300000000001</v>
      </c>
      <c r="P157" s="12">
        <v>168.62099999999998</v>
      </c>
      <c r="Q157" s="12">
        <v>183.447</v>
      </c>
      <c r="R157" s="12">
        <v>197.71899999999999</v>
      </c>
      <c r="S157" s="12">
        <v>211.54949999999997</v>
      </c>
      <c r="T157" s="12">
        <v>222.22100000000003</v>
      </c>
      <c r="U157" s="12">
        <v>232.72050000000004</v>
      </c>
      <c r="V157" s="12">
        <v>241.60300000000001</v>
      </c>
      <c r="W157" s="12">
        <v>248.62799999999996</v>
      </c>
      <c r="X157" s="12">
        <v>253.13300000000004</v>
      </c>
      <c r="Y157" s="12">
        <v>256.3845</v>
      </c>
      <c r="Z157" s="12">
        <v>258.06499999999994</v>
      </c>
      <c r="AA157" s="12">
        <v>259.22649999999999</v>
      </c>
    </row>
  </sheetData>
  <sheetProtection algorithmName="SHA-512" hashValue="X28oE89cm8ex9j4+6araFnummLvy6K+85O+UqB6XPGim1NNtnQqGsJ6HCHXN+Y1h7wEJ/nW/1N0nffkTMxQSvQ==" saltValue="MP22KWidDqKx/xzcoa16NQ==" spinCount="100000" sheet="1" objects="1" scenarios="1"/>
  <mergeCells count="6">
    <mergeCell ref="A93:B93"/>
    <mergeCell ref="A18:B18"/>
    <mergeCell ref="A33:B33"/>
    <mergeCell ref="A48:B48"/>
    <mergeCell ref="A63:B63"/>
    <mergeCell ref="A78:B78"/>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57E188"/>
  </sheetPr>
  <dimension ref="A1:AA127"/>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144</v>
      </c>
      <c r="B1" s="8"/>
      <c r="C1" s="8"/>
      <c r="D1" s="8"/>
      <c r="E1" s="8"/>
      <c r="F1" s="8"/>
      <c r="G1" s="8"/>
      <c r="H1" s="8"/>
      <c r="I1" s="8"/>
      <c r="J1" s="8"/>
      <c r="K1" s="8"/>
      <c r="L1" s="8"/>
      <c r="M1" s="8"/>
      <c r="N1" s="8"/>
      <c r="O1" s="8"/>
      <c r="P1" s="8"/>
      <c r="Q1" s="8"/>
      <c r="R1" s="8"/>
      <c r="S1" s="8"/>
      <c r="T1" s="8"/>
      <c r="U1" s="8"/>
      <c r="V1" s="8"/>
      <c r="W1" s="8"/>
      <c r="X1" s="8"/>
      <c r="Y1" s="8"/>
      <c r="Z1" s="8"/>
      <c r="AA1" s="8"/>
    </row>
    <row r="2" spans="1:27">
      <c r="A2" s="10" t="s">
        <v>19</v>
      </c>
      <c r="B2" s="7" t="s">
        <v>115</v>
      </c>
    </row>
    <row r="3" spans="1:27">
      <c r="B3" s="7"/>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283258.63819999999</v>
      </c>
      <c r="D6" s="12">
        <v>259603.75069999998</v>
      </c>
      <c r="E6" s="12">
        <v>235778.40904026999</v>
      </c>
      <c r="F6" s="12">
        <v>200584.0877526</v>
      </c>
      <c r="G6" s="12">
        <v>176806.57463188001</v>
      </c>
      <c r="H6" s="12">
        <v>166113.10858025</v>
      </c>
      <c r="I6" s="12">
        <v>137770.27488828002</v>
      </c>
      <c r="J6" s="12">
        <v>128776.28455966001</v>
      </c>
      <c r="K6" s="12">
        <v>119197.69208440001</v>
      </c>
      <c r="L6" s="12">
        <v>125311.00828987001</v>
      </c>
      <c r="M6" s="12">
        <v>93073.222857810004</v>
      </c>
      <c r="N6" s="12">
        <v>89962.073418029991</v>
      </c>
      <c r="O6" s="12">
        <v>78983.075500000006</v>
      </c>
      <c r="P6" s="12">
        <v>66961.339599999992</v>
      </c>
      <c r="Q6" s="12">
        <v>55639.1967</v>
      </c>
      <c r="R6" s="12">
        <v>48814.082800000004</v>
      </c>
      <c r="S6" s="12">
        <v>44854.097900000001</v>
      </c>
      <c r="T6" s="12">
        <v>30933.465500000002</v>
      </c>
      <c r="U6" s="12">
        <v>29971.158800000001</v>
      </c>
      <c r="V6" s="12">
        <v>22506.359599999996</v>
      </c>
      <c r="W6" s="12">
        <v>19650.073199999999</v>
      </c>
      <c r="X6" s="12">
        <v>14999.85</v>
      </c>
      <c r="Y6" s="12">
        <v>11675.358400000001</v>
      </c>
      <c r="Z6" s="12">
        <v>9940.2060000000001</v>
      </c>
      <c r="AA6" s="12">
        <v>9104.6425999999992</v>
      </c>
    </row>
    <row r="7" spans="1:27">
      <c r="A7" s="11" t="s">
        <v>18</v>
      </c>
      <c r="B7" s="11" t="s">
        <v>11</v>
      </c>
      <c r="C7" s="12">
        <v>108392.374</v>
      </c>
      <c r="D7" s="12">
        <v>98655.065499999997</v>
      </c>
      <c r="E7" s="12">
        <v>75913.433590930013</v>
      </c>
      <c r="F7" s="12">
        <v>68883.120704369983</v>
      </c>
      <c r="G7" s="12">
        <v>59580.19554778</v>
      </c>
      <c r="H7" s="12">
        <v>55955.5645</v>
      </c>
      <c r="I7" s="12">
        <v>54553.558499999999</v>
      </c>
      <c r="J7" s="12">
        <v>46793.786</v>
      </c>
      <c r="K7" s="12">
        <v>42418.114999999998</v>
      </c>
      <c r="L7" s="12">
        <v>42559.33</v>
      </c>
      <c r="M7" s="12">
        <v>41208.876499999998</v>
      </c>
      <c r="N7" s="12">
        <v>40239.735000000001</v>
      </c>
      <c r="O7" s="12">
        <v>35959.942499999997</v>
      </c>
      <c r="P7" s="12">
        <v>33992.957999999999</v>
      </c>
      <c r="Q7" s="12">
        <v>33864.6823</v>
      </c>
      <c r="R7" s="12">
        <v>29784.623800000001</v>
      </c>
      <c r="S7" s="12">
        <v>27273.015500000001</v>
      </c>
      <c r="T7" s="12">
        <v>24080.3174</v>
      </c>
      <c r="U7" s="12">
        <v>22857.554099999998</v>
      </c>
      <c r="V7" s="12">
        <v>20192.303500000002</v>
      </c>
      <c r="W7" s="12">
        <v>19537.217700000001</v>
      </c>
      <c r="X7" s="12">
        <v>15267.236560000003</v>
      </c>
      <c r="Y7" s="12">
        <v>5077.9064000000008</v>
      </c>
      <c r="Z7" s="12">
        <v>7183.2076999999999</v>
      </c>
      <c r="AA7" s="12">
        <v>0</v>
      </c>
    </row>
    <row r="8" spans="1:27">
      <c r="A8" s="11" t="s">
        <v>18</v>
      </c>
      <c r="B8" s="11" t="s">
        <v>8</v>
      </c>
      <c r="C8" s="12">
        <v>9964.9223750000001</v>
      </c>
      <c r="D8" s="12">
        <v>9202.8138901224011</v>
      </c>
      <c r="E8" s="12">
        <v>8834.101536188</v>
      </c>
      <c r="F8" s="12">
        <v>7910.8504702402988</v>
      </c>
      <c r="G8" s="12">
        <v>6445.4809952529995</v>
      </c>
      <c r="H8" s="12">
        <v>6498.8599482989994</v>
      </c>
      <c r="I8" s="12">
        <v>5948.7462502913995</v>
      </c>
      <c r="J8" s="12">
        <v>8172.6143693663007</v>
      </c>
      <c r="K8" s="12">
        <v>5776.7225112629994</v>
      </c>
      <c r="L8" s="12">
        <v>9640.9118178199988</v>
      </c>
      <c r="M8" s="12">
        <v>20009.176024126995</v>
      </c>
      <c r="N8" s="12">
        <v>22130.905692303</v>
      </c>
      <c r="O8" s="12">
        <v>17131.158942209004</v>
      </c>
      <c r="P8" s="12">
        <v>17022.611957502002</v>
      </c>
      <c r="Q8" s="12">
        <v>15997.250645420998</v>
      </c>
      <c r="R8" s="12">
        <v>11819.949361355999</v>
      </c>
      <c r="S8" s="12">
        <v>10827.416140214002</v>
      </c>
      <c r="T8" s="12">
        <v>11657.161620228002</v>
      </c>
      <c r="U8" s="12">
        <v>9483.3138163850017</v>
      </c>
      <c r="V8" s="12">
        <v>10746.638100409</v>
      </c>
      <c r="W8" s="12">
        <v>7539.2253879526006</v>
      </c>
      <c r="X8" s="12">
        <v>7007.8376203773005</v>
      </c>
      <c r="Y8" s="12">
        <v>3139.5688084339999</v>
      </c>
      <c r="Z8" s="12">
        <v>1993.6841396079997</v>
      </c>
      <c r="AA8" s="12">
        <v>1939.3032632219999</v>
      </c>
    </row>
    <row r="9" spans="1:27">
      <c r="A9" s="11" t="s">
        <v>18</v>
      </c>
      <c r="B9" s="11" t="s">
        <v>12</v>
      </c>
      <c r="C9" s="12">
        <v>107.67172600000001</v>
      </c>
      <c r="D9" s="12">
        <v>118.981155</v>
      </c>
      <c r="E9" s="12">
        <v>207.80988000000002</v>
      </c>
      <c r="F9" s="12">
        <v>192.815461</v>
      </c>
      <c r="G9" s="12">
        <v>221.20961</v>
      </c>
      <c r="H9" s="12">
        <v>270.74124499999999</v>
      </c>
      <c r="I9" s="12">
        <v>43.595193999999999</v>
      </c>
      <c r="J9" s="12">
        <v>140.3064</v>
      </c>
      <c r="K9" s="12">
        <v>64.243065999999999</v>
      </c>
      <c r="L9" s="12">
        <v>164.55839799999998</v>
      </c>
      <c r="M9" s="12">
        <v>194.50611799999999</v>
      </c>
      <c r="N9" s="12">
        <v>676.05863999999997</v>
      </c>
      <c r="O9" s="12">
        <v>155.29900000000001</v>
      </c>
      <c r="P9" s="12">
        <v>168.46611999999999</v>
      </c>
      <c r="Q9" s="12">
        <v>287.67721999999998</v>
      </c>
      <c r="R9" s="12">
        <v>139.30548000000002</v>
      </c>
      <c r="S9" s="12">
        <v>0</v>
      </c>
      <c r="T9" s="12">
        <v>0</v>
      </c>
      <c r="U9" s="12">
        <v>0</v>
      </c>
      <c r="V9" s="12">
        <v>0</v>
      </c>
      <c r="W9" s="12">
        <v>0</v>
      </c>
      <c r="X9" s="12">
        <v>0</v>
      </c>
      <c r="Y9" s="12">
        <v>0</v>
      </c>
      <c r="Z9" s="12">
        <v>0</v>
      </c>
      <c r="AA9" s="12">
        <v>0</v>
      </c>
    </row>
    <row r="10" spans="1:27">
      <c r="A10" s="11" t="s">
        <v>18</v>
      </c>
      <c r="B10" s="11" t="s">
        <v>5</v>
      </c>
      <c r="C10" s="12">
        <v>804.40295931110006</v>
      </c>
      <c r="D10" s="12">
        <v>967.24319814363969</v>
      </c>
      <c r="E10" s="12">
        <v>821.94986066240006</v>
      </c>
      <c r="F10" s="12">
        <v>859.77897436220007</v>
      </c>
      <c r="G10" s="12">
        <v>835.93999458400003</v>
      </c>
      <c r="H10" s="12">
        <v>933.93701281490007</v>
      </c>
      <c r="I10" s="12">
        <v>257.07936598629999</v>
      </c>
      <c r="J10" s="12">
        <v>815.98063259470007</v>
      </c>
      <c r="K10" s="12">
        <v>235.8869402249</v>
      </c>
      <c r="L10" s="12">
        <v>1045.4147169669</v>
      </c>
      <c r="M10" s="12">
        <v>2669.6597824621999</v>
      </c>
      <c r="N10" s="12">
        <v>4960.3656370097997</v>
      </c>
      <c r="O10" s="12">
        <v>2527.9035974548001</v>
      </c>
      <c r="P10" s="12">
        <v>4084.2154734185001</v>
      </c>
      <c r="Q10" s="12">
        <v>7954.2079008307001</v>
      </c>
      <c r="R10" s="12">
        <v>2999.3092167312002</v>
      </c>
      <c r="S10" s="12">
        <v>7195.0383302487999</v>
      </c>
      <c r="T10" s="12">
        <v>11859.9134143273</v>
      </c>
      <c r="U10" s="12">
        <v>5996.800605476501</v>
      </c>
      <c r="V10" s="12">
        <v>7809.2858144789998</v>
      </c>
      <c r="W10" s="12">
        <v>13041.4245714962</v>
      </c>
      <c r="X10" s="12">
        <v>8222.4531198869008</v>
      </c>
      <c r="Y10" s="12">
        <v>11582.330368647701</v>
      </c>
      <c r="Z10" s="12">
        <v>14375.0632515943</v>
      </c>
      <c r="AA10" s="12">
        <v>14278.005215101799</v>
      </c>
    </row>
    <row r="11" spans="1:27">
      <c r="A11" s="11" t="s">
        <v>18</v>
      </c>
      <c r="B11" s="11" t="s">
        <v>3</v>
      </c>
      <c r="C11" s="12">
        <v>91313.489419999998</v>
      </c>
      <c r="D11" s="12">
        <v>91492.372000000003</v>
      </c>
      <c r="E11" s="12">
        <v>93192.775320000001</v>
      </c>
      <c r="F11" s="12">
        <v>81070.525640000007</v>
      </c>
      <c r="G11" s="12">
        <v>71068.029209999993</v>
      </c>
      <c r="H11" s="12">
        <v>81624.652690000003</v>
      </c>
      <c r="I11" s="12">
        <v>77009.30376000001</v>
      </c>
      <c r="J11" s="12">
        <v>75108.360960000005</v>
      </c>
      <c r="K11" s="12">
        <v>72247.32286</v>
      </c>
      <c r="L11" s="12">
        <v>69196.572979999997</v>
      </c>
      <c r="M11" s="12">
        <v>72205.90135</v>
      </c>
      <c r="N11" s="12">
        <v>69022.44249999999</v>
      </c>
      <c r="O11" s="12">
        <v>60530.443590000003</v>
      </c>
      <c r="P11" s="12">
        <v>50877.630300000004</v>
      </c>
      <c r="Q11" s="12">
        <v>55458.433730000004</v>
      </c>
      <c r="R11" s="12">
        <v>45556.118869999991</v>
      </c>
      <c r="S11" s="12">
        <v>42174.45076</v>
      </c>
      <c r="T11" s="12">
        <v>40517.349489999993</v>
      </c>
      <c r="U11" s="12">
        <v>36822.009239999999</v>
      </c>
      <c r="V11" s="12">
        <v>36956.390249999997</v>
      </c>
      <c r="W11" s="12">
        <v>36829.993600000002</v>
      </c>
      <c r="X11" s="12">
        <v>32893.653339999997</v>
      </c>
      <c r="Y11" s="12">
        <v>28066.200280000001</v>
      </c>
      <c r="Z11" s="12">
        <v>33625.922630000001</v>
      </c>
      <c r="AA11" s="12">
        <v>31563.226519999997</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2704.2240392219446</v>
      </c>
      <c r="D13" s="12">
        <v>2807.780803792647</v>
      </c>
      <c r="E13" s="12">
        <v>3219.3495675773279</v>
      </c>
      <c r="F13" s="12">
        <v>3659.514243960105</v>
      </c>
      <c r="G13" s="12">
        <v>4080.0757829005938</v>
      </c>
      <c r="H13" s="12">
        <v>4176.1848098470937</v>
      </c>
      <c r="I13" s="12">
        <v>4254.5133331120542</v>
      </c>
      <c r="J13" s="12">
        <v>4047.0694495714001</v>
      </c>
      <c r="K13" s="12">
        <v>4064.6447629207446</v>
      </c>
      <c r="L13" s="12">
        <v>3839.5146192826742</v>
      </c>
      <c r="M13" s="12">
        <v>4178.2814656170804</v>
      </c>
      <c r="N13" s="12">
        <v>4224.7322093370703</v>
      </c>
      <c r="O13" s="12">
        <v>4528.4614708809804</v>
      </c>
      <c r="P13" s="12">
        <v>4824.516795130794</v>
      </c>
      <c r="Q13" s="12">
        <v>4936.4256131217908</v>
      </c>
      <c r="R13" s="12">
        <v>5042.4448561826403</v>
      </c>
      <c r="S13" s="12">
        <v>4741.4715080146843</v>
      </c>
      <c r="T13" s="12">
        <v>4619.4795538578446</v>
      </c>
      <c r="U13" s="12">
        <v>4484.1250942911292</v>
      </c>
      <c r="V13" s="12">
        <v>4400.1706931161643</v>
      </c>
      <c r="W13" s="12">
        <v>4135.8793872461401</v>
      </c>
      <c r="X13" s="12">
        <v>4072.1437697251504</v>
      </c>
      <c r="Y13" s="12">
        <v>4161.7245983726807</v>
      </c>
      <c r="Z13" s="12">
        <v>4332.7966062763462</v>
      </c>
      <c r="AA13" s="12">
        <v>4355.10786693726</v>
      </c>
    </row>
    <row r="14" spans="1:27">
      <c r="A14" s="11" t="s">
        <v>18</v>
      </c>
      <c r="B14" s="11" t="s">
        <v>9</v>
      </c>
      <c r="C14" s="12">
        <v>1664.6348906702508</v>
      </c>
      <c r="D14" s="12">
        <v>1511.2912565751926</v>
      </c>
      <c r="E14" s="12">
        <v>1592.5573613349172</v>
      </c>
      <c r="F14" s="12">
        <v>1498.3271992462844</v>
      </c>
      <c r="G14" s="12">
        <v>1459.558306551166</v>
      </c>
      <c r="H14" s="12">
        <v>1282.26294612109</v>
      </c>
      <c r="I14" s="12">
        <v>1348.4480534275851</v>
      </c>
      <c r="J14" s="12">
        <v>1321.7332563164452</v>
      </c>
      <c r="K14" s="12">
        <v>1305.7167158844852</v>
      </c>
      <c r="L14" s="12">
        <v>1233.4802724652798</v>
      </c>
      <c r="M14" s="12">
        <v>1524.2380760057397</v>
      </c>
      <c r="N14" s="12">
        <v>1448.470584089245</v>
      </c>
      <c r="O14" s="12">
        <v>1542.8613538214097</v>
      </c>
      <c r="P14" s="12">
        <v>1532.6270524418001</v>
      </c>
      <c r="Q14" s="12">
        <v>1578.4316216942957</v>
      </c>
      <c r="R14" s="12">
        <v>1597.87279068716</v>
      </c>
      <c r="S14" s="12">
        <v>1653.8864260319599</v>
      </c>
      <c r="T14" s="12">
        <v>1735.390109621414</v>
      </c>
      <c r="U14" s="12">
        <v>1859.7767847161099</v>
      </c>
      <c r="V14" s="12">
        <v>1940.82029947194</v>
      </c>
      <c r="W14" s="12">
        <v>2020.53340948557</v>
      </c>
      <c r="X14" s="12">
        <v>1981.42741672643</v>
      </c>
      <c r="Y14" s="12">
        <v>2070.1615484521603</v>
      </c>
      <c r="Z14" s="12">
        <v>2109.7745612733297</v>
      </c>
      <c r="AA14" s="12">
        <v>2253.7591454266899</v>
      </c>
    </row>
    <row r="15" spans="1:27">
      <c r="A15" s="11" t="s">
        <v>18</v>
      </c>
      <c r="B15" s="11" t="s">
        <v>102</v>
      </c>
      <c r="C15" s="12">
        <v>42.879487467399997</v>
      </c>
      <c r="D15" s="12">
        <v>40.866839833699999</v>
      </c>
      <c r="E15" s="12">
        <v>41.759182730300004</v>
      </c>
      <c r="F15" s="12">
        <v>38.617939402400005</v>
      </c>
      <c r="G15" s="12">
        <v>35.659178115799996</v>
      </c>
      <c r="H15" s="12">
        <v>75.681023588000002</v>
      </c>
      <c r="I15" s="12">
        <v>78.324991824000008</v>
      </c>
      <c r="J15" s="12">
        <v>73.669002647100001</v>
      </c>
      <c r="K15" s="12">
        <v>67.842755413100008</v>
      </c>
      <c r="L15" s="12">
        <v>143.58110461320001</v>
      </c>
      <c r="M15" s="12">
        <v>411.94261988059998</v>
      </c>
      <c r="N15" s="12">
        <v>392.37493694539995</v>
      </c>
      <c r="O15" s="12">
        <v>552.52437113790006</v>
      </c>
      <c r="P15" s="12">
        <v>524.51227391660007</v>
      </c>
      <c r="Q15" s="12">
        <v>870.67828945830001</v>
      </c>
      <c r="R15" s="12">
        <v>838.15494428879992</v>
      </c>
      <c r="S15" s="12">
        <v>816.01565532099994</v>
      </c>
      <c r="T15" s="12">
        <v>744.26920033809995</v>
      </c>
      <c r="U15" s="12">
        <v>1169.1117572088001</v>
      </c>
      <c r="V15" s="12">
        <v>1077.1667119909</v>
      </c>
      <c r="W15" s="12">
        <v>1012.9659086076999</v>
      </c>
      <c r="X15" s="12">
        <v>1036.9466054234999</v>
      </c>
      <c r="Y15" s="12">
        <v>1060.7468479631</v>
      </c>
      <c r="Z15" s="12">
        <v>993.24844766969989</v>
      </c>
      <c r="AA15" s="12">
        <v>1015.2883022382999</v>
      </c>
    </row>
    <row r="16" spans="1:27">
      <c r="A16" s="11" t="s">
        <v>18</v>
      </c>
      <c r="B16" s="11" t="s">
        <v>15</v>
      </c>
      <c r="C16" s="12">
        <v>5596.1334699999998</v>
      </c>
      <c r="D16" s="12">
        <v>6326.4430200000006</v>
      </c>
      <c r="E16" s="12">
        <v>7704.6333402312403</v>
      </c>
      <c r="F16" s="12">
        <v>9733.3851187103992</v>
      </c>
      <c r="G16" s="12">
        <v>12062.947776449999</v>
      </c>
      <c r="H16" s="12">
        <v>10381.830364832602</v>
      </c>
      <c r="I16" s="12">
        <v>10349.284971087898</v>
      </c>
      <c r="J16" s="12">
        <v>12230.358943447402</v>
      </c>
      <c r="K16" s="12">
        <v>9346.1039817846995</v>
      </c>
      <c r="L16" s="12">
        <v>10158.248362717601</v>
      </c>
      <c r="M16" s="12">
        <v>10804.122158354401</v>
      </c>
      <c r="N16" s="12">
        <v>11181.04624111</v>
      </c>
      <c r="O16" s="12">
        <v>16553.367425999702</v>
      </c>
      <c r="P16" s="12">
        <v>15809.947925523402</v>
      </c>
      <c r="Q16" s="12">
        <v>14870.451251905799</v>
      </c>
      <c r="R16" s="12">
        <v>14549.4367130991</v>
      </c>
      <c r="S16" s="12">
        <v>15697.5898458436</v>
      </c>
      <c r="T16" s="12">
        <v>15045.690151068397</v>
      </c>
      <c r="U16" s="12">
        <v>13353.649099038699</v>
      </c>
      <c r="V16" s="12">
        <v>13309.776105772797</v>
      </c>
      <c r="W16" s="12">
        <v>12439.767894727702</v>
      </c>
      <c r="X16" s="12">
        <v>11980.680480692899</v>
      </c>
      <c r="Y16" s="12">
        <v>11211.371647206801</v>
      </c>
      <c r="Z16" s="12">
        <v>10753.998919151902</v>
      </c>
      <c r="AA16" s="12">
        <v>9436.0047917119009</v>
      </c>
    </row>
    <row r="17" spans="1:27">
      <c r="A17" s="11" t="s">
        <v>18</v>
      </c>
      <c r="B17" s="11" t="s">
        <v>17</v>
      </c>
      <c r="C17" s="12">
        <v>9.7469200010000012</v>
      </c>
      <c r="D17" s="12">
        <v>14.580497025</v>
      </c>
      <c r="E17" s="12">
        <v>21.605978026999999</v>
      </c>
      <c r="F17" s="12">
        <v>29.076350474999998</v>
      </c>
      <c r="G17" s="12">
        <v>37.010304134999998</v>
      </c>
      <c r="H17" s="12">
        <v>42.854970802000004</v>
      </c>
      <c r="I17" s="12">
        <v>52.669775050000005</v>
      </c>
      <c r="J17" s="12">
        <v>59.158769261000003</v>
      </c>
      <c r="K17" s="12">
        <v>68.454536740000009</v>
      </c>
      <c r="L17" s="12">
        <v>81.983139080000001</v>
      </c>
      <c r="M17" s="12">
        <v>93.154926180000004</v>
      </c>
      <c r="N17" s="12">
        <v>101.01548424000001</v>
      </c>
      <c r="O17" s="12">
        <v>113.78656903</v>
      </c>
      <c r="P17" s="12">
        <v>124.43856580999999</v>
      </c>
      <c r="Q17" s="12">
        <v>129.09649948999999</v>
      </c>
      <c r="R17" s="12">
        <v>137.34919228999999</v>
      </c>
      <c r="S17" s="12">
        <v>145.35242443999999</v>
      </c>
      <c r="T17" s="12">
        <v>143.55472411999997</v>
      </c>
      <c r="U17" s="12">
        <v>151.35446432999998</v>
      </c>
      <c r="V17" s="12">
        <v>153.72399216999997</v>
      </c>
      <c r="W17" s="12">
        <v>152.97145664999999</v>
      </c>
      <c r="X17" s="12">
        <v>158.50975810999998</v>
      </c>
      <c r="Y17" s="12">
        <v>159.25517349</v>
      </c>
      <c r="Z17" s="12">
        <v>154.18190464</v>
      </c>
      <c r="AA17" s="12">
        <v>154.87255079999997</v>
      </c>
    </row>
    <row r="18" spans="1:27">
      <c r="A18" s="36" t="s">
        <v>98</v>
      </c>
      <c r="B18" s="36"/>
      <c r="C18" s="29">
        <v>498210.35761020327</v>
      </c>
      <c r="D18" s="29">
        <v>464359.29850363388</v>
      </c>
      <c r="E18" s="29">
        <v>419560.3861569626</v>
      </c>
      <c r="F18" s="29">
        <v>364659.02044577885</v>
      </c>
      <c r="G18" s="29">
        <v>320497.06407894881</v>
      </c>
      <c r="H18" s="29">
        <v>316855.31173233211</v>
      </c>
      <c r="I18" s="29">
        <v>281185.51934509736</v>
      </c>
      <c r="J18" s="29">
        <v>265176.13562750886</v>
      </c>
      <c r="K18" s="29">
        <v>245310.34394069316</v>
      </c>
      <c r="L18" s="29">
        <v>252990.79109440482</v>
      </c>
      <c r="M18" s="29">
        <v>235063.86217402198</v>
      </c>
      <c r="N18" s="29">
        <v>232664.78368076912</v>
      </c>
      <c r="O18" s="29">
        <v>201359.14595436622</v>
      </c>
      <c r="P18" s="29">
        <v>179464.3652984931</v>
      </c>
      <c r="Q18" s="29">
        <v>175716.30573106781</v>
      </c>
      <c r="R18" s="29">
        <v>145753.707174957</v>
      </c>
      <c r="S18" s="29">
        <v>138719.37656450947</v>
      </c>
      <c r="T18" s="29">
        <v>125403.07708803455</v>
      </c>
      <c r="U18" s="29">
        <v>111474.73844086875</v>
      </c>
      <c r="V18" s="29">
        <v>104551.96825747611</v>
      </c>
      <c r="W18" s="29">
        <v>102754.34725618051</v>
      </c>
      <c r="X18" s="29">
        <v>84444.601826715778</v>
      </c>
      <c r="Y18" s="29">
        <v>65773.250403906539</v>
      </c>
      <c r="Z18" s="29">
        <v>73560.654888751975</v>
      </c>
      <c r="AA18" s="29">
        <v>63494.044610687743</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127841.0325</v>
      </c>
      <c r="D21" s="12">
        <v>112338.9865</v>
      </c>
      <c r="E21" s="12">
        <v>102520.56870407</v>
      </c>
      <c r="F21" s="12">
        <v>86563.440499999997</v>
      </c>
      <c r="G21" s="12">
        <v>71415.815700000006</v>
      </c>
      <c r="H21" s="12">
        <v>66434.731</v>
      </c>
      <c r="I21" s="12">
        <v>49007.559200000003</v>
      </c>
      <c r="J21" s="12">
        <v>46872.006700000005</v>
      </c>
      <c r="K21" s="12">
        <v>44838.659500000002</v>
      </c>
      <c r="L21" s="12">
        <v>48898.858999999997</v>
      </c>
      <c r="M21" s="12">
        <v>18586.424999999999</v>
      </c>
      <c r="N21" s="12">
        <v>18179.084999999999</v>
      </c>
      <c r="O21" s="12">
        <v>16428.501</v>
      </c>
      <c r="P21" s="12">
        <v>13490.104499999999</v>
      </c>
      <c r="Q21" s="12">
        <v>15557.8485</v>
      </c>
      <c r="R21" s="12">
        <v>12733.968500000001</v>
      </c>
      <c r="S21" s="12">
        <v>11341.431500000001</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33.072650000000003</v>
      </c>
      <c r="D23" s="12">
        <v>40.026651448999999</v>
      </c>
      <c r="E23" s="12">
        <v>750.15940123799999</v>
      </c>
      <c r="F23" s="12">
        <v>388.696894461</v>
      </c>
      <c r="G23" s="12">
        <v>277.39157893199996</v>
      </c>
      <c r="H23" s="12">
        <v>176.80393997300001</v>
      </c>
      <c r="I23" s="12">
        <v>270.68195461400001</v>
      </c>
      <c r="J23" s="12">
        <v>952.05312483299997</v>
      </c>
      <c r="K23" s="12">
        <v>388.02384240600003</v>
      </c>
      <c r="L23" s="12">
        <v>1034.1671626129998</v>
      </c>
      <c r="M23" s="12">
        <v>4939.3640634160001</v>
      </c>
      <c r="N23" s="12">
        <v>5354.6713445779997</v>
      </c>
      <c r="O23" s="12">
        <v>3494.8561695630001</v>
      </c>
      <c r="P23" s="12">
        <v>3793.854646663</v>
      </c>
      <c r="Q23" s="12">
        <v>4567.9629780499999</v>
      </c>
      <c r="R23" s="12">
        <v>3179.6723777709999</v>
      </c>
      <c r="S23" s="12">
        <v>3168.9195645469999</v>
      </c>
      <c r="T23" s="12">
        <v>3425.6211726220004</v>
      </c>
      <c r="U23" s="12">
        <v>2828.9192325120002</v>
      </c>
      <c r="V23" s="12">
        <v>3119.1802398169998</v>
      </c>
      <c r="W23" s="12">
        <v>2.4801048000000003E-2</v>
      </c>
      <c r="X23" s="12">
        <v>2.2958698E-2</v>
      </c>
      <c r="Y23" s="12">
        <v>2.4728706E-2</v>
      </c>
      <c r="Z23" s="12">
        <v>4.1142994000000002E-2</v>
      </c>
      <c r="AA23" s="12">
        <v>3.945506E-2</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17.987843795200003</v>
      </c>
      <c r="D25" s="12">
        <v>25.095100386940004</v>
      </c>
      <c r="E25" s="12">
        <v>125.4097900687</v>
      </c>
      <c r="F25" s="12">
        <v>83.651514947600006</v>
      </c>
      <c r="G25" s="12">
        <v>64.780298184800003</v>
      </c>
      <c r="H25" s="12">
        <v>36.511113667300002</v>
      </c>
      <c r="I25" s="12">
        <v>41.100140826500009</v>
      </c>
      <c r="J25" s="12">
        <v>168.63137138139999</v>
      </c>
      <c r="K25" s="12">
        <v>35.108255581799995</v>
      </c>
      <c r="L25" s="12">
        <v>109.47983332220001</v>
      </c>
      <c r="M25" s="12">
        <v>853.90402435300007</v>
      </c>
      <c r="N25" s="12">
        <v>1296.2074962129998</v>
      </c>
      <c r="O25" s="12">
        <v>367.34614720350004</v>
      </c>
      <c r="P25" s="12">
        <v>538.18624384499992</v>
      </c>
      <c r="Q25" s="12">
        <v>761.30125600499991</v>
      </c>
      <c r="R25" s="12">
        <v>146.46121990430001</v>
      </c>
      <c r="S25" s="12">
        <v>1019.8733670429999</v>
      </c>
      <c r="T25" s="12">
        <v>3340.5293301849997</v>
      </c>
      <c r="U25" s="12">
        <v>1640.152221048</v>
      </c>
      <c r="V25" s="12">
        <v>1617.6931038609996</v>
      </c>
      <c r="W25" s="12">
        <v>4385.6309711240001</v>
      </c>
      <c r="X25" s="12">
        <v>2046.8254085789999</v>
      </c>
      <c r="Y25" s="12">
        <v>3155.9972252320003</v>
      </c>
      <c r="Z25" s="12">
        <v>4049.2081561500004</v>
      </c>
      <c r="AA25" s="12">
        <v>5116.0168789029995</v>
      </c>
    </row>
    <row r="26" spans="1:27">
      <c r="A26" s="11" t="s">
        <v>26</v>
      </c>
      <c r="B26" s="11" t="s">
        <v>3</v>
      </c>
      <c r="C26" s="12">
        <v>15728.859039999999</v>
      </c>
      <c r="D26" s="12">
        <v>18164.092100000002</v>
      </c>
      <c r="E26" s="12">
        <v>19300.544259999999</v>
      </c>
      <c r="F26" s="12">
        <v>16928.256600000001</v>
      </c>
      <c r="G26" s="12">
        <v>13003.928159999999</v>
      </c>
      <c r="H26" s="12">
        <v>18052.164189999996</v>
      </c>
      <c r="I26" s="12">
        <v>14216.295749999999</v>
      </c>
      <c r="J26" s="12">
        <v>12614.7765</v>
      </c>
      <c r="K26" s="12">
        <v>11041.7556</v>
      </c>
      <c r="L26" s="12">
        <v>9942.4193000000014</v>
      </c>
      <c r="M26" s="12">
        <v>12046.902900000001</v>
      </c>
      <c r="N26" s="12">
        <v>12057.66569</v>
      </c>
      <c r="O26" s="12">
        <v>10469.61508</v>
      </c>
      <c r="P26" s="12">
        <v>8562.3370999999988</v>
      </c>
      <c r="Q26" s="12">
        <v>11640.82898</v>
      </c>
      <c r="R26" s="12">
        <v>9279.0010000000002</v>
      </c>
      <c r="S26" s="12">
        <v>8294.9979800000001</v>
      </c>
      <c r="T26" s="12">
        <v>7875.2530500000012</v>
      </c>
      <c r="U26" s="12">
        <v>6415.4401400000006</v>
      </c>
      <c r="V26" s="12">
        <v>7243.8019499999991</v>
      </c>
      <c r="W26" s="12">
        <v>7330.7094000000006</v>
      </c>
      <c r="X26" s="12">
        <v>6583.7475100000001</v>
      </c>
      <c r="Y26" s="12">
        <v>5215.5888399999994</v>
      </c>
      <c r="Z26" s="12">
        <v>7251.4672700000001</v>
      </c>
      <c r="AA26" s="12">
        <v>6829.0184400000007</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617.55005106985004</v>
      </c>
      <c r="D28" s="12">
        <v>822.3498512447328</v>
      </c>
      <c r="E28" s="12">
        <v>1052.1003147111999</v>
      </c>
      <c r="F28" s="12">
        <v>1320.5874404119202</v>
      </c>
      <c r="G28" s="12">
        <v>1597.1407414379341</v>
      </c>
      <c r="H28" s="12">
        <v>1793.2335214349237</v>
      </c>
      <c r="I28" s="12">
        <v>1781.8851050892251</v>
      </c>
      <c r="J28" s="12">
        <v>1711.2778170210861</v>
      </c>
      <c r="K28" s="12">
        <v>1646.9941065672749</v>
      </c>
      <c r="L28" s="12">
        <v>1565.8394821041948</v>
      </c>
      <c r="M28" s="12">
        <v>1586.36816129369</v>
      </c>
      <c r="N28" s="12">
        <v>1602.8257446585601</v>
      </c>
      <c r="O28" s="12">
        <v>1615.4758080664801</v>
      </c>
      <c r="P28" s="12">
        <v>1591.2873441300299</v>
      </c>
      <c r="Q28" s="12">
        <v>1564.6256127264253</v>
      </c>
      <c r="R28" s="12">
        <v>1783.2649302833302</v>
      </c>
      <c r="S28" s="12">
        <v>1705.8600307189704</v>
      </c>
      <c r="T28" s="12">
        <v>1530.0060145755399</v>
      </c>
      <c r="U28" s="12">
        <v>1580.6086529727897</v>
      </c>
      <c r="V28" s="12">
        <v>1447.0474435330702</v>
      </c>
      <c r="W28" s="12">
        <v>1332.58808182692</v>
      </c>
      <c r="X28" s="12">
        <v>1358.3507262097901</v>
      </c>
      <c r="Y28" s="12">
        <v>1343.2077663122302</v>
      </c>
      <c r="Z28" s="12">
        <v>1397.3558353558499</v>
      </c>
      <c r="AA28" s="12">
        <v>1375.22064706775</v>
      </c>
    </row>
    <row r="29" spans="1:27">
      <c r="A29" s="11" t="s">
        <v>26</v>
      </c>
      <c r="B29" s="11" t="s">
        <v>9</v>
      </c>
      <c r="C29" s="12">
        <v>753.71846484242008</v>
      </c>
      <c r="D29" s="12">
        <v>675.39174444696391</v>
      </c>
      <c r="E29" s="12">
        <v>690.32931446949999</v>
      </c>
      <c r="F29" s="12">
        <v>676.1399386569999</v>
      </c>
      <c r="G29" s="12">
        <v>658.86375378335003</v>
      </c>
      <c r="H29" s="12">
        <v>594.09312853695985</v>
      </c>
      <c r="I29" s="12">
        <v>685.97826384383995</v>
      </c>
      <c r="J29" s="12">
        <v>695.81155894792005</v>
      </c>
      <c r="K29" s="12">
        <v>667.39948808704003</v>
      </c>
      <c r="L29" s="12">
        <v>635.74702308680992</v>
      </c>
      <c r="M29" s="12">
        <v>941.40348313567983</v>
      </c>
      <c r="N29" s="12">
        <v>896.93542700399996</v>
      </c>
      <c r="O29" s="12">
        <v>969.34893161799994</v>
      </c>
      <c r="P29" s="12">
        <v>970.21894094220011</v>
      </c>
      <c r="Q29" s="12">
        <v>826.98089877359985</v>
      </c>
      <c r="R29" s="12">
        <v>810.23148182710008</v>
      </c>
      <c r="S29" s="12">
        <v>883.57580350640001</v>
      </c>
      <c r="T29" s="12">
        <v>962.53381917220008</v>
      </c>
      <c r="U29" s="12">
        <v>940.69528569385989</v>
      </c>
      <c r="V29" s="12">
        <v>919.76395807889992</v>
      </c>
      <c r="W29" s="12">
        <v>909.34358250000002</v>
      </c>
      <c r="X29" s="12">
        <v>924.0104070000001</v>
      </c>
      <c r="Y29" s="12">
        <v>919.05451049999999</v>
      </c>
      <c r="Z29" s="12">
        <v>902.99455793999994</v>
      </c>
      <c r="AA29" s="12">
        <v>891.77765325999997</v>
      </c>
    </row>
    <row r="30" spans="1:27">
      <c r="A30" s="11" t="s">
        <v>26</v>
      </c>
      <c r="B30" s="11" t="s">
        <v>102</v>
      </c>
      <c r="C30" s="12">
        <v>2.8984917407999995</v>
      </c>
      <c r="D30" s="12">
        <v>2.6185774391999996</v>
      </c>
      <c r="E30" s="12">
        <v>2.7339264584</v>
      </c>
      <c r="F30" s="12">
        <v>2.5359543211000002</v>
      </c>
      <c r="G30" s="12">
        <v>2.2368663950000003</v>
      </c>
      <c r="H30" s="12">
        <v>46.297357619300001</v>
      </c>
      <c r="I30" s="12">
        <v>51.574248929500008</v>
      </c>
      <c r="J30" s="12">
        <v>48.700796354100007</v>
      </c>
      <c r="K30" s="12">
        <v>45.315387202799997</v>
      </c>
      <c r="L30" s="12">
        <v>121.3359295712</v>
      </c>
      <c r="M30" s="12">
        <v>357.26407025569995</v>
      </c>
      <c r="N30" s="12">
        <v>329.71869350639997</v>
      </c>
      <c r="O30" s="12">
        <v>322.80793288680002</v>
      </c>
      <c r="P30" s="12">
        <v>306.46275253760001</v>
      </c>
      <c r="Q30" s="12">
        <v>273.75821485860001</v>
      </c>
      <c r="R30" s="12">
        <v>262.74132128349999</v>
      </c>
      <c r="S30" s="12">
        <v>256.59231172189999</v>
      </c>
      <c r="T30" s="12">
        <v>229.29537575660001</v>
      </c>
      <c r="U30" s="12">
        <v>377.22843604560006</v>
      </c>
      <c r="V30" s="12">
        <v>345.47076277730002</v>
      </c>
      <c r="W30" s="12">
        <v>311.39831511429998</v>
      </c>
      <c r="X30" s="12">
        <v>348.20176444589998</v>
      </c>
      <c r="Y30" s="12">
        <v>337.6583194355</v>
      </c>
      <c r="Z30" s="12">
        <v>342.75260671450002</v>
      </c>
      <c r="AA30" s="12">
        <v>326.06696412799994</v>
      </c>
    </row>
    <row r="31" spans="1:27">
      <c r="A31" s="11" t="s">
        <v>26</v>
      </c>
      <c r="B31" s="11" t="s">
        <v>15</v>
      </c>
      <c r="C31" s="12">
        <v>1552.77647</v>
      </c>
      <c r="D31" s="12">
        <v>1615.3691199999998</v>
      </c>
      <c r="E31" s="12">
        <v>1814.8244248671999</v>
      </c>
      <c r="F31" s="12">
        <v>3474.8349260361001</v>
      </c>
      <c r="G31" s="12">
        <v>6361.5927506233002</v>
      </c>
      <c r="H31" s="12">
        <v>5766.8545496249999</v>
      </c>
      <c r="I31" s="12">
        <v>5306.0635738613</v>
      </c>
      <c r="J31" s="12">
        <v>7238.0542923697012</v>
      </c>
      <c r="K31" s="12">
        <v>4818.8947491052995</v>
      </c>
      <c r="L31" s="12">
        <v>5639.6553487473993</v>
      </c>
      <c r="M31" s="12">
        <v>6780.4419048160998</v>
      </c>
      <c r="N31" s="12">
        <v>7579.8295209325997</v>
      </c>
      <c r="O31" s="12">
        <v>13356.908356811</v>
      </c>
      <c r="P31" s="12">
        <v>12986.352120417003</v>
      </c>
      <c r="Q31" s="12">
        <v>13153.685820080198</v>
      </c>
      <c r="R31" s="12">
        <v>12690.226713042301</v>
      </c>
      <c r="S31" s="12">
        <v>13650.849283394</v>
      </c>
      <c r="T31" s="12">
        <v>13186.321643208497</v>
      </c>
      <c r="U31" s="12">
        <v>11837.448711916299</v>
      </c>
      <c r="V31" s="12">
        <v>11415.844107372697</v>
      </c>
      <c r="W31" s="12">
        <v>10790.427569896799</v>
      </c>
      <c r="X31" s="12">
        <v>10244.877103746399</v>
      </c>
      <c r="Y31" s="12">
        <v>9792.534409170401</v>
      </c>
      <c r="Z31" s="12">
        <v>9452.5272232313</v>
      </c>
      <c r="AA31" s="12">
        <v>8036.9277963587992</v>
      </c>
    </row>
    <row r="32" spans="1:27">
      <c r="A32" s="11" t="s">
        <v>26</v>
      </c>
      <c r="B32" s="11" t="s">
        <v>17</v>
      </c>
      <c r="C32" s="12">
        <v>2.3629591859999999</v>
      </c>
      <c r="D32" s="12">
        <v>4.1274101229999998</v>
      </c>
      <c r="E32" s="12">
        <v>6.9846918430000002</v>
      </c>
      <c r="F32" s="12">
        <v>9.8486494370000006</v>
      </c>
      <c r="G32" s="12">
        <v>12.292294550000001</v>
      </c>
      <c r="H32" s="12">
        <v>14.466062095000002</v>
      </c>
      <c r="I32" s="12">
        <v>18.485717789999999</v>
      </c>
      <c r="J32" s="12">
        <v>21.160272664000001</v>
      </c>
      <c r="K32" s="12">
        <v>24.440630070000001</v>
      </c>
      <c r="L32" s="12">
        <v>27.663895389999997</v>
      </c>
      <c r="M32" s="12">
        <v>30.814245450000001</v>
      </c>
      <c r="N32" s="12">
        <v>33.959416009999998</v>
      </c>
      <c r="O32" s="12">
        <v>38.46611772</v>
      </c>
      <c r="P32" s="12">
        <v>41.963260720000001</v>
      </c>
      <c r="Q32" s="12">
        <v>43.257953579999999</v>
      </c>
      <c r="R32" s="12">
        <v>46.161955419999998</v>
      </c>
      <c r="S32" s="12">
        <v>48.668540960000001</v>
      </c>
      <c r="T32" s="12">
        <v>47.463200200000003</v>
      </c>
      <c r="U32" s="12">
        <v>49.916303070000005</v>
      </c>
      <c r="V32" s="12">
        <v>49.81358273</v>
      </c>
      <c r="W32" s="12">
        <v>48.430114159999995</v>
      </c>
      <c r="X32" s="12">
        <v>51.500351999999999</v>
      </c>
      <c r="Y32" s="12">
        <v>50.805519969999999</v>
      </c>
      <c r="Z32" s="12">
        <v>50.289845949999993</v>
      </c>
      <c r="AA32" s="12">
        <v>50.537121169999999</v>
      </c>
    </row>
    <row r="33" spans="1:27">
      <c r="A33" s="36" t="s">
        <v>98</v>
      </c>
      <c r="B33" s="36"/>
      <c r="C33" s="29">
        <v>144992.22054970748</v>
      </c>
      <c r="D33" s="29">
        <v>132065.94194752767</v>
      </c>
      <c r="E33" s="29">
        <v>124439.1117845574</v>
      </c>
      <c r="F33" s="29">
        <v>105960.77288847753</v>
      </c>
      <c r="G33" s="29">
        <v>87017.920232338103</v>
      </c>
      <c r="H33" s="29">
        <v>87087.536893612181</v>
      </c>
      <c r="I33" s="29">
        <v>66003.500414373571</v>
      </c>
      <c r="J33" s="29">
        <v>63014.557072183416</v>
      </c>
      <c r="K33" s="29">
        <v>58617.940792642119</v>
      </c>
      <c r="L33" s="29">
        <v>62186.511801126202</v>
      </c>
      <c r="M33" s="29">
        <v>38954.367632198373</v>
      </c>
      <c r="N33" s="29">
        <v>39387.390702453558</v>
      </c>
      <c r="O33" s="29">
        <v>33345.143136450984</v>
      </c>
      <c r="P33" s="29">
        <v>28945.98877558023</v>
      </c>
      <c r="Q33" s="29">
        <v>34919.548225555031</v>
      </c>
      <c r="R33" s="29">
        <v>27932.599509785734</v>
      </c>
      <c r="S33" s="29">
        <v>26414.658245815372</v>
      </c>
      <c r="T33" s="29">
        <v>17133.94338655474</v>
      </c>
      <c r="U33" s="29">
        <v>13405.81553222665</v>
      </c>
      <c r="V33" s="29">
        <v>14347.48669528997</v>
      </c>
      <c r="W33" s="29">
        <v>13958.296836498921</v>
      </c>
      <c r="X33" s="29">
        <v>10912.957010486789</v>
      </c>
      <c r="Y33" s="29">
        <v>10633.873070750231</v>
      </c>
      <c r="Z33" s="29">
        <v>13601.066962439849</v>
      </c>
      <c r="AA33" s="29">
        <v>14212.073074290751</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155417.60569999999</v>
      </c>
      <c r="D36" s="12">
        <v>147264.76419999998</v>
      </c>
      <c r="E36" s="12">
        <v>133257.8403362</v>
      </c>
      <c r="F36" s="12">
        <v>114020.6472526</v>
      </c>
      <c r="G36" s="12">
        <v>105390.75893188</v>
      </c>
      <c r="H36" s="12">
        <v>99678.377580250002</v>
      </c>
      <c r="I36" s="12">
        <v>88762.715688280005</v>
      </c>
      <c r="J36" s="12">
        <v>81904.277859659996</v>
      </c>
      <c r="K36" s="12">
        <v>74359.032584400004</v>
      </c>
      <c r="L36" s="12">
        <v>76412.149289870009</v>
      </c>
      <c r="M36" s="12">
        <v>74486.797857810001</v>
      </c>
      <c r="N36" s="12">
        <v>71782.98841803</v>
      </c>
      <c r="O36" s="12">
        <v>62554.574500000002</v>
      </c>
      <c r="P36" s="12">
        <v>53471.235099999998</v>
      </c>
      <c r="Q36" s="12">
        <v>40081.3482</v>
      </c>
      <c r="R36" s="12">
        <v>36080.114300000001</v>
      </c>
      <c r="S36" s="12">
        <v>33512.666400000002</v>
      </c>
      <c r="T36" s="12">
        <v>30933.465500000002</v>
      </c>
      <c r="U36" s="12">
        <v>29971.158800000001</v>
      </c>
      <c r="V36" s="12">
        <v>22506.359599999996</v>
      </c>
      <c r="W36" s="12">
        <v>19650.073199999999</v>
      </c>
      <c r="X36" s="12">
        <v>14999.85</v>
      </c>
      <c r="Y36" s="12">
        <v>11675.358400000001</v>
      </c>
      <c r="Z36" s="12">
        <v>9940.2060000000001</v>
      </c>
      <c r="AA36" s="12">
        <v>9104.6425999999992</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5468.9446449999996</v>
      </c>
      <c r="D38" s="12">
        <v>5438.0805282410001</v>
      </c>
      <c r="E38" s="12">
        <v>6674.1557688800003</v>
      </c>
      <c r="F38" s="12">
        <v>6523.9397959620001</v>
      </c>
      <c r="G38" s="12">
        <v>5365.2317244219994</v>
      </c>
      <c r="H38" s="12">
        <v>5165.8852994689996</v>
      </c>
      <c r="I38" s="12">
        <v>5201.1766896049994</v>
      </c>
      <c r="J38" s="12">
        <v>6257.4934524560003</v>
      </c>
      <c r="K38" s="12">
        <v>4954.4797801009991</v>
      </c>
      <c r="L38" s="12">
        <v>6904.4357515080001</v>
      </c>
      <c r="M38" s="12">
        <v>11803.294771396</v>
      </c>
      <c r="N38" s="12">
        <v>11605.205049749</v>
      </c>
      <c r="O38" s="12">
        <v>11013.283034215001</v>
      </c>
      <c r="P38" s="12">
        <v>10181.078657941001</v>
      </c>
      <c r="Q38" s="12">
        <v>11429.247813083999</v>
      </c>
      <c r="R38" s="12">
        <v>8640.2397452379992</v>
      </c>
      <c r="S38" s="12">
        <v>7658.4601420860008</v>
      </c>
      <c r="T38" s="12">
        <v>8231.5047977329996</v>
      </c>
      <c r="U38" s="12">
        <v>6654.3579252370009</v>
      </c>
      <c r="V38" s="12">
        <v>7627.4225247420009</v>
      </c>
      <c r="W38" s="12">
        <v>7539.1603046430009</v>
      </c>
      <c r="X38" s="12">
        <v>7007.7766225300002</v>
      </c>
      <c r="Y38" s="12">
        <v>3139.490163767</v>
      </c>
      <c r="Z38" s="12">
        <v>1993.5887637159999</v>
      </c>
      <c r="AA38" s="12">
        <v>1939.1362227060001</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8.9751650804000001</v>
      </c>
      <c r="D40" s="12">
        <v>2.9099887199999997E-2</v>
      </c>
      <c r="E40" s="12">
        <v>26.288849603899997</v>
      </c>
      <c r="F40" s="12">
        <v>92.635783023000016</v>
      </c>
      <c r="G40" s="12">
        <v>40.352552515900001</v>
      </c>
      <c r="H40" s="12">
        <v>90.969333733000013</v>
      </c>
      <c r="I40" s="12">
        <v>67.675135702499986</v>
      </c>
      <c r="J40" s="12">
        <v>178.95154036120002</v>
      </c>
      <c r="K40" s="12">
        <v>20.595420110800003</v>
      </c>
      <c r="L40" s="12">
        <v>249.05094025960003</v>
      </c>
      <c r="M40" s="12">
        <v>591.8550423385999</v>
      </c>
      <c r="N40" s="12">
        <v>426.15163165759998</v>
      </c>
      <c r="O40" s="12">
        <v>124.47351523799999</v>
      </c>
      <c r="P40" s="12">
        <v>1435.8637800899999</v>
      </c>
      <c r="Q40" s="12">
        <v>3150.1513944769995</v>
      </c>
      <c r="R40" s="12">
        <v>848.84442955999998</v>
      </c>
      <c r="S40" s="12">
        <v>2480.4618910710005</v>
      </c>
      <c r="T40" s="12">
        <v>4327.2602864539995</v>
      </c>
      <c r="U40" s="12">
        <v>1694.7433215230001</v>
      </c>
      <c r="V40" s="12">
        <v>3587.8652210269993</v>
      </c>
      <c r="W40" s="12">
        <v>3613.8756451740001</v>
      </c>
      <c r="X40" s="12">
        <v>3835.3825966600002</v>
      </c>
      <c r="Y40" s="12">
        <v>4317.4284314890001</v>
      </c>
      <c r="Z40" s="12">
        <v>4236.9348333699991</v>
      </c>
      <c r="AA40" s="12">
        <v>4812.6978045639999</v>
      </c>
    </row>
    <row r="41" spans="1:27">
      <c r="A41" s="11" t="s">
        <v>27</v>
      </c>
      <c r="B41" s="11" t="s">
        <v>3</v>
      </c>
      <c r="C41" s="12">
        <v>4651.5664000000006</v>
      </c>
      <c r="D41" s="12">
        <v>4471.5449000000008</v>
      </c>
      <c r="E41" s="12">
        <v>4373.1477000000004</v>
      </c>
      <c r="F41" s="12">
        <v>3952.7955999999999</v>
      </c>
      <c r="G41" s="12">
        <v>3843.5218999999997</v>
      </c>
      <c r="H41" s="12">
        <v>3687.4295000000002</v>
      </c>
      <c r="I41" s="12">
        <v>3425.3290999999999</v>
      </c>
      <c r="J41" s="12">
        <v>3255.0862000000002</v>
      </c>
      <c r="K41" s="12">
        <v>3107.8384000000001</v>
      </c>
      <c r="L41" s="12">
        <v>2927.5087000000003</v>
      </c>
      <c r="M41" s="12">
        <v>2808.5177599999997</v>
      </c>
      <c r="N41" s="12">
        <v>2666.42875</v>
      </c>
      <c r="O41" s="12">
        <v>2555.4029</v>
      </c>
      <c r="P41" s="12">
        <v>2413.4771000000001</v>
      </c>
      <c r="Q41" s="12">
        <v>819.20793999999989</v>
      </c>
      <c r="R41" s="12">
        <v>785.48206000000005</v>
      </c>
      <c r="S41" s="12">
        <v>736.54606000000001</v>
      </c>
      <c r="T41" s="12">
        <v>663.21019999999999</v>
      </c>
      <c r="U41" s="12">
        <v>589.41156000000001</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333.897134261546</v>
      </c>
      <c r="D43" s="12">
        <v>295.58537377465996</v>
      </c>
      <c r="E43" s="12">
        <v>318.05401085973591</v>
      </c>
      <c r="F43" s="12">
        <v>473.25127381591989</v>
      </c>
      <c r="G43" s="12">
        <v>654.14552611181989</v>
      </c>
      <c r="H43" s="12">
        <v>771.08081932022014</v>
      </c>
      <c r="I43" s="12">
        <v>869.11773932479969</v>
      </c>
      <c r="J43" s="12">
        <v>834.56847151975001</v>
      </c>
      <c r="K43" s="12">
        <v>791.77415137053993</v>
      </c>
      <c r="L43" s="12">
        <v>815.08759701415988</v>
      </c>
      <c r="M43" s="12">
        <v>919.47903260669011</v>
      </c>
      <c r="N43" s="12">
        <v>977.62552356514993</v>
      </c>
      <c r="O43" s="12">
        <v>1064.9399619071205</v>
      </c>
      <c r="P43" s="12">
        <v>1275.6262316329801</v>
      </c>
      <c r="Q43" s="12">
        <v>1427.6904514165396</v>
      </c>
      <c r="R43" s="12">
        <v>1336.8534121000498</v>
      </c>
      <c r="S43" s="12">
        <v>1292.1220550773601</v>
      </c>
      <c r="T43" s="12">
        <v>1191.8035646349999</v>
      </c>
      <c r="U43" s="12">
        <v>1212.5419125892402</v>
      </c>
      <c r="V43" s="12">
        <v>1190.1192301064902</v>
      </c>
      <c r="W43" s="12">
        <v>1186.9270867196999</v>
      </c>
      <c r="X43" s="12">
        <v>1111.60522527169</v>
      </c>
      <c r="Y43" s="12">
        <v>1244.7007626223003</v>
      </c>
      <c r="Z43" s="12">
        <v>1360.1910620724002</v>
      </c>
      <c r="AA43" s="12">
        <v>1341.8791718020602</v>
      </c>
    </row>
    <row r="44" spans="1:27">
      <c r="A44" s="11" t="s">
        <v>27</v>
      </c>
      <c r="B44" s="11" t="s">
        <v>9</v>
      </c>
      <c r="C44" s="12">
        <v>648.2758511489119</v>
      </c>
      <c r="D44" s="12">
        <v>607.61081318349375</v>
      </c>
      <c r="E44" s="12">
        <v>666.60350533159419</v>
      </c>
      <c r="F44" s="12">
        <v>606.36010639533708</v>
      </c>
      <c r="G44" s="12">
        <v>589.94465646780998</v>
      </c>
      <c r="H44" s="12">
        <v>495.02009595557013</v>
      </c>
      <c r="I44" s="12">
        <v>483.61280251041001</v>
      </c>
      <c r="J44" s="12">
        <v>457.47141646272007</v>
      </c>
      <c r="K44" s="12">
        <v>475.47171094639015</v>
      </c>
      <c r="L44" s="12">
        <v>439.16401041629996</v>
      </c>
      <c r="M44" s="12">
        <v>437.73942049659001</v>
      </c>
      <c r="N44" s="12">
        <v>411.83343276339997</v>
      </c>
      <c r="O44" s="12">
        <v>428.91709308783993</v>
      </c>
      <c r="P44" s="12">
        <v>426.78843295299004</v>
      </c>
      <c r="Q44" s="12">
        <v>608.32218432029993</v>
      </c>
      <c r="R44" s="12">
        <v>642.03387057140003</v>
      </c>
      <c r="S44" s="12">
        <v>626.77875584042988</v>
      </c>
      <c r="T44" s="12">
        <v>640.72954870399997</v>
      </c>
      <c r="U44" s="12">
        <v>644.07855886000016</v>
      </c>
      <c r="V44" s="12">
        <v>741.76258446165002</v>
      </c>
      <c r="W44" s="12">
        <v>767.29029520509994</v>
      </c>
      <c r="X44" s="12">
        <v>728.09858460139992</v>
      </c>
      <c r="Y44" s="12">
        <v>723.31740604129982</v>
      </c>
      <c r="Z44" s="12">
        <v>806.51790534840006</v>
      </c>
      <c r="AA44" s="12">
        <v>897.62184850000006</v>
      </c>
    </row>
    <row r="45" spans="1:27">
      <c r="A45" s="11" t="s">
        <v>27</v>
      </c>
      <c r="B45" s="11" t="s">
        <v>102</v>
      </c>
      <c r="C45" s="12">
        <v>5.1913803310000004</v>
      </c>
      <c r="D45" s="12">
        <v>4.9161448296000012</v>
      </c>
      <c r="E45" s="12">
        <v>5.0458497687000001</v>
      </c>
      <c r="F45" s="12">
        <v>4.7466768541000004</v>
      </c>
      <c r="G45" s="12">
        <v>4.2915446981999992</v>
      </c>
      <c r="H45" s="12">
        <v>3.9633309803999999</v>
      </c>
      <c r="I45" s="12">
        <v>3.8570177943999999</v>
      </c>
      <c r="J45" s="12">
        <v>3.5288043680999999</v>
      </c>
      <c r="K45" s="12">
        <v>3.2268958665</v>
      </c>
      <c r="L45" s="12">
        <v>3.0732927116000002</v>
      </c>
      <c r="M45" s="12">
        <v>38.191703585000006</v>
      </c>
      <c r="N45" s="12">
        <v>48.923373550000001</v>
      </c>
      <c r="O45" s="12">
        <v>140.68915459999999</v>
      </c>
      <c r="P45" s="12">
        <v>133.98331220000003</v>
      </c>
      <c r="Q45" s="12">
        <v>477.93323249999997</v>
      </c>
      <c r="R45" s="12">
        <v>462.5460736</v>
      </c>
      <c r="S45" s="12">
        <v>448.86253859999999</v>
      </c>
      <c r="T45" s="12">
        <v>420.1885067</v>
      </c>
      <c r="U45" s="12">
        <v>468.8559578</v>
      </c>
      <c r="V45" s="12">
        <v>442.02176329999998</v>
      </c>
      <c r="W45" s="12">
        <v>429.74434389999999</v>
      </c>
      <c r="X45" s="12">
        <v>418.10770740000004</v>
      </c>
      <c r="Y45" s="12">
        <v>394.85383849999999</v>
      </c>
      <c r="Z45" s="12">
        <v>366.51603230000001</v>
      </c>
      <c r="AA45" s="12">
        <v>375.4702929</v>
      </c>
    </row>
    <row r="46" spans="1:27">
      <c r="A46" s="11" t="s">
        <v>27</v>
      </c>
      <c r="B46" s="11" t="s">
        <v>15</v>
      </c>
      <c r="C46" s="12">
        <v>4043.357</v>
      </c>
      <c r="D46" s="12">
        <v>4711.0739000000003</v>
      </c>
      <c r="E46" s="12">
        <v>5889.7974884154009</v>
      </c>
      <c r="F46" s="12">
        <v>6258.5383607586991</v>
      </c>
      <c r="G46" s="12">
        <v>5701.3432047777997</v>
      </c>
      <c r="H46" s="12">
        <v>4614.9641387135998</v>
      </c>
      <c r="I46" s="12">
        <v>5043.2089544797</v>
      </c>
      <c r="J46" s="12">
        <v>4992.2916394916001</v>
      </c>
      <c r="K46" s="12">
        <v>4527.1958627005988</v>
      </c>
      <c r="L46" s="12">
        <v>4518.5756952186002</v>
      </c>
      <c r="M46" s="12">
        <v>4023.6532594380001</v>
      </c>
      <c r="N46" s="12">
        <v>3591.1897283450003</v>
      </c>
      <c r="O46" s="12">
        <v>3135.2493739809997</v>
      </c>
      <c r="P46" s="12">
        <v>2763.2403033499995</v>
      </c>
      <c r="Q46" s="12">
        <v>1618.2707776069999</v>
      </c>
      <c r="R46" s="12">
        <v>1763.9628809975</v>
      </c>
      <c r="S46" s="12">
        <v>1949.7538948795</v>
      </c>
      <c r="T46" s="12">
        <v>1762.127850697</v>
      </c>
      <c r="U46" s="12">
        <v>1422.0589923319999</v>
      </c>
      <c r="V46" s="12">
        <v>1804.845093984</v>
      </c>
      <c r="W46" s="12">
        <v>1565.3785608799999</v>
      </c>
      <c r="X46" s="12">
        <v>1650.9396413330001</v>
      </c>
      <c r="Y46" s="12">
        <v>1317.4507607620003</v>
      </c>
      <c r="Z46" s="12">
        <v>1209.6953941270001</v>
      </c>
      <c r="AA46" s="12">
        <v>1304.8854911459998</v>
      </c>
    </row>
    <row r="47" spans="1:27">
      <c r="A47" s="11" t="s">
        <v>27</v>
      </c>
      <c r="B47" s="11" t="s">
        <v>17</v>
      </c>
      <c r="C47" s="12">
        <v>1.1061417</v>
      </c>
      <c r="D47" s="12">
        <v>1.7190809999999999</v>
      </c>
      <c r="E47" s="12">
        <v>3.0246264999999997</v>
      </c>
      <c r="F47" s="12">
        <v>4.4059556000000004</v>
      </c>
      <c r="G47" s="12">
        <v>5.9497099999999996</v>
      </c>
      <c r="H47" s="12">
        <v>7.6919105999999999</v>
      </c>
      <c r="I47" s="12">
        <v>10.499471</v>
      </c>
      <c r="J47" s="12">
        <v>12.019617</v>
      </c>
      <c r="K47" s="12">
        <v>15.354364</v>
      </c>
      <c r="L47" s="12">
        <v>19.648499999999999</v>
      </c>
      <c r="M47" s="12">
        <v>23.091380000000001</v>
      </c>
      <c r="N47" s="12">
        <v>25.655094000000002</v>
      </c>
      <c r="O47" s="12">
        <v>29.061754000000001</v>
      </c>
      <c r="P47" s="12">
        <v>31.780241999999998</v>
      </c>
      <c r="Q47" s="12">
        <v>33.630386999999999</v>
      </c>
      <c r="R47" s="12">
        <v>36.327933999999999</v>
      </c>
      <c r="S47" s="12">
        <v>38.847163999999999</v>
      </c>
      <c r="T47" s="12">
        <v>40.238492000000001</v>
      </c>
      <c r="U47" s="12">
        <v>42.979579999999999</v>
      </c>
      <c r="V47" s="12">
        <v>45.318675999999996</v>
      </c>
      <c r="W47" s="12">
        <v>46.244194999999998</v>
      </c>
      <c r="X47" s="12">
        <v>46.670491999999996</v>
      </c>
      <c r="Y47" s="12">
        <v>47.429769999999998</v>
      </c>
      <c r="Z47" s="12">
        <v>45.478535000000001</v>
      </c>
      <c r="AA47" s="12">
        <v>46.486429999999999</v>
      </c>
    </row>
    <row r="48" spans="1:27">
      <c r="A48" s="36" t="s">
        <v>98</v>
      </c>
      <c r="B48" s="36"/>
      <c r="C48" s="29">
        <v>166529.26489549087</v>
      </c>
      <c r="D48" s="29">
        <v>158077.61491508636</v>
      </c>
      <c r="E48" s="29">
        <v>145316.09017087525</v>
      </c>
      <c r="F48" s="29">
        <v>125669.62981179624</v>
      </c>
      <c r="G48" s="29">
        <v>115883.95529139753</v>
      </c>
      <c r="H48" s="29">
        <v>109888.76262872778</v>
      </c>
      <c r="I48" s="29">
        <v>98809.627155422713</v>
      </c>
      <c r="J48" s="29">
        <v>92887.848940459677</v>
      </c>
      <c r="K48" s="29">
        <v>83709.192046928729</v>
      </c>
      <c r="L48" s="29">
        <v>87747.396289068085</v>
      </c>
      <c r="M48" s="29">
        <v>91047.683884647893</v>
      </c>
      <c r="N48" s="29">
        <v>87870.232805765147</v>
      </c>
      <c r="O48" s="29">
        <v>77741.591004447968</v>
      </c>
      <c r="P48" s="29">
        <v>69204.069302616976</v>
      </c>
      <c r="Q48" s="29">
        <v>57515.967983297829</v>
      </c>
      <c r="R48" s="29">
        <v>48333.567817469448</v>
      </c>
      <c r="S48" s="29">
        <v>46307.035304074787</v>
      </c>
      <c r="T48" s="29">
        <v>45987.973897526004</v>
      </c>
      <c r="U48" s="29">
        <v>40766.292078209233</v>
      </c>
      <c r="V48" s="29">
        <v>35653.52916033713</v>
      </c>
      <c r="W48" s="29">
        <v>32757.326531741805</v>
      </c>
      <c r="X48" s="29">
        <v>27682.713029063092</v>
      </c>
      <c r="Y48" s="29">
        <v>21100.295163919604</v>
      </c>
      <c r="Z48" s="29">
        <v>18337.4385645068</v>
      </c>
      <c r="AA48" s="29">
        <v>18095.977647572057</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108392.374</v>
      </c>
      <c r="D52" s="12">
        <v>98655.065499999997</v>
      </c>
      <c r="E52" s="12">
        <v>75913.433590930013</v>
      </c>
      <c r="F52" s="12">
        <v>68883.120704369983</v>
      </c>
      <c r="G52" s="12">
        <v>59580.19554778</v>
      </c>
      <c r="H52" s="12">
        <v>55955.5645</v>
      </c>
      <c r="I52" s="12">
        <v>54553.558499999999</v>
      </c>
      <c r="J52" s="12">
        <v>46793.786</v>
      </c>
      <c r="K52" s="12">
        <v>42418.114999999998</v>
      </c>
      <c r="L52" s="12">
        <v>42559.33</v>
      </c>
      <c r="M52" s="12">
        <v>41208.876499999998</v>
      </c>
      <c r="N52" s="12">
        <v>40239.735000000001</v>
      </c>
      <c r="O52" s="12">
        <v>35959.942499999997</v>
      </c>
      <c r="P52" s="12">
        <v>33992.957999999999</v>
      </c>
      <c r="Q52" s="12">
        <v>33864.6823</v>
      </c>
      <c r="R52" s="12">
        <v>29784.623800000001</v>
      </c>
      <c r="S52" s="12">
        <v>27273.015500000001</v>
      </c>
      <c r="T52" s="12">
        <v>24080.3174</v>
      </c>
      <c r="U52" s="12">
        <v>22857.554099999998</v>
      </c>
      <c r="V52" s="12">
        <v>20192.303500000002</v>
      </c>
      <c r="W52" s="12">
        <v>19537.217700000001</v>
      </c>
      <c r="X52" s="12">
        <v>15267.236560000003</v>
      </c>
      <c r="Y52" s="12">
        <v>5077.9064000000008</v>
      </c>
      <c r="Z52" s="12">
        <v>7183.2076999999999</v>
      </c>
      <c r="AA52" s="12">
        <v>0</v>
      </c>
    </row>
    <row r="53" spans="1:27">
      <c r="A53" s="11" t="s">
        <v>28</v>
      </c>
      <c r="B53" s="11" t="s">
        <v>8</v>
      </c>
      <c r="C53" s="12">
        <v>0</v>
      </c>
      <c r="D53" s="12">
        <v>8.4951609999999993E-3</v>
      </c>
      <c r="E53" s="12">
        <v>9.1314719999999999E-3</v>
      </c>
      <c r="F53" s="12">
        <v>9.0126389999999994E-3</v>
      </c>
      <c r="G53" s="12">
        <v>9.0423629999999994E-3</v>
      </c>
      <c r="H53" s="12">
        <v>9.64513E-3</v>
      </c>
      <c r="I53" s="12">
        <v>9.1997190000000003E-3</v>
      </c>
      <c r="J53" s="12">
        <v>9.8490369999999997E-3</v>
      </c>
      <c r="K53" s="12">
        <v>9.2615219999999995E-3</v>
      </c>
      <c r="L53" s="12">
        <v>1.0159914000000001E-2</v>
      </c>
      <c r="M53" s="12">
        <v>1.1073543000000002E-2</v>
      </c>
      <c r="N53" s="12">
        <v>1.3204076E-2</v>
      </c>
      <c r="O53" s="12">
        <v>1.3532629000000001E-2</v>
      </c>
      <c r="P53" s="12">
        <v>1.3016385E-2</v>
      </c>
      <c r="Q53" s="12">
        <v>1.4541247E-2</v>
      </c>
      <c r="R53" s="12">
        <v>1.3502834999999999E-2</v>
      </c>
      <c r="S53" s="12">
        <v>1.3280761E-2</v>
      </c>
      <c r="T53" s="12">
        <v>1.3751062E-2</v>
      </c>
      <c r="U53" s="12">
        <v>1.4754447E-2</v>
      </c>
      <c r="V53" s="12">
        <v>1.4250773999999999E-2</v>
      </c>
      <c r="W53" s="12">
        <v>1.614409E-2</v>
      </c>
      <c r="X53" s="12">
        <v>1.5258842E-2</v>
      </c>
      <c r="Y53" s="12">
        <v>2.8997953E-2</v>
      </c>
      <c r="Z53" s="12">
        <v>2.9629146999999998E-2</v>
      </c>
      <c r="AA53" s="12">
        <v>0.103125946</v>
      </c>
    </row>
    <row r="54" spans="1:27">
      <c r="A54" s="11" t="s">
        <v>28</v>
      </c>
      <c r="B54" s="11" t="s">
        <v>12</v>
      </c>
      <c r="C54" s="12">
        <v>18.513596</v>
      </c>
      <c r="D54" s="12">
        <v>15.025780000000001</v>
      </c>
      <c r="E54" s="12">
        <v>89.343440000000001</v>
      </c>
      <c r="F54" s="12">
        <v>89.609695000000002</v>
      </c>
      <c r="G54" s="12">
        <v>118.71802000000001</v>
      </c>
      <c r="H54" s="12">
        <v>159.05929999999998</v>
      </c>
      <c r="I54" s="12">
        <v>22.021887</v>
      </c>
      <c r="J54" s="12">
        <v>57.749430000000004</v>
      </c>
      <c r="K54" s="12">
        <v>22.706613000000001</v>
      </c>
      <c r="L54" s="12">
        <v>58.078061999999996</v>
      </c>
      <c r="M54" s="12">
        <v>56.529347999999999</v>
      </c>
      <c r="N54" s="12">
        <v>127.02639000000001</v>
      </c>
      <c r="O54" s="12">
        <v>155.29900000000001</v>
      </c>
      <c r="P54" s="12">
        <v>168.46611999999999</v>
      </c>
      <c r="Q54" s="12">
        <v>287.67721999999998</v>
      </c>
      <c r="R54" s="12">
        <v>139.30548000000002</v>
      </c>
      <c r="S54" s="12">
        <v>0</v>
      </c>
      <c r="T54" s="12">
        <v>0</v>
      </c>
      <c r="U54" s="12">
        <v>0</v>
      </c>
      <c r="V54" s="12">
        <v>0</v>
      </c>
      <c r="W54" s="12">
        <v>0</v>
      </c>
      <c r="X54" s="12">
        <v>0</v>
      </c>
      <c r="Y54" s="12">
        <v>0</v>
      </c>
      <c r="Z54" s="12">
        <v>0</v>
      </c>
      <c r="AA54" s="12">
        <v>0</v>
      </c>
    </row>
    <row r="55" spans="1:27">
      <c r="A55" s="11" t="s">
        <v>28</v>
      </c>
      <c r="B55" s="11" t="s">
        <v>5</v>
      </c>
      <c r="C55" s="12">
        <v>90.19927904139999</v>
      </c>
      <c r="D55" s="12">
        <v>97.210801726800014</v>
      </c>
      <c r="E55" s="12">
        <v>168.52628275039999</v>
      </c>
      <c r="F55" s="12">
        <v>291.50115142110002</v>
      </c>
      <c r="G55" s="12">
        <v>301.21667729490002</v>
      </c>
      <c r="H55" s="12">
        <v>273.0748884139</v>
      </c>
      <c r="I55" s="12">
        <v>30.947057535200003</v>
      </c>
      <c r="J55" s="12">
        <v>152.78603785959999</v>
      </c>
      <c r="K55" s="12">
        <v>67.483109880100002</v>
      </c>
      <c r="L55" s="12">
        <v>169.0807997771</v>
      </c>
      <c r="M55" s="12">
        <v>94.415598044600003</v>
      </c>
      <c r="N55" s="12">
        <v>512.8495173151</v>
      </c>
      <c r="O55" s="12">
        <v>678.78075680430004</v>
      </c>
      <c r="P55" s="12">
        <v>537.36437974600005</v>
      </c>
      <c r="Q55" s="12">
        <v>843.59203756699992</v>
      </c>
      <c r="R55" s="12">
        <v>179.27176892700001</v>
      </c>
      <c r="S55" s="12">
        <v>1016.1905434257999</v>
      </c>
      <c r="T55" s="12">
        <v>1273.0019604177</v>
      </c>
      <c r="U55" s="12">
        <v>713.45810171959999</v>
      </c>
      <c r="V55" s="12">
        <v>526.09301777489998</v>
      </c>
      <c r="W55" s="12">
        <v>1975.4854307399999</v>
      </c>
      <c r="X55" s="12">
        <v>1406.8977947479998</v>
      </c>
      <c r="Y55" s="12">
        <v>3163.8553276479997</v>
      </c>
      <c r="Z55" s="12">
        <v>5027.7590551540006</v>
      </c>
      <c r="AA55" s="12">
        <v>3389.8812077300004</v>
      </c>
    </row>
    <row r="56" spans="1:27">
      <c r="A56" s="11" t="s">
        <v>28</v>
      </c>
      <c r="B56" s="11" t="s">
        <v>3</v>
      </c>
      <c r="C56" s="12">
        <v>18064.846679999999</v>
      </c>
      <c r="D56" s="12">
        <v>20706.260499999997</v>
      </c>
      <c r="E56" s="12">
        <v>20237.710360000001</v>
      </c>
      <c r="F56" s="12">
        <v>18169.794739999998</v>
      </c>
      <c r="G56" s="12">
        <v>14416.145049999999</v>
      </c>
      <c r="H56" s="12">
        <v>20497.814200000001</v>
      </c>
      <c r="I56" s="12">
        <v>16183.756710000001</v>
      </c>
      <c r="J56" s="12">
        <v>13275.728060000001</v>
      </c>
      <c r="K56" s="12">
        <v>12550.289059999999</v>
      </c>
      <c r="L56" s="12">
        <v>10858.204180000002</v>
      </c>
      <c r="M56" s="12">
        <v>12621.60259</v>
      </c>
      <c r="N56" s="12">
        <v>12295.784959999999</v>
      </c>
      <c r="O56" s="12">
        <v>11087.63961</v>
      </c>
      <c r="P56" s="12">
        <v>8793.4279999999999</v>
      </c>
      <c r="Q56" s="12">
        <v>12600.006810000001</v>
      </c>
      <c r="R56" s="12">
        <v>9966.7896099999998</v>
      </c>
      <c r="S56" s="12">
        <v>8164.9497200000005</v>
      </c>
      <c r="T56" s="12">
        <v>7710.1888399999998</v>
      </c>
      <c r="U56" s="12">
        <v>6671.0955400000012</v>
      </c>
      <c r="V56" s="12">
        <v>7762.9787000000006</v>
      </c>
      <c r="W56" s="12">
        <v>7584.4049000000005</v>
      </c>
      <c r="X56" s="12">
        <v>6830.8644799999993</v>
      </c>
      <c r="Y56" s="12">
        <v>5421.8012400000016</v>
      </c>
      <c r="Z56" s="12">
        <v>7750.1844600000004</v>
      </c>
      <c r="AA56" s="12">
        <v>7362.0455000000011</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973.41746330195497</v>
      </c>
      <c r="D58" s="12">
        <v>906.89530987371006</v>
      </c>
      <c r="E58" s="12">
        <v>1040.6708870811499</v>
      </c>
      <c r="F58" s="12">
        <v>1008.174510617545</v>
      </c>
      <c r="G58" s="12">
        <v>972.89746323320969</v>
      </c>
      <c r="H58" s="12">
        <v>841.79776036651015</v>
      </c>
      <c r="I58" s="12">
        <v>826.48259937961996</v>
      </c>
      <c r="J58" s="12">
        <v>759.59911282239375</v>
      </c>
      <c r="K58" s="12">
        <v>816.80736518306992</v>
      </c>
      <c r="L58" s="12">
        <v>677.50811998366009</v>
      </c>
      <c r="M58" s="12">
        <v>759.32630868117008</v>
      </c>
      <c r="N58" s="12">
        <v>745.24459833576998</v>
      </c>
      <c r="O58" s="12">
        <v>769.0148227267498</v>
      </c>
      <c r="P58" s="12">
        <v>843.98329236252994</v>
      </c>
      <c r="Q58" s="12">
        <v>833.6205729236251</v>
      </c>
      <c r="R58" s="12">
        <v>883.04938055018988</v>
      </c>
      <c r="S58" s="12">
        <v>808.28180426809001</v>
      </c>
      <c r="T58" s="12">
        <v>877.55615372833995</v>
      </c>
      <c r="U58" s="12">
        <v>770.11998055028994</v>
      </c>
      <c r="V58" s="12">
        <v>882.87742465680014</v>
      </c>
      <c r="W58" s="12">
        <v>820.53336066787006</v>
      </c>
      <c r="X58" s="12">
        <v>782.19530349703996</v>
      </c>
      <c r="Y58" s="12">
        <v>769.4160540902501</v>
      </c>
      <c r="Z58" s="12">
        <v>719.86710075944995</v>
      </c>
      <c r="AA58" s="12">
        <v>763.71444014679992</v>
      </c>
    </row>
    <row r="59" spans="1:27">
      <c r="A59" s="11" t="s">
        <v>28</v>
      </c>
      <c r="B59" s="11" t="s">
        <v>9</v>
      </c>
      <c r="C59" s="12">
        <v>163.388408892413</v>
      </c>
      <c r="D59" s="12">
        <v>142.10767118330304</v>
      </c>
      <c r="E59" s="12">
        <v>147.05152528862001</v>
      </c>
      <c r="F59" s="12">
        <v>137.77302393043999</v>
      </c>
      <c r="G59" s="12">
        <v>133.26350190783998</v>
      </c>
      <c r="H59" s="12">
        <v>123.32139672926</v>
      </c>
      <c r="I59" s="12">
        <v>114.57222073314001</v>
      </c>
      <c r="J59" s="12">
        <v>108.58520894840002</v>
      </c>
      <c r="K59" s="12">
        <v>103.78848201223998</v>
      </c>
      <c r="L59" s="12">
        <v>103.43488253272</v>
      </c>
      <c r="M59" s="12">
        <v>95.166872342760016</v>
      </c>
      <c r="N59" s="12">
        <v>89.550988146219993</v>
      </c>
      <c r="O59" s="12">
        <v>91.306438613579999</v>
      </c>
      <c r="P59" s="12">
        <v>84.69757509885001</v>
      </c>
      <c r="Q59" s="12">
        <v>78.789852094560004</v>
      </c>
      <c r="R59" s="12">
        <v>85.362439483949998</v>
      </c>
      <c r="S59" s="12">
        <v>82.129433912259998</v>
      </c>
      <c r="T59" s="12">
        <v>75.063772171690005</v>
      </c>
      <c r="U59" s="12">
        <v>144.77932733316001</v>
      </c>
      <c r="V59" s="12">
        <v>164.30072778064999</v>
      </c>
      <c r="W59" s="12">
        <v>186.3734905828</v>
      </c>
      <c r="X59" s="12">
        <v>192.16025076699998</v>
      </c>
      <c r="Y59" s="12">
        <v>250.40566200000001</v>
      </c>
      <c r="Z59" s="12">
        <v>224.6057327</v>
      </c>
      <c r="AA59" s="12">
        <v>296.38538219999998</v>
      </c>
    </row>
    <row r="60" spans="1:27">
      <c r="A60" s="11" t="s">
        <v>28</v>
      </c>
      <c r="B60" s="11" t="s">
        <v>102</v>
      </c>
      <c r="C60" s="12">
        <v>17.165054962999999</v>
      </c>
      <c r="D60" s="12">
        <v>16.3097204908</v>
      </c>
      <c r="E60" s="12">
        <v>17.074505499399997</v>
      </c>
      <c r="F60" s="12">
        <v>15.8140538897</v>
      </c>
      <c r="G60" s="12">
        <v>14.740311145199998</v>
      </c>
      <c r="H60" s="12">
        <v>12.719207482799998</v>
      </c>
      <c r="I60" s="12">
        <v>11.248188326499999</v>
      </c>
      <c r="J60" s="12">
        <v>10.758234543199999</v>
      </c>
      <c r="K60" s="12">
        <v>9.2525934984999978</v>
      </c>
      <c r="L60" s="12">
        <v>9.6209406565000002</v>
      </c>
      <c r="M60" s="12">
        <v>7.3353805574999997</v>
      </c>
      <c r="N60" s="12">
        <v>6.5081969864000015</v>
      </c>
      <c r="O60" s="12">
        <v>6.33642342</v>
      </c>
      <c r="P60" s="12">
        <v>5.9639570350000009</v>
      </c>
      <c r="Q60" s="12">
        <v>5.1691609839999995</v>
      </c>
      <c r="R60" s="12">
        <v>8.0285496080000005</v>
      </c>
      <c r="S60" s="12">
        <v>7.9416003269999997</v>
      </c>
      <c r="T60" s="12">
        <v>8.3538265969999994</v>
      </c>
      <c r="U60" s="12">
        <v>148.18361214500001</v>
      </c>
      <c r="V60" s="12">
        <v>135.961209946</v>
      </c>
      <c r="W60" s="12">
        <v>124.73222761999999</v>
      </c>
      <c r="X60" s="12">
        <v>125.02486845999999</v>
      </c>
      <c r="Y60" s="12">
        <v>142.97149488300002</v>
      </c>
      <c r="Z60" s="12">
        <v>124.77149659</v>
      </c>
      <c r="AA60" s="12">
        <v>174.769846183</v>
      </c>
    </row>
    <row r="61" spans="1:27">
      <c r="A61" s="11" t="s">
        <v>28</v>
      </c>
      <c r="B61" s="11" t="s">
        <v>15</v>
      </c>
      <c r="C61" s="12">
        <v>0</v>
      </c>
      <c r="D61" s="12">
        <v>0</v>
      </c>
      <c r="E61" s="12">
        <v>3.1633534E-3</v>
      </c>
      <c r="F61" s="12">
        <v>3.3300304E-3</v>
      </c>
      <c r="G61" s="12">
        <v>3.2088036999999999E-3</v>
      </c>
      <c r="H61" s="12">
        <v>3.0631689000000001E-3</v>
      </c>
      <c r="I61" s="12">
        <v>3.0429937000000002E-3</v>
      </c>
      <c r="J61" s="12">
        <v>3.2404204000000001E-3</v>
      </c>
      <c r="K61" s="12">
        <v>3.08873E-3</v>
      </c>
      <c r="L61" s="12">
        <v>3.3975730000000005E-3</v>
      </c>
      <c r="M61" s="12">
        <v>4.0285677000000001E-3</v>
      </c>
      <c r="N61" s="12">
        <v>4.0182041000000005E-3</v>
      </c>
      <c r="O61" s="12">
        <v>3.9231911999999996E-3</v>
      </c>
      <c r="P61" s="12">
        <v>4.4117594999999992E-3</v>
      </c>
      <c r="Q61" s="12">
        <v>5.1242263000000005E-3</v>
      </c>
      <c r="R61" s="12">
        <v>4.9128137000000001E-3</v>
      </c>
      <c r="S61" s="12">
        <v>4.9740692999999999E-3</v>
      </c>
      <c r="T61" s="12">
        <v>4.7881903999999996E-3</v>
      </c>
      <c r="U61" s="12">
        <v>7.0425588999999999E-3</v>
      </c>
      <c r="V61" s="12">
        <v>6.7149339000000001E-3</v>
      </c>
      <c r="W61" s="12">
        <v>6.4758238000000006E-3</v>
      </c>
      <c r="X61" s="12">
        <v>1.1086323699999999E-2</v>
      </c>
      <c r="Y61" s="12">
        <v>1.11989789E-2</v>
      </c>
      <c r="Z61" s="12">
        <v>1.0084520399999998E-2</v>
      </c>
      <c r="AA61" s="12">
        <v>9.3921318E-3</v>
      </c>
    </row>
    <row r="62" spans="1:27">
      <c r="A62" s="11" t="s">
        <v>28</v>
      </c>
      <c r="B62" s="11" t="s">
        <v>17</v>
      </c>
      <c r="C62" s="12">
        <v>1.2906860180000002</v>
      </c>
      <c r="D62" s="12">
        <v>2.0764550119999998</v>
      </c>
      <c r="E62" s="12">
        <v>3.3519016539999997</v>
      </c>
      <c r="F62" s="12">
        <v>5.2563409379999992</v>
      </c>
      <c r="G62" s="12">
        <v>7.9462151250000002</v>
      </c>
      <c r="H62" s="12">
        <v>9.1883391069999991</v>
      </c>
      <c r="I62" s="12">
        <v>10.957437219999999</v>
      </c>
      <c r="J62" s="12">
        <v>12.531850837</v>
      </c>
      <c r="K62" s="12">
        <v>13.65632207</v>
      </c>
      <c r="L62" s="12">
        <v>17.950698290000002</v>
      </c>
      <c r="M62" s="12">
        <v>20.72895583</v>
      </c>
      <c r="N62" s="12">
        <v>22.62218013</v>
      </c>
      <c r="O62" s="12">
        <v>25.889821910000002</v>
      </c>
      <c r="P62" s="12">
        <v>29.063717089999997</v>
      </c>
      <c r="Q62" s="12">
        <v>30.337090910000001</v>
      </c>
      <c r="R62" s="12">
        <v>32.457859370000001</v>
      </c>
      <c r="S62" s="12">
        <v>34.872825880000001</v>
      </c>
      <c r="T62" s="12">
        <v>33.766022919999997</v>
      </c>
      <c r="U62" s="12">
        <v>36.106325559999995</v>
      </c>
      <c r="V62" s="12">
        <v>36.423418740000002</v>
      </c>
      <c r="W62" s="12">
        <v>36.757491289999997</v>
      </c>
      <c r="X62" s="12">
        <v>38.71292931</v>
      </c>
      <c r="Y62" s="12">
        <v>39.022521320000003</v>
      </c>
      <c r="Z62" s="12">
        <v>37.391445689999998</v>
      </c>
      <c r="AA62" s="12">
        <v>37.718569629999998</v>
      </c>
    </row>
    <row r="63" spans="1:27">
      <c r="A63" s="36" t="s">
        <v>98</v>
      </c>
      <c r="B63" s="36"/>
      <c r="C63" s="29">
        <v>127702.73942723576</v>
      </c>
      <c r="D63" s="29">
        <v>120522.57405794482</v>
      </c>
      <c r="E63" s="29">
        <v>97596.745217522199</v>
      </c>
      <c r="F63" s="29">
        <v>88579.982837978067</v>
      </c>
      <c r="G63" s="29">
        <v>75522.445302578955</v>
      </c>
      <c r="H63" s="29">
        <v>77850.641690639663</v>
      </c>
      <c r="I63" s="29">
        <v>71731.348174366984</v>
      </c>
      <c r="J63" s="29">
        <v>61148.2436986674</v>
      </c>
      <c r="K63" s="29">
        <v>55979.198891597414</v>
      </c>
      <c r="L63" s="29">
        <v>54425.646204207478</v>
      </c>
      <c r="M63" s="29">
        <v>54835.928290611526</v>
      </c>
      <c r="N63" s="29">
        <v>54010.204657873088</v>
      </c>
      <c r="O63" s="29">
        <v>48741.996660773621</v>
      </c>
      <c r="P63" s="29">
        <v>44420.910383592374</v>
      </c>
      <c r="Q63" s="29">
        <v>48508.383333832186</v>
      </c>
      <c r="R63" s="29">
        <v>41038.415981796141</v>
      </c>
      <c r="S63" s="29">
        <v>37344.580282367147</v>
      </c>
      <c r="T63" s="29">
        <v>34016.141877379734</v>
      </c>
      <c r="U63" s="29">
        <v>31157.021804050048</v>
      </c>
      <c r="V63" s="29">
        <v>29528.567620986349</v>
      </c>
      <c r="W63" s="29">
        <v>30104.031026080669</v>
      </c>
      <c r="X63" s="29">
        <v>24479.369647854041</v>
      </c>
      <c r="Y63" s="29">
        <v>14683.413681691251</v>
      </c>
      <c r="Z63" s="29">
        <v>20905.653677760452</v>
      </c>
      <c r="AA63" s="29">
        <v>11812.129656022802</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4462.9050800000005</v>
      </c>
      <c r="D68" s="12">
        <v>3724.6914891499996</v>
      </c>
      <c r="E68" s="12">
        <v>1409.7703981410002</v>
      </c>
      <c r="F68" s="12">
        <v>998.19796321700005</v>
      </c>
      <c r="G68" s="12">
        <v>802.84186043600005</v>
      </c>
      <c r="H68" s="12">
        <v>1156.1542948479998</v>
      </c>
      <c r="I68" s="12">
        <v>476.87138270799994</v>
      </c>
      <c r="J68" s="12">
        <v>963.05075801599992</v>
      </c>
      <c r="K68" s="12">
        <v>434.20243694099997</v>
      </c>
      <c r="L68" s="12">
        <v>1702.2910799849999</v>
      </c>
      <c r="M68" s="12">
        <v>3266.4981505539999</v>
      </c>
      <c r="N68" s="12">
        <v>5171.007715144</v>
      </c>
      <c r="O68" s="12">
        <v>2622.99791744</v>
      </c>
      <c r="P68" s="12">
        <v>3047.6576824740005</v>
      </c>
      <c r="Q68" s="12">
        <v>1.667513E-2</v>
      </c>
      <c r="R68" s="12">
        <v>1.5464966E-2</v>
      </c>
      <c r="S68" s="12">
        <v>1.5124924E-2</v>
      </c>
      <c r="T68" s="12">
        <v>1.4256087000000001E-2</v>
      </c>
      <c r="U68" s="12">
        <v>1.3808796E-2</v>
      </c>
      <c r="V68" s="12">
        <v>1.3331134999999999E-2</v>
      </c>
      <c r="W68" s="12">
        <v>1.6508686000000002E-2</v>
      </c>
      <c r="X68" s="12">
        <v>1.5244410999999999E-2</v>
      </c>
      <c r="Y68" s="12">
        <v>1.6912152999999999E-2</v>
      </c>
      <c r="Z68" s="12">
        <v>1.6728935E-2</v>
      </c>
      <c r="AA68" s="12">
        <v>1.6105517999999999E-2</v>
      </c>
    </row>
    <row r="69" spans="1:27">
      <c r="A69" s="11" t="s">
        <v>29</v>
      </c>
      <c r="B69" s="11" t="s">
        <v>12</v>
      </c>
      <c r="C69" s="12">
        <v>89.15813</v>
      </c>
      <c r="D69" s="12">
        <v>103.955375</v>
      </c>
      <c r="E69" s="12">
        <v>118.46644000000001</v>
      </c>
      <c r="F69" s="12">
        <v>103.205766</v>
      </c>
      <c r="G69" s="12">
        <v>102.49159</v>
      </c>
      <c r="H69" s="12">
        <v>111.68194500000001</v>
      </c>
      <c r="I69" s="12">
        <v>21.573307</v>
      </c>
      <c r="J69" s="12">
        <v>82.556970000000007</v>
      </c>
      <c r="K69" s="12">
        <v>41.536453000000002</v>
      </c>
      <c r="L69" s="12">
        <v>106.48033599999999</v>
      </c>
      <c r="M69" s="12">
        <v>137.97676999999999</v>
      </c>
      <c r="N69" s="12">
        <v>549.03224999999998</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687.22732825180015</v>
      </c>
      <c r="D70" s="12">
        <v>844.89517300579973</v>
      </c>
      <c r="E70" s="12">
        <v>501.71192380470001</v>
      </c>
      <c r="F70" s="12">
        <v>391.97758275120003</v>
      </c>
      <c r="G70" s="12">
        <v>429.57757015909999</v>
      </c>
      <c r="H70" s="12">
        <v>533.36870167910001</v>
      </c>
      <c r="I70" s="12">
        <v>117.34366721470002</v>
      </c>
      <c r="J70" s="12">
        <v>312.45385768170001</v>
      </c>
      <c r="K70" s="12">
        <v>112.6871825316</v>
      </c>
      <c r="L70" s="12">
        <v>512.12447213719997</v>
      </c>
      <c r="M70" s="12">
        <v>1129.4707904585998</v>
      </c>
      <c r="N70" s="12">
        <v>2710.3954102221001</v>
      </c>
      <c r="O70" s="12">
        <v>1327.9511881464</v>
      </c>
      <c r="P70" s="12">
        <v>1561.0891154588003</v>
      </c>
      <c r="Q70" s="12">
        <v>3154.0169309349999</v>
      </c>
      <c r="R70" s="12">
        <v>1818.4375712323003</v>
      </c>
      <c r="S70" s="12">
        <v>2666.9603299912997</v>
      </c>
      <c r="T70" s="12">
        <v>2916.2938845062008</v>
      </c>
      <c r="U70" s="12">
        <v>1938.9895675561002</v>
      </c>
      <c r="V70" s="12">
        <v>2077.626236136</v>
      </c>
      <c r="W70" s="12">
        <v>3058.5817691899997</v>
      </c>
      <c r="X70" s="12">
        <v>922.30090214799986</v>
      </c>
      <c r="Y70" s="12">
        <v>936.96416774200009</v>
      </c>
      <c r="Z70" s="12">
        <v>1055.377599642</v>
      </c>
      <c r="AA70" s="12">
        <v>945.32164618599995</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561.69866435095992</v>
      </c>
      <c r="D73" s="12">
        <v>534.28067849853005</v>
      </c>
      <c r="E73" s="12">
        <v>505.36548697474007</v>
      </c>
      <c r="F73" s="12">
        <v>521.25502232055999</v>
      </c>
      <c r="G73" s="12">
        <v>497.27412212547995</v>
      </c>
      <c r="H73" s="12">
        <v>438.81350930709993</v>
      </c>
      <c r="I73" s="12">
        <v>399.63416820051992</v>
      </c>
      <c r="J73" s="12">
        <v>364.68063585690021</v>
      </c>
      <c r="K73" s="12">
        <v>372.75139139612986</v>
      </c>
      <c r="L73" s="12">
        <v>343.59479816230993</v>
      </c>
      <c r="M73" s="12">
        <v>490.15815490340998</v>
      </c>
      <c r="N73" s="12">
        <v>439.19772628225996</v>
      </c>
      <c r="O73" s="12">
        <v>538.03620240649991</v>
      </c>
      <c r="P73" s="12">
        <v>553.52676053733001</v>
      </c>
      <c r="Q73" s="12">
        <v>548.52976093535005</v>
      </c>
      <c r="R73" s="12">
        <v>522.81974964510005</v>
      </c>
      <c r="S73" s="12">
        <v>455.0592256281999</v>
      </c>
      <c r="T73" s="12">
        <v>523.92269334959997</v>
      </c>
      <c r="U73" s="12">
        <v>460.62558926750006</v>
      </c>
      <c r="V73" s="12">
        <v>464.25155248959993</v>
      </c>
      <c r="W73" s="12">
        <v>386.49877510789014</v>
      </c>
      <c r="X73" s="12">
        <v>428.83414256122006</v>
      </c>
      <c r="Y73" s="12">
        <v>414.64025974427</v>
      </c>
      <c r="Z73" s="12">
        <v>462.89421684550001</v>
      </c>
      <c r="AA73" s="12">
        <v>511.46948082763998</v>
      </c>
    </row>
    <row r="74" spans="1:27">
      <c r="A74" s="11" t="s">
        <v>29</v>
      </c>
      <c r="B74" s="11" t="s">
        <v>9</v>
      </c>
      <c r="C74" s="12">
        <v>99.252025657357976</v>
      </c>
      <c r="D74" s="12">
        <v>86.180855880571016</v>
      </c>
      <c r="E74" s="12">
        <v>88.572844277667002</v>
      </c>
      <c r="F74" s="12">
        <v>78.053937839847009</v>
      </c>
      <c r="G74" s="12">
        <v>77.486182019843994</v>
      </c>
      <c r="H74" s="12">
        <v>69.828149781130023</v>
      </c>
      <c r="I74" s="12">
        <v>64.28457155409501</v>
      </c>
      <c r="J74" s="12">
        <v>59.864826132500006</v>
      </c>
      <c r="K74" s="12">
        <v>59.056795903654972</v>
      </c>
      <c r="L74" s="12">
        <v>55.134061164700007</v>
      </c>
      <c r="M74" s="12">
        <v>49.927906227640001</v>
      </c>
      <c r="N74" s="12">
        <v>50.15028761875999</v>
      </c>
      <c r="O74" s="12">
        <v>53.288358628910004</v>
      </c>
      <c r="P74" s="12">
        <v>50.92159286442002</v>
      </c>
      <c r="Q74" s="12">
        <v>64.33820023649001</v>
      </c>
      <c r="R74" s="12">
        <v>60.244524968500002</v>
      </c>
      <c r="S74" s="12">
        <v>61.401950852910005</v>
      </c>
      <c r="T74" s="12">
        <v>57.062547496259995</v>
      </c>
      <c r="U74" s="12">
        <v>130.22309798049</v>
      </c>
      <c r="V74" s="12">
        <v>114.99242004891001</v>
      </c>
      <c r="W74" s="12">
        <v>157.52529870023002</v>
      </c>
      <c r="X74" s="12">
        <v>137.15727969576</v>
      </c>
      <c r="Y74" s="12">
        <v>177.38276762180001</v>
      </c>
      <c r="Z74" s="12">
        <v>175.65536862828</v>
      </c>
      <c r="AA74" s="12">
        <v>167.97323472559998</v>
      </c>
    </row>
    <row r="75" spans="1:27">
      <c r="A75" s="11" t="s">
        <v>29</v>
      </c>
      <c r="B75" s="11" t="s">
        <v>102</v>
      </c>
      <c r="C75" s="12">
        <v>17.621394708300002</v>
      </c>
      <c r="D75" s="12">
        <v>17.0193462095</v>
      </c>
      <c r="E75" s="12">
        <v>16.901783356799999</v>
      </c>
      <c r="F75" s="12">
        <v>15.518127960900001</v>
      </c>
      <c r="G75" s="12">
        <v>14.387462952799998</v>
      </c>
      <c r="H75" s="12">
        <v>12.698290462699999</v>
      </c>
      <c r="I75" s="12">
        <v>11.642616437100001</v>
      </c>
      <c r="J75" s="12">
        <v>10.678193140000001</v>
      </c>
      <c r="K75" s="12">
        <v>10.044807350000001</v>
      </c>
      <c r="L75" s="12">
        <v>9.5466802743000034</v>
      </c>
      <c r="M75" s="12">
        <v>9.1469936092000008</v>
      </c>
      <c r="N75" s="12">
        <v>7.2201489406999988</v>
      </c>
      <c r="O75" s="12">
        <v>82.68499562400001</v>
      </c>
      <c r="P75" s="12">
        <v>78.096502592000007</v>
      </c>
      <c r="Q75" s="12">
        <v>113.81120954699999</v>
      </c>
      <c r="R75" s="12">
        <v>104.832605931</v>
      </c>
      <c r="S75" s="12">
        <v>102.61278396099999</v>
      </c>
      <c r="T75" s="12">
        <v>86.423615440999995</v>
      </c>
      <c r="U75" s="12">
        <v>174.83610721099998</v>
      </c>
      <c r="V75" s="12">
        <v>153.70545943799999</v>
      </c>
      <c r="W75" s="12">
        <v>147.08393835800001</v>
      </c>
      <c r="X75" s="12">
        <v>145.60537081799998</v>
      </c>
      <c r="Y75" s="12">
        <v>185.25672778500001</v>
      </c>
      <c r="Z75" s="12">
        <v>159.202085539</v>
      </c>
      <c r="AA75" s="12">
        <v>138.97470453500003</v>
      </c>
    </row>
    <row r="76" spans="1:27">
      <c r="A76" s="11" t="s">
        <v>29</v>
      </c>
      <c r="B76" s="11" t="s">
        <v>15</v>
      </c>
      <c r="C76" s="12">
        <v>0</v>
      </c>
      <c r="D76" s="12">
        <v>0</v>
      </c>
      <c r="E76" s="12">
        <v>2.51207314E-3</v>
      </c>
      <c r="F76" s="12">
        <v>2.5982643E-3</v>
      </c>
      <c r="G76" s="12">
        <v>2.6497410999999998E-3</v>
      </c>
      <c r="H76" s="12">
        <v>2.6347177999999998E-3</v>
      </c>
      <c r="I76" s="12">
        <v>2.6057898000000001E-3</v>
      </c>
      <c r="J76" s="12">
        <v>2.8082126000000002E-3</v>
      </c>
      <c r="K76" s="12">
        <v>2.7282109999999999E-3</v>
      </c>
      <c r="L76" s="12">
        <v>3.0885019999999999E-3</v>
      </c>
      <c r="M76" s="12">
        <v>3.2117431E-3</v>
      </c>
      <c r="N76" s="12">
        <v>3.2239876999999996E-3</v>
      </c>
      <c r="O76" s="12">
        <v>4.4234421000000001E-3</v>
      </c>
      <c r="P76" s="12">
        <v>4.3717335000000006E-3</v>
      </c>
      <c r="Q76" s="12">
        <v>4.0966145999999995E-3</v>
      </c>
      <c r="R76" s="12">
        <v>3.9727471E-3</v>
      </c>
      <c r="S76" s="12">
        <v>3.8531135000000002E-3</v>
      </c>
      <c r="T76" s="12">
        <v>3.8394075000000001E-3</v>
      </c>
      <c r="U76" s="12">
        <v>3.9429399000000002E-3</v>
      </c>
      <c r="V76" s="12">
        <v>3.7534805000000002E-3</v>
      </c>
      <c r="W76" s="12">
        <v>3.7192138999999997E-3</v>
      </c>
      <c r="X76" s="12">
        <v>4.2322395000000002E-3</v>
      </c>
      <c r="Y76" s="12">
        <v>4.7535012000000003E-3</v>
      </c>
      <c r="Z76" s="12">
        <v>4.3263821999999993E-3</v>
      </c>
      <c r="AA76" s="12">
        <v>4.3287402999999999E-3</v>
      </c>
    </row>
    <row r="77" spans="1:27">
      <c r="A77" s="11" t="s">
        <v>29</v>
      </c>
      <c r="B77" s="11" t="s">
        <v>17</v>
      </c>
      <c r="C77" s="12">
        <v>4.9555366000000003</v>
      </c>
      <c r="D77" s="12">
        <v>6.5725169999999995</v>
      </c>
      <c r="E77" s="12">
        <v>8.0925019999999996</v>
      </c>
      <c r="F77" s="12">
        <v>9.2683544999999992</v>
      </c>
      <c r="G77" s="12">
        <v>10.413441000000001</v>
      </c>
      <c r="H77" s="12">
        <v>10.934885</v>
      </c>
      <c r="I77" s="12">
        <v>11.802406000000001</v>
      </c>
      <c r="J77" s="12">
        <v>12.469398999999999</v>
      </c>
      <c r="K77" s="12">
        <v>13.728142</v>
      </c>
      <c r="L77" s="12">
        <v>15.055149</v>
      </c>
      <c r="M77" s="12">
        <v>16.600205000000003</v>
      </c>
      <c r="N77" s="12">
        <v>16.848500000000001</v>
      </c>
      <c r="O77" s="12">
        <v>18.406037000000001</v>
      </c>
      <c r="P77" s="12">
        <v>19.553927999999999</v>
      </c>
      <c r="Q77" s="12">
        <v>19.752929999999999</v>
      </c>
      <c r="R77" s="12">
        <v>20.304860000000001</v>
      </c>
      <c r="S77" s="12">
        <v>20.466083999999999</v>
      </c>
      <c r="T77" s="12">
        <v>19.493773000000001</v>
      </c>
      <c r="U77" s="12">
        <v>20.105657999999998</v>
      </c>
      <c r="V77" s="12">
        <v>19.746706999999997</v>
      </c>
      <c r="W77" s="12">
        <v>19.149666</v>
      </c>
      <c r="X77" s="12">
        <v>19.254541</v>
      </c>
      <c r="Y77" s="12">
        <v>19.651810000000001</v>
      </c>
      <c r="Z77" s="12">
        <v>18.720732000000002</v>
      </c>
      <c r="AA77" s="12">
        <v>17.770296999999999</v>
      </c>
    </row>
    <row r="78" spans="1:27">
      <c r="A78" s="36" t="s">
        <v>98</v>
      </c>
      <c r="B78" s="36"/>
      <c r="C78" s="29">
        <v>5900.2412282601181</v>
      </c>
      <c r="D78" s="29">
        <v>5294.0035715349004</v>
      </c>
      <c r="E78" s="29">
        <v>2623.8870931981073</v>
      </c>
      <c r="F78" s="29">
        <v>2092.6902721286074</v>
      </c>
      <c r="G78" s="29">
        <v>1909.6713247404241</v>
      </c>
      <c r="H78" s="29">
        <v>2309.8466006153299</v>
      </c>
      <c r="I78" s="29">
        <v>1079.7070966773149</v>
      </c>
      <c r="J78" s="29">
        <v>1782.6070476871002</v>
      </c>
      <c r="K78" s="29">
        <v>1020.2342597723848</v>
      </c>
      <c r="L78" s="29">
        <v>2719.6247474492097</v>
      </c>
      <c r="M78" s="29">
        <v>5074.0317721436504</v>
      </c>
      <c r="N78" s="29">
        <v>8919.7833892671206</v>
      </c>
      <c r="O78" s="29">
        <v>4542.2736666218098</v>
      </c>
      <c r="P78" s="29">
        <v>5213.1951513345512</v>
      </c>
      <c r="Q78" s="29">
        <v>3766.90156723684</v>
      </c>
      <c r="R78" s="29">
        <v>2401.5173108119006</v>
      </c>
      <c r="S78" s="29">
        <v>3183.4366313964092</v>
      </c>
      <c r="T78" s="29">
        <v>3497.2933814390608</v>
      </c>
      <c r="U78" s="29">
        <v>2529.8520636000899</v>
      </c>
      <c r="V78" s="29">
        <v>2656.8835398095098</v>
      </c>
      <c r="W78" s="29">
        <v>3602.6223516841201</v>
      </c>
      <c r="X78" s="29">
        <v>1488.3075688159799</v>
      </c>
      <c r="Y78" s="29">
        <v>1529.00410726107</v>
      </c>
      <c r="Z78" s="29">
        <v>1693.94391405078</v>
      </c>
      <c r="AA78" s="29">
        <v>1624.7804672572399</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6.7261214E-3</v>
      </c>
      <c r="E83" s="12">
        <v>6.8364570000000006E-3</v>
      </c>
      <c r="F83" s="12">
        <v>6.8039613000000004E-3</v>
      </c>
      <c r="G83" s="12">
        <v>6.7891000000000002E-3</v>
      </c>
      <c r="H83" s="12">
        <v>6.7688790000000002E-3</v>
      </c>
      <c r="I83" s="12">
        <v>7.0236454000000004E-3</v>
      </c>
      <c r="J83" s="12">
        <v>7.1850243000000005E-3</v>
      </c>
      <c r="K83" s="12">
        <v>7.1902929999999995E-3</v>
      </c>
      <c r="L83" s="12">
        <v>7.6638000000000001E-3</v>
      </c>
      <c r="M83" s="12">
        <v>7.9652179999999996E-3</v>
      </c>
      <c r="N83" s="12">
        <v>8.3787559999999994E-3</v>
      </c>
      <c r="O83" s="12">
        <v>8.2883619999999988E-3</v>
      </c>
      <c r="P83" s="12">
        <v>7.9540389999999996E-3</v>
      </c>
      <c r="Q83" s="12">
        <v>8.6379100000000004E-3</v>
      </c>
      <c r="R83" s="12">
        <v>8.2705460000000001E-3</v>
      </c>
      <c r="S83" s="12">
        <v>8.0278959999999996E-3</v>
      </c>
      <c r="T83" s="12">
        <v>7.642724E-3</v>
      </c>
      <c r="U83" s="12">
        <v>8.0953929999999993E-3</v>
      </c>
      <c r="V83" s="12">
        <v>7.7539410000000003E-3</v>
      </c>
      <c r="W83" s="12">
        <v>7.6294855999999994E-3</v>
      </c>
      <c r="X83" s="12">
        <v>7.5358962999999999E-3</v>
      </c>
      <c r="Y83" s="12">
        <v>8.005855000000001E-3</v>
      </c>
      <c r="Z83" s="12">
        <v>7.8748159999999998E-3</v>
      </c>
      <c r="AA83" s="12">
        <v>8.3539919999999993E-3</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1.3343142300000001E-2</v>
      </c>
      <c r="D85" s="12">
        <v>1.3023136900000001E-2</v>
      </c>
      <c r="E85" s="12">
        <v>1.3014434699999999E-2</v>
      </c>
      <c r="F85" s="12">
        <v>1.2942219300000002E-2</v>
      </c>
      <c r="G85" s="12">
        <v>1.28964293E-2</v>
      </c>
      <c r="H85" s="12">
        <v>1.2975321600000001E-2</v>
      </c>
      <c r="I85" s="12">
        <v>1.3364707399999998E-2</v>
      </c>
      <c r="J85" s="12">
        <v>3.1578253107999998</v>
      </c>
      <c r="K85" s="12">
        <v>1.29721206E-2</v>
      </c>
      <c r="L85" s="12">
        <v>5.6786714708000012</v>
      </c>
      <c r="M85" s="12">
        <v>1.43272674E-2</v>
      </c>
      <c r="N85" s="12">
        <v>14.761581602</v>
      </c>
      <c r="O85" s="12">
        <v>29.351990062599999</v>
      </c>
      <c r="P85" s="12">
        <v>11.7119542787</v>
      </c>
      <c r="Q85" s="12">
        <v>45.146281846700006</v>
      </c>
      <c r="R85" s="12">
        <v>6.2942271075999985</v>
      </c>
      <c r="S85" s="12">
        <v>11.552198717700001</v>
      </c>
      <c r="T85" s="12">
        <v>2.8279527644000004</v>
      </c>
      <c r="U85" s="12">
        <v>9.4573936297999985</v>
      </c>
      <c r="V85" s="12">
        <v>8.2356801E-3</v>
      </c>
      <c r="W85" s="12">
        <v>7.8507552681999995</v>
      </c>
      <c r="X85" s="12">
        <v>11.0464177519</v>
      </c>
      <c r="Y85" s="12">
        <v>8.0852165366999991</v>
      </c>
      <c r="Z85" s="12">
        <v>5.7836072783000008</v>
      </c>
      <c r="AA85" s="12">
        <v>14.0876777188</v>
      </c>
    </row>
    <row r="86" spans="1:27">
      <c r="A86" s="11" t="s">
        <v>30</v>
      </c>
      <c r="B86" s="11" t="s">
        <v>3</v>
      </c>
      <c r="C86" s="12">
        <v>52868.217299999997</v>
      </c>
      <c r="D86" s="12">
        <v>48150.474499999997</v>
      </c>
      <c r="E86" s="12">
        <v>49281.373</v>
      </c>
      <c r="F86" s="12">
        <v>42019.678699999997</v>
      </c>
      <c r="G86" s="12">
        <v>39804.434099999999</v>
      </c>
      <c r="H86" s="12">
        <v>39387.244800000008</v>
      </c>
      <c r="I86" s="12">
        <v>43183.922200000001</v>
      </c>
      <c r="J86" s="12">
        <v>45962.770200000006</v>
      </c>
      <c r="K86" s="12">
        <v>45547.4398</v>
      </c>
      <c r="L86" s="12">
        <v>45468.440799999997</v>
      </c>
      <c r="M86" s="12">
        <v>44728.878099999994</v>
      </c>
      <c r="N86" s="12">
        <v>42002.563099999992</v>
      </c>
      <c r="O86" s="12">
        <v>36417.786</v>
      </c>
      <c r="P86" s="12">
        <v>31108.388100000004</v>
      </c>
      <c r="Q86" s="12">
        <v>30398.39</v>
      </c>
      <c r="R86" s="12">
        <v>25524.846199999996</v>
      </c>
      <c r="S86" s="12">
        <v>24977.956999999999</v>
      </c>
      <c r="T86" s="12">
        <v>24268.697399999997</v>
      </c>
      <c r="U86" s="12">
        <v>23146.061999999998</v>
      </c>
      <c r="V86" s="12">
        <v>21949.609599999996</v>
      </c>
      <c r="W86" s="12">
        <v>21914.879300000001</v>
      </c>
      <c r="X86" s="12">
        <v>19479.04135</v>
      </c>
      <c r="Y86" s="12">
        <v>17428.8102</v>
      </c>
      <c r="Z86" s="12">
        <v>18624.270900000003</v>
      </c>
      <c r="AA86" s="12">
        <v>17372.162579999997</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217.66072623763395</v>
      </c>
      <c r="D88" s="12">
        <v>248.66959040101401</v>
      </c>
      <c r="E88" s="12">
        <v>303.1588679505021</v>
      </c>
      <c r="F88" s="12">
        <v>336.24599679415996</v>
      </c>
      <c r="G88" s="12">
        <v>358.61792999214998</v>
      </c>
      <c r="H88" s="12">
        <v>331.25919941834002</v>
      </c>
      <c r="I88" s="12">
        <v>377.39372111788998</v>
      </c>
      <c r="J88" s="12">
        <v>376.94341235127007</v>
      </c>
      <c r="K88" s="12">
        <v>436.31774840372998</v>
      </c>
      <c r="L88" s="12">
        <v>437.48462201834997</v>
      </c>
      <c r="M88" s="12">
        <v>422.94980813211998</v>
      </c>
      <c r="N88" s="12">
        <v>459.83861649533009</v>
      </c>
      <c r="O88" s="12">
        <v>540.99467577412997</v>
      </c>
      <c r="P88" s="12">
        <v>560.09316646792388</v>
      </c>
      <c r="Q88" s="12">
        <v>561.95921511985</v>
      </c>
      <c r="R88" s="12">
        <v>516.4573836039699</v>
      </c>
      <c r="S88" s="12">
        <v>480.14839232206401</v>
      </c>
      <c r="T88" s="12">
        <v>496.19112756936505</v>
      </c>
      <c r="U88" s="12">
        <v>460.22895891130997</v>
      </c>
      <c r="V88" s="12">
        <v>415.875042330204</v>
      </c>
      <c r="W88" s="12">
        <v>409.33208292375997</v>
      </c>
      <c r="X88" s="12">
        <v>391.15837218540992</v>
      </c>
      <c r="Y88" s="12">
        <v>389.75975560363003</v>
      </c>
      <c r="Z88" s="12">
        <v>392.488391243146</v>
      </c>
      <c r="AA88" s="12">
        <v>362.82412709300996</v>
      </c>
    </row>
    <row r="89" spans="1:27">
      <c r="A89" s="11" t="s">
        <v>30</v>
      </c>
      <c r="B89" s="11" t="s">
        <v>9</v>
      </c>
      <c r="C89" s="12">
        <v>1.4012914799999999E-4</v>
      </c>
      <c r="D89" s="12">
        <v>1.7188086099999999E-4</v>
      </c>
      <c r="E89" s="12">
        <v>1.71967536E-4</v>
      </c>
      <c r="F89" s="12">
        <v>1.9242365999999999E-4</v>
      </c>
      <c r="G89" s="12">
        <v>2.1237232199999999E-4</v>
      </c>
      <c r="H89" s="12">
        <v>1.7511816999999998E-4</v>
      </c>
      <c r="I89" s="12">
        <v>1.9478610000000002E-4</v>
      </c>
      <c r="J89" s="12">
        <v>2.4582490500000003E-4</v>
      </c>
      <c r="K89" s="12">
        <v>2.3893516000000003E-4</v>
      </c>
      <c r="L89" s="12">
        <v>2.9526475000000004E-4</v>
      </c>
      <c r="M89" s="12">
        <v>3.9380306999999996E-4</v>
      </c>
      <c r="N89" s="12">
        <v>4.4855686499999998E-4</v>
      </c>
      <c r="O89" s="12">
        <v>5.3187307999999999E-4</v>
      </c>
      <c r="P89" s="12">
        <v>5.1058333999999994E-4</v>
      </c>
      <c r="Q89" s="12">
        <v>4.8626934599999998E-4</v>
      </c>
      <c r="R89" s="12">
        <v>4.7383620999999997E-4</v>
      </c>
      <c r="S89" s="12">
        <v>4.8191995999999999E-4</v>
      </c>
      <c r="T89" s="12">
        <v>4.2207726400000001E-4</v>
      </c>
      <c r="U89" s="12">
        <v>5.1484860000000003E-4</v>
      </c>
      <c r="V89" s="12">
        <v>6.0910182999999996E-4</v>
      </c>
      <c r="W89" s="12">
        <v>7.4249743999999993E-4</v>
      </c>
      <c r="X89" s="12">
        <v>8.9466226999999996E-4</v>
      </c>
      <c r="Y89" s="12">
        <v>1.20228906E-3</v>
      </c>
      <c r="Z89" s="12">
        <v>9.9665665000000007E-4</v>
      </c>
      <c r="AA89" s="12">
        <v>1.0267410899999999E-3</v>
      </c>
    </row>
    <row r="90" spans="1:27">
      <c r="A90" s="11" t="s">
        <v>30</v>
      </c>
      <c r="B90" s="11" t="s">
        <v>102</v>
      </c>
      <c r="C90" s="12">
        <v>3.1657243000000001E-3</v>
      </c>
      <c r="D90" s="12">
        <v>3.0508646000000001E-3</v>
      </c>
      <c r="E90" s="12">
        <v>3.1176469999999999E-3</v>
      </c>
      <c r="F90" s="12">
        <v>3.1263766000000004E-3</v>
      </c>
      <c r="G90" s="12">
        <v>2.9929245999999999E-3</v>
      </c>
      <c r="H90" s="12">
        <v>2.8370428E-3</v>
      </c>
      <c r="I90" s="12">
        <v>2.9203365000000005E-3</v>
      </c>
      <c r="J90" s="12">
        <v>2.9742416999999997E-3</v>
      </c>
      <c r="K90" s="12">
        <v>3.0714953000000001E-3</v>
      </c>
      <c r="L90" s="12">
        <v>4.2613996000000001E-3</v>
      </c>
      <c r="M90" s="12">
        <v>4.4718732000000004E-3</v>
      </c>
      <c r="N90" s="12">
        <v>4.5239618999999998E-3</v>
      </c>
      <c r="O90" s="12">
        <v>5.8646071000000004E-3</v>
      </c>
      <c r="P90" s="12">
        <v>5.7495519999999998E-3</v>
      </c>
      <c r="Q90" s="12">
        <v>6.4715687000000003E-3</v>
      </c>
      <c r="R90" s="12">
        <v>6.3938663000000003E-3</v>
      </c>
      <c r="S90" s="12">
        <v>6.4207111000000004E-3</v>
      </c>
      <c r="T90" s="12">
        <v>7.8758435000000002E-3</v>
      </c>
      <c r="U90" s="12">
        <v>7.6440071999999996E-3</v>
      </c>
      <c r="V90" s="12">
        <v>7.5165296000000003E-3</v>
      </c>
      <c r="W90" s="12">
        <v>7.083615399999999E-3</v>
      </c>
      <c r="X90" s="12">
        <v>6.8942995999999998E-3</v>
      </c>
      <c r="Y90" s="12">
        <v>6.4673596E-3</v>
      </c>
      <c r="Z90" s="12">
        <v>6.2265262000000005E-3</v>
      </c>
      <c r="AA90" s="12">
        <v>6.4944922999999989E-3</v>
      </c>
    </row>
    <row r="91" spans="1:27">
      <c r="A91" s="11" t="s">
        <v>30</v>
      </c>
      <c r="B91" s="11" t="s">
        <v>15</v>
      </c>
      <c r="C91" s="12">
        <v>0</v>
      </c>
      <c r="D91" s="12">
        <v>0</v>
      </c>
      <c r="E91" s="12">
        <v>5.7515220999999998E-3</v>
      </c>
      <c r="F91" s="12">
        <v>5.9036208999999999E-3</v>
      </c>
      <c r="G91" s="12">
        <v>5.9625041E-3</v>
      </c>
      <c r="H91" s="12">
        <v>5.9786073E-3</v>
      </c>
      <c r="I91" s="12">
        <v>6.7939633999999994E-3</v>
      </c>
      <c r="J91" s="12">
        <v>6.9629530999999996E-3</v>
      </c>
      <c r="K91" s="12">
        <v>7.5530377999999997E-3</v>
      </c>
      <c r="L91" s="12">
        <v>1.08326766E-2</v>
      </c>
      <c r="M91" s="12">
        <v>1.9753789500000001E-2</v>
      </c>
      <c r="N91" s="12">
        <v>10.019749640600001</v>
      </c>
      <c r="O91" s="12">
        <v>61.201348574400001</v>
      </c>
      <c r="P91" s="12">
        <v>60.3467182634</v>
      </c>
      <c r="Q91" s="12">
        <v>98.485433377700005</v>
      </c>
      <c r="R91" s="12">
        <v>95.238233498500009</v>
      </c>
      <c r="S91" s="12">
        <v>96.977840387299992</v>
      </c>
      <c r="T91" s="12">
        <v>97.232029565000005</v>
      </c>
      <c r="U91" s="12">
        <v>94.130409291600003</v>
      </c>
      <c r="V91" s="12">
        <v>89.076436001700003</v>
      </c>
      <c r="W91" s="12">
        <v>83.951568913199992</v>
      </c>
      <c r="X91" s="12">
        <v>84.8484170503</v>
      </c>
      <c r="Y91" s="12">
        <v>101.3705247943</v>
      </c>
      <c r="Z91" s="12">
        <v>91.761890891000007</v>
      </c>
      <c r="AA91" s="12">
        <v>94.177783335000001</v>
      </c>
    </row>
    <row r="92" spans="1:27">
      <c r="A92" s="11" t="s">
        <v>30</v>
      </c>
      <c r="B92" s="11" t="s">
        <v>17</v>
      </c>
      <c r="C92" s="12">
        <v>3.1596497000000001E-2</v>
      </c>
      <c r="D92" s="12">
        <v>8.5033890000000001E-2</v>
      </c>
      <c r="E92" s="12">
        <v>0.15225603000000001</v>
      </c>
      <c r="F92" s="12">
        <v>0.29705000000000004</v>
      </c>
      <c r="G92" s="12">
        <v>0.40864346000000001</v>
      </c>
      <c r="H92" s="12">
        <v>0.57377400000000001</v>
      </c>
      <c r="I92" s="12">
        <v>0.92474303999999996</v>
      </c>
      <c r="J92" s="12">
        <v>0.97762976000000001</v>
      </c>
      <c r="K92" s="12">
        <v>1.2750786000000001</v>
      </c>
      <c r="L92" s="12">
        <v>1.6648964000000002</v>
      </c>
      <c r="M92" s="12">
        <v>1.9201398999999999</v>
      </c>
      <c r="N92" s="12">
        <v>1.9302941</v>
      </c>
      <c r="O92" s="12">
        <v>1.9628384000000001</v>
      </c>
      <c r="P92" s="12">
        <v>2.0774180000000002</v>
      </c>
      <c r="Q92" s="12">
        <v>2.1181380000000001</v>
      </c>
      <c r="R92" s="12">
        <v>2.0965835000000004</v>
      </c>
      <c r="S92" s="12">
        <v>2.4978096000000001</v>
      </c>
      <c r="T92" s="12">
        <v>2.5932360000000001</v>
      </c>
      <c r="U92" s="12">
        <v>2.2465976999999997</v>
      </c>
      <c r="V92" s="12">
        <v>2.4216077</v>
      </c>
      <c r="W92" s="12">
        <v>2.3899902000000002</v>
      </c>
      <c r="X92" s="12">
        <v>2.3714438000000002</v>
      </c>
      <c r="Y92" s="12">
        <v>2.3455522000000002</v>
      </c>
      <c r="Z92" s="12">
        <v>2.3013460000000001</v>
      </c>
      <c r="AA92" s="12">
        <v>2.3601329999999998</v>
      </c>
    </row>
    <row r="93" spans="1:27">
      <c r="A93" s="36" t="s">
        <v>98</v>
      </c>
      <c r="B93" s="36"/>
      <c r="C93" s="29">
        <v>53085.891509509078</v>
      </c>
      <c r="D93" s="29">
        <v>48399.164011540175</v>
      </c>
      <c r="E93" s="29">
        <v>49584.551890809737</v>
      </c>
      <c r="F93" s="29">
        <v>42355.944635398417</v>
      </c>
      <c r="G93" s="29">
        <v>40163.071927893776</v>
      </c>
      <c r="H93" s="29">
        <v>39718.523918737119</v>
      </c>
      <c r="I93" s="29">
        <v>43561.336504256797</v>
      </c>
      <c r="J93" s="29">
        <v>46342.878868511281</v>
      </c>
      <c r="K93" s="29">
        <v>45983.77794975249</v>
      </c>
      <c r="L93" s="29">
        <v>45911.612052553901</v>
      </c>
      <c r="M93" s="29">
        <v>45151.85059442059</v>
      </c>
      <c r="N93" s="29">
        <v>42477.172125410187</v>
      </c>
      <c r="O93" s="29">
        <v>36988.141486071807</v>
      </c>
      <c r="P93" s="29">
        <v>31680.201685368967</v>
      </c>
      <c r="Q93" s="29">
        <v>31005.504621145894</v>
      </c>
      <c r="R93" s="29">
        <v>26047.606555093778</v>
      </c>
      <c r="S93" s="29">
        <v>25469.666100855724</v>
      </c>
      <c r="T93" s="29">
        <v>24767.724545135025</v>
      </c>
      <c r="U93" s="29">
        <v>23615.756962782711</v>
      </c>
      <c r="V93" s="29">
        <v>22365.501241053131</v>
      </c>
      <c r="W93" s="29">
        <v>22332.070510174999</v>
      </c>
      <c r="X93" s="29">
        <v>19881.254570495879</v>
      </c>
      <c r="Y93" s="29">
        <v>17826.66438028439</v>
      </c>
      <c r="Z93" s="29">
        <v>19022.551769994101</v>
      </c>
      <c r="AA93" s="29">
        <v>17749.083765544896</v>
      </c>
    </row>
    <row r="96" spans="1:27" collapsed="1">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row>
    <row r="97" spans="1:27">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row>
    <row r="98" spans="1:27">
      <c r="A98" s="11" t="s">
        <v>18</v>
      </c>
      <c r="B98" s="11" t="s">
        <v>105</v>
      </c>
      <c r="C98" s="12">
        <v>50.77448484</v>
      </c>
      <c r="D98" s="12">
        <v>48.520636100000004</v>
      </c>
      <c r="E98" s="12">
        <v>49.522432030000004</v>
      </c>
      <c r="F98" s="12">
        <v>45.779908030000001</v>
      </c>
      <c r="G98" s="12">
        <v>42.380777250000001</v>
      </c>
      <c r="H98" s="12">
        <v>37.139374853999996</v>
      </c>
      <c r="I98" s="12">
        <v>34.051649229999995</v>
      </c>
      <c r="J98" s="12">
        <v>31.673037769999997</v>
      </c>
      <c r="K98" s="12">
        <v>28.701100980000003</v>
      </c>
      <c r="L98" s="12">
        <v>28.113878445000005</v>
      </c>
      <c r="M98" s="12">
        <v>24.468419806</v>
      </c>
      <c r="N98" s="12">
        <v>20.817890290000001</v>
      </c>
      <c r="O98" s="12">
        <v>20.242107320000002</v>
      </c>
      <c r="P98" s="12">
        <v>17.870815929999999</v>
      </c>
      <c r="Q98" s="12">
        <v>16.068119715000002</v>
      </c>
      <c r="R98" s="12">
        <v>22.698615019999998</v>
      </c>
      <c r="S98" s="12">
        <v>22.003247819999999</v>
      </c>
      <c r="T98" s="12">
        <v>19.72642656</v>
      </c>
      <c r="U98" s="12">
        <v>14.828612032999999</v>
      </c>
      <c r="V98" s="12">
        <v>13.761233809999998</v>
      </c>
      <c r="W98" s="12">
        <v>9.2255747259999996</v>
      </c>
      <c r="X98" s="12">
        <v>9.1799733700000008</v>
      </c>
      <c r="Y98" s="12">
        <v>8.6234590699999991</v>
      </c>
      <c r="Z98" s="12">
        <v>3.09533923</v>
      </c>
      <c r="AA98" s="12">
        <v>2.9033716199999997</v>
      </c>
    </row>
    <row r="99" spans="1:27">
      <c r="A99" s="11" t="s">
        <v>18</v>
      </c>
      <c r="B99" s="11" t="s">
        <v>14</v>
      </c>
      <c r="C99" s="12">
        <v>14249.420550000001</v>
      </c>
      <c r="D99" s="12">
        <v>15378.95205</v>
      </c>
      <c r="E99" s="12">
        <v>17470.968099999998</v>
      </c>
      <c r="F99" s="12">
        <v>20680.4136</v>
      </c>
      <c r="G99" s="12">
        <v>22002.88464</v>
      </c>
      <c r="H99" s="12">
        <v>17521.3717</v>
      </c>
      <c r="I99" s="12">
        <v>19978.75705</v>
      </c>
      <c r="J99" s="12">
        <v>19433.684699999998</v>
      </c>
      <c r="K99" s="12">
        <v>17974.846890000001</v>
      </c>
      <c r="L99" s="12">
        <v>17480.271000000001</v>
      </c>
      <c r="M99" s="12">
        <v>19007.844229999999</v>
      </c>
      <c r="N99" s="12">
        <v>17959.111860000001</v>
      </c>
      <c r="O99" s="12">
        <v>25834.96416</v>
      </c>
      <c r="P99" s="12">
        <v>26096.270270000001</v>
      </c>
      <c r="Q99" s="12">
        <v>21711.991900000001</v>
      </c>
      <c r="R99" s="12">
        <v>22997.88652</v>
      </c>
      <c r="S99" s="12">
        <v>23758.298510000001</v>
      </c>
      <c r="T99" s="12">
        <v>23934.25446</v>
      </c>
      <c r="U99" s="12">
        <v>19756.368380000004</v>
      </c>
      <c r="V99" s="12">
        <v>21027.455170000001</v>
      </c>
      <c r="W99" s="12">
        <v>17927.829320000001</v>
      </c>
      <c r="X99" s="12">
        <v>18327.35338</v>
      </c>
      <c r="Y99" s="12">
        <v>17201.201519999999</v>
      </c>
      <c r="Z99" s="12">
        <v>15705.831590000002</v>
      </c>
      <c r="AA99" s="12">
        <v>13436.125389999999</v>
      </c>
    </row>
    <row r="100" spans="1:27">
      <c r="A100" s="11" t="s">
        <v>18</v>
      </c>
      <c r="B100" s="11" t="s">
        <v>25</v>
      </c>
      <c r="C100" s="12">
        <v>11.454038601500001</v>
      </c>
      <c r="D100" s="12">
        <v>17.166267605000002</v>
      </c>
      <c r="E100" s="12">
        <v>25.409260193000001</v>
      </c>
      <c r="F100" s="12">
        <v>34.203369590999998</v>
      </c>
      <c r="G100" s="12">
        <v>43.593348915999997</v>
      </c>
      <c r="H100" s="12">
        <v>50.372423087000001</v>
      </c>
      <c r="I100" s="12">
        <v>62.097852971000002</v>
      </c>
      <c r="J100" s="12">
        <v>69.469004683999998</v>
      </c>
      <c r="K100" s="12">
        <v>80.699472319999998</v>
      </c>
      <c r="L100" s="12">
        <v>96.363890110000014</v>
      </c>
      <c r="M100" s="12">
        <v>109.59549627000001</v>
      </c>
      <c r="N100" s="12">
        <v>118.85156631</v>
      </c>
      <c r="O100" s="12">
        <v>133.80601984999998</v>
      </c>
      <c r="P100" s="12">
        <v>146.42863832</v>
      </c>
      <c r="Q100" s="12">
        <v>152.04918088999997</v>
      </c>
      <c r="R100" s="12">
        <v>161.78867809000002</v>
      </c>
      <c r="S100" s="12">
        <v>170.63607028999999</v>
      </c>
      <c r="T100" s="12">
        <v>169.33325678999998</v>
      </c>
      <c r="U100" s="12">
        <v>177.74278797000002</v>
      </c>
      <c r="V100" s="12">
        <v>181.05486888999999</v>
      </c>
      <c r="W100" s="12">
        <v>179.68468212000005</v>
      </c>
      <c r="X100" s="12">
        <v>186.49422374999997</v>
      </c>
      <c r="Y100" s="12">
        <v>187.69922353000001</v>
      </c>
      <c r="Z100" s="12">
        <v>181.16451867999999</v>
      </c>
      <c r="AA100" s="12">
        <v>182.12450291000002</v>
      </c>
    </row>
    <row r="101" spans="1:27">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row>
    <row r="102" spans="1:27">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27">
      <c r="A103" s="11" t="s">
        <v>26</v>
      </c>
      <c r="B103" s="11" t="s">
        <v>105</v>
      </c>
      <c r="C103" s="12">
        <v>3.4256017999999999</v>
      </c>
      <c r="D103" s="12">
        <v>3.1057631999999997</v>
      </c>
      <c r="E103" s="12">
        <v>3.2235360000000002</v>
      </c>
      <c r="F103" s="12">
        <v>2.9955241999999997</v>
      </c>
      <c r="G103" s="12">
        <v>2.6399824000000001</v>
      </c>
      <c r="H103" s="12">
        <v>2.3513042</v>
      </c>
      <c r="I103" s="12">
        <v>2.2333606000000001</v>
      </c>
      <c r="J103" s="12">
        <v>2.1238427999999998</v>
      </c>
      <c r="K103" s="12">
        <v>1.9309124</v>
      </c>
      <c r="L103" s="12">
        <v>1.7627902</v>
      </c>
      <c r="M103" s="12">
        <v>1.6075074</v>
      </c>
      <c r="N103" s="12">
        <v>1.4643927000000001</v>
      </c>
      <c r="O103" s="12">
        <v>1.4508838000000002</v>
      </c>
      <c r="P103" s="12">
        <v>0</v>
      </c>
      <c r="Q103" s="12">
        <v>0</v>
      </c>
      <c r="R103" s="12">
        <v>3.8216930000000002</v>
      </c>
      <c r="S103" s="12">
        <v>3.8115559999999999</v>
      </c>
      <c r="T103" s="12">
        <v>3.4107468000000001</v>
      </c>
      <c r="U103" s="12">
        <v>3.3367096999999997</v>
      </c>
      <c r="V103" s="12">
        <v>3.0670729999999997</v>
      </c>
      <c r="W103" s="12">
        <v>2.7673708000000001</v>
      </c>
      <c r="X103" s="12">
        <v>2.9148184000000001</v>
      </c>
      <c r="Y103" s="12">
        <v>2.6717597999999998</v>
      </c>
      <c r="Z103" s="12">
        <v>0</v>
      </c>
      <c r="AA103" s="12">
        <v>0</v>
      </c>
    </row>
    <row r="104" spans="1:27">
      <c r="A104" s="11" t="s">
        <v>26</v>
      </c>
      <c r="B104" s="11" t="s">
        <v>14</v>
      </c>
      <c r="C104" s="12">
        <v>8482.1875500000006</v>
      </c>
      <c r="D104" s="12">
        <v>8733.6235500000003</v>
      </c>
      <c r="E104" s="12">
        <v>9344.5388000000003</v>
      </c>
      <c r="F104" s="12">
        <v>12033.580599999999</v>
      </c>
      <c r="G104" s="12">
        <v>14122.926140000001</v>
      </c>
      <c r="H104" s="12">
        <v>11148.610199999999</v>
      </c>
      <c r="I104" s="12">
        <v>13011.514349999999</v>
      </c>
      <c r="J104" s="12">
        <v>12531.6229</v>
      </c>
      <c r="K104" s="12">
        <v>11729.40459</v>
      </c>
      <c r="L104" s="12">
        <v>11253.842000000001</v>
      </c>
      <c r="M104" s="12">
        <v>13580.816929999999</v>
      </c>
      <c r="N104" s="12">
        <v>13121.873460000001</v>
      </c>
      <c r="O104" s="12">
        <v>21625.813959999999</v>
      </c>
      <c r="P104" s="12">
        <v>22398.43837</v>
      </c>
      <c r="Q104" s="12">
        <v>19553.295600000001</v>
      </c>
      <c r="R104" s="12">
        <v>20668.56652</v>
      </c>
      <c r="S104" s="12">
        <v>21164.853709999999</v>
      </c>
      <c r="T104" s="12">
        <v>21577.59506</v>
      </c>
      <c r="U104" s="12">
        <v>17929.956280000002</v>
      </c>
      <c r="V104" s="12">
        <v>18674.40107</v>
      </c>
      <c r="W104" s="12">
        <v>15961.078220000001</v>
      </c>
      <c r="X104" s="12">
        <v>16227.03368</v>
      </c>
      <c r="Y104" s="12">
        <v>15617.754559999999</v>
      </c>
      <c r="Z104" s="12">
        <v>14402.032730000001</v>
      </c>
      <c r="AA104" s="12">
        <v>12028.391039999999</v>
      </c>
    </row>
    <row r="105" spans="1:27">
      <c r="A105" s="11" t="s">
        <v>26</v>
      </c>
      <c r="B105" s="11" t="s">
        <v>25</v>
      </c>
      <c r="C105" s="12">
        <v>2.7765587259999998</v>
      </c>
      <c r="D105" s="12">
        <v>4.8669367970000001</v>
      </c>
      <c r="E105" s="12">
        <v>8.2066478900000011</v>
      </c>
      <c r="F105" s="12">
        <v>11.587109629999999</v>
      </c>
      <c r="G105" s="12">
        <v>14.464941865999998</v>
      </c>
      <c r="H105" s="12">
        <v>17.016848269999997</v>
      </c>
      <c r="I105" s="12">
        <v>21.799369515999999</v>
      </c>
      <c r="J105" s="12">
        <v>24.845130219999998</v>
      </c>
      <c r="K105" s="12">
        <v>28.826114710000002</v>
      </c>
      <c r="L105" s="12">
        <v>32.476266150000001</v>
      </c>
      <c r="M105" s="12">
        <v>36.263883569999997</v>
      </c>
      <c r="N105" s="12">
        <v>39.989510379999999</v>
      </c>
      <c r="O105" s="12">
        <v>45.212074129999998</v>
      </c>
      <c r="P105" s="12">
        <v>49.371348580000003</v>
      </c>
      <c r="Q105" s="12">
        <v>50.97203734</v>
      </c>
      <c r="R105" s="12">
        <v>54.383538270000003</v>
      </c>
      <c r="S105" s="12">
        <v>57.111061329999998</v>
      </c>
      <c r="T105" s="12">
        <v>56.001782649999996</v>
      </c>
      <c r="U105" s="12">
        <v>58.60414523</v>
      </c>
      <c r="V105" s="12">
        <v>58.595044680000008</v>
      </c>
      <c r="W105" s="12">
        <v>56.958587140000006</v>
      </c>
      <c r="X105" s="12">
        <v>60.592320260000001</v>
      </c>
      <c r="Y105" s="12">
        <v>59.897734049999997</v>
      </c>
      <c r="Z105" s="12">
        <v>59.04558566</v>
      </c>
      <c r="AA105" s="12">
        <v>59.459230600000005</v>
      </c>
    </row>
    <row r="107" spans="1:27">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27">
      <c r="A108" s="11" t="s">
        <v>27</v>
      </c>
      <c r="B108" s="11" t="s">
        <v>105</v>
      </c>
      <c r="C108" s="12">
        <v>6.1601889999999999</v>
      </c>
      <c r="D108" s="12">
        <v>5.8486570000000002</v>
      </c>
      <c r="E108" s="12">
        <v>6.0028296000000001</v>
      </c>
      <c r="F108" s="12">
        <v>5.6467372999999998</v>
      </c>
      <c r="G108" s="12">
        <v>5.1051006000000001</v>
      </c>
      <c r="H108" s="12">
        <v>4.7128040000000002</v>
      </c>
      <c r="I108" s="12">
        <v>4.5929004000000004</v>
      </c>
      <c r="J108" s="12">
        <v>4.1897816999999993</v>
      </c>
      <c r="K108" s="12">
        <v>3.8463441999999999</v>
      </c>
      <c r="L108" s="12">
        <v>3.6175508000000001</v>
      </c>
      <c r="M108" s="12">
        <v>3.3420902999999997</v>
      </c>
      <c r="N108" s="12">
        <v>3.1044106</v>
      </c>
      <c r="O108" s="12">
        <v>2.9429816999999998</v>
      </c>
      <c r="P108" s="12">
        <v>2.8000630000000002</v>
      </c>
      <c r="Q108" s="12">
        <v>2.5976716</v>
      </c>
      <c r="R108" s="12">
        <v>2.4543166999999997</v>
      </c>
      <c r="S108" s="12">
        <v>2.3061300999999998</v>
      </c>
      <c r="T108" s="12">
        <v>2.1987269999999999</v>
      </c>
      <c r="U108" s="12">
        <v>2.1037939999999997</v>
      </c>
      <c r="V108" s="12">
        <v>1.9970078</v>
      </c>
      <c r="W108" s="12">
        <v>1.8538015999999999</v>
      </c>
      <c r="X108" s="12">
        <v>1.7536425</v>
      </c>
      <c r="Y108" s="12">
        <v>1.6601868</v>
      </c>
      <c r="Z108" s="12">
        <v>1.5301711</v>
      </c>
      <c r="AA108" s="12">
        <v>1.4795343999999999</v>
      </c>
    </row>
    <row r="109" spans="1:27">
      <c r="A109" s="11" t="s">
        <v>27</v>
      </c>
      <c r="B109" s="11" t="s">
        <v>14</v>
      </c>
      <c r="C109" s="12">
        <v>5767.2330000000002</v>
      </c>
      <c r="D109" s="12">
        <v>6645.3284999999996</v>
      </c>
      <c r="E109" s="12">
        <v>8126.4292999999998</v>
      </c>
      <c r="F109" s="12">
        <v>8646.8330000000005</v>
      </c>
      <c r="G109" s="12">
        <v>7879.9584999999997</v>
      </c>
      <c r="H109" s="12">
        <v>6372.7614999999996</v>
      </c>
      <c r="I109" s="12">
        <v>6967.2426999999998</v>
      </c>
      <c r="J109" s="12">
        <v>6902.0617999999995</v>
      </c>
      <c r="K109" s="12">
        <v>6245.4422999999997</v>
      </c>
      <c r="L109" s="12">
        <v>6226.4290000000001</v>
      </c>
      <c r="M109" s="12">
        <v>5427.0272999999997</v>
      </c>
      <c r="N109" s="12">
        <v>4837.2384000000002</v>
      </c>
      <c r="O109" s="12">
        <v>4209.1501999999991</v>
      </c>
      <c r="P109" s="12">
        <v>3697.8319000000001</v>
      </c>
      <c r="Q109" s="12">
        <v>2158.6962999999996</v>
      </c>
      <c r="R109" s="12">
        <v>2329.3200000000002</v>
      </c>
      <c r="S109" s="12">
        <v>2593.4447999999998</v>
      </c>
      <c r="T109" s="12">
        <v>2356.6594</v>
      </c>
      <c r="U109" s="12">
        <v>1826.4121</v>
      </c>
      <c r="V109" s="12">
        <v>2353.0540999999998</v>
      </c>
      <c r="W109" s="12">
        <v>1966.7511000000002</v>
      </c>
      <c r="X109" s="12">
        <v>2100.3197</v>
      </c>
      <c r="Y109" s="12">
        <v>1583.44696</v>
      </c>
      <c r="Z109" s="12">
        <v>1303.7988600000001</v>
      </c>
      <c r="AA109" s="12">
        <v>1407.7343500000002</v>
      </c>
    </row>
    <row r="110" spans="1:27">
      <c r="A110" s="11" t="s">
        <v>27</v>
      </c>
      <c r="B110" s="11" t="s">
        <v>25</v>
      </c>
      <c r="C110" s="12">
        <v>1.2994576</v>
      </c>
      <c r="D110" s="12">
        <v>2.0225409000000001</v>
      </c>
      <c r="E110" s="12">
        <v>3.5585315</v>
      </c>
      <c r="F110" s="12">
        <v>5.1836885000000006</v>
      </c>
      <c r="G110" s="12">
        <v>6.9999589999999996</v>
      </c>
      <c r="H110" s="12">
        <v>9.0497040000000002</v>
      </c>
      <c r="I110" s="12">
        <v>12.367629000000001</v>
      </c>
      <c r="J110" s="12">
        <v>14.126586</v>
      </c>
      <c r="K110" s="12">
        <v>18.109240000000003</v>
      </c>
      <c r="L110" s="12">
        <v>23.072455000000001</v>
      </c>
      <c r="M110" s="12">
        <v>27.16761</v>
      </c>
      <c r="N110" s="12">
        <v>30.200875</v>
      </c>
      <c r="O110" s="12">
        <v>34.175656000000004</v>
      </c>
      <c r="P110" s="12">
        <v>37.389843999999997</v>
      </c>
      <c r="Q110" s="12">
        <v>39.674599999999998</v>
      </c>
      <c r="R110" s="12">
        <v>42.689996000000001</v>
      </c>
      <c r="S110" s="12">
        <v>45.649639999999998</v>
      </c>
      <c r="T110" s="12">
        <v>47.427879999999995</v>
      </c>
      <c r="U110" s="12">
        <v>50.538902</v>
      </c>
      <c r="V110" s="12">
        <v>53.347097999999995</v>
      </c>
      <c r="W110" s="12">
        <v>54.324019999999997</v>
      </c>
      <c r="X110" s="12">
        <v>54.910343999999995</v>
      </c>
      <c r="Y110" s="12">
        <v>55.803203000000003</v>
      </c>
      <c r="Z110" s="12">
        <v>53.598233999999998</v>
      </c>
      <c r="AA110" s="12">
        <v>54.602959999999996</v>
      </c>
    </row>
    <row r="112" spans="1:27">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c r="A113" s="11" t="s">
        <v>28</v>
      </c>
      <c r="B113" s="11" t="s">
        <v>105</v>
      </c>
      <c r="C113" s="12">
        <v>20.390081200000001</v>
      </c>
      <c r="D113" s="12">
        <v>19.458402200000002</v>
      </c>
      <c r="E113" s="12">
        <v>20.312302299999999</v>
      </c>
      <c r="F113" s="12">
        <v>18.788504400000001</v>
      </c>
      <c r="G113" s="12">
        <v>17.584966899999998</v>
      </c>
      <c r="H113" s="12">
        <v>15.0987575</v>
      </c>
      <c r="I113" s="12">
        <v>13.423846000000001</v>
      </c>
      <c r="J113" s="12">
        <v>12.768261729999999</v>
      </c>
      <c r="K113" s="12">
        <v>11.044338400000001</v>
      </c>
      <c r="L113" s="12">
        <v>11.434972160000001</v>
      </c>
      <c r="M113" s="12">
        <v>8.7179181000000003</v>
      </c>
      <c r="N113" s="12">
        <v>7.7319616000000009</v>
      </c>
      <c r="O113" s="12">
        <v>7.4992054000000001</v>
      </c>
      <c r="P113" s="12">
        <v>7.0577112</v>
      </c>
      <c r="Q113" s="12">
        <v>6.1140141000000003</v>
      </c>
      <c r="R113" s="12">
        <v>9.5376383300000001</v>
      </c>
      <c r="S113" s="12">
        <v>9.3866300499999991</v>
      </c>
      <c r="T113" s="12">
        <v>8.2310665499999995</v>
      </c>
      <c r="U113" s="12">
        <v>3.6596130599999999</v>
      </c>
      <c r="V113" s="12">
        <v>3.3018589</v>
      </c>
      <c r="W113" s="12">
        <v>3.0449183000000004</v>
      </c>
      <c r="X113" s="12">
        <v>3.00752138</v>
      </c>
      <c r="Y113" s="12">
        <v>2.9371105699999998</v>
      </c>
      <c r="Z113" s="12">
        <v>0.34008353000000002</v>
      </c>
      <c r="AA113" s="12">
        <v>0.31972521999999998</v>
      </c>
    </row>
    <row r="114" spans="1:27">
      <c r="A114" s="11" t="s">
        <v>28</v>
      </c>
      <c r="B114" s="11" t="s">
        <v>14</v>
      </c>
      <c r="C114" s="12">
        <v>0</v>
      </c>
      <c r="D114" s="12">
        <v>0</v>
      </c>
      <c r="E114" s="12">
        <v>0</v>
      </c>
      <c r="F114" s="12">
        <v>0</v>
      </c>
      <c r="G114" s="12">
        <v>0</v>
      </c>
      <c r="H114" s="12">
        <v>0</v>
      </c>
      <c r="I114" s="12">
        <v>0</v>
      </c>
      <c r="J114" s="12">
        <v>0</v>
      </c>
      <c r="K114" s="12">
        <v>0</v>
      </c>
      <c r="L114" s="12">
        <v>0</v>
      </c>
      <c r="M114" s="12">
        <v>0</v>
      </c>
      <c r="N114" s="12">
        <v>0</v>
      </c>
      <c r="O114" s="12">
        <v>0</v>
      </c>
      <c r="P114" s="12">
        <v>0</v>
      </c>
      <c r="Q114" s="12">
        <v>0</v>
      </c>
      <c r="R114" s="12">
        <v>0</v>
      </c>
      <c r="S114" s="12">
        <v>0</v>
      </c>
      <c r="T114" s="12">
        <v>0</v>
      </c>
      <c r="U114" s="12">
        <v>0</v>
      </c>
      <c r="V114" s="12">
        <v>0</v>
      </c>
      <c r="W114" s="12">
        <v>0</v>
      </c>
      <c r="X114" s="12">
        <v>0</v>
      </c>
      <c r="Y114" s="12">
        <v>0</v>
      </c>
      <c r="Z114" s="12">
        <v>0</v>
      </c>
      <c r="AA114" s="12">
        <v>0</v>
      </c>
    </row>
    <row r="115" spans="1:27">
      <c r="A115" s="11" t="s">
        <v>28</v>
      </c>
      <c r="B115" s="11" t="s">
        <v>25</v>
      </c>
      <c r="C115" s="12">
        <v>1.5167174525</v>
      </c>
      <c r="D115" s="12">
        <v>2.4479480580000001</v>
      </c>
      <c r="E115" s="12">
        <v>3.9442090830000001</v>
      </c>
      <c r="F115" s="12">
        <v>6.1785992209999998</v>
      </c>
      <c r="G115" s="12">
        <v>9.3671647500000006</v>
      </c>
      <c r="H115" s="12">
        <v>10.791989666999999</v>
      </c>
      <c r="I115" s="12">
        <v>12.921900454999999</v>
      </c>
      <c r="J115" s="12">
        <v>14.713849964000001</v>
      </c>
      <c r="K115" s="12">
        <v>16.109209809999999</v>
      </c>
      <c r="L115" s="12">
        <v>21.108040159999998</v>
      </c>
      <c r="M115" s="12">
        <v>24.402148399999998</v>
      </c>
      <c r="N115" s="12">
        <v>26.57104193</v>
      </c>
      <c r="O115" s="12">
        <v>30.460096020000002</v>
      </c>
      <c r="P115" s="12">
        <v>34.206539340000006</v>
      </c>
      <c r="Q115" s="12">
        <v>35.681000750000003</v>
      </c>
      <c r="R115" s="12">
        <v>38.290336020000005</v>
      </c>
      <c r="S115" s="12">
        <v>40.925805359999998</v>
      </c>
      <c r="T115" s="12">
        <v>39.841520539999998</v>
      </c>
      <c r="U115" s="12">
        <v>42.366069540000005</v>
      </c>
      <c r="V115" s="12">
        <v>42.97575191</v>
      </c>
      <c r="W115" s="12">
        <v>43.124827080000003</v>
      </c>
      <c r="X115" s="12">
        <v>45.547350789999996</v>
      </c>
      <c r="Y115" s="12">
        <v>46.04229248</v>
      </c>
      <c r="Z115" s="12">
        <v>43.862015220000004</v>
      </c>
      <c r="AA115" s="12">
        <v>44.377619309999993</v>
      </c>
    </row>
    <row r="117" spans="1:27">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c r="A118" s="11" t="s">
        <v>29</v>
      </c>
      <c r="B118" s="11" t="s">
        <v>105</v>
      </c>
      <c r="C118" s="12">
        <v>20.798612840000001</v>
      </c>
      <c r="D118" s="12">
        <v>20.107813699999998</v>
      </c>
      <c r="E118" s="12">
        <v>19.983764130000004</v>
      </c>
      <c r="F118" s="12">
        <v>18.349142130000001</v>
      </c>
      <c r="G118" s="12">
        <v>17.050727350000003</v>
      </c>
      <c r="H118" s="12">
        <v>14.976509153999999</v>
      </c>
      <c r="I118" s="12">
        <v>13.801542229999999</v>
      </c>
      <c r="J118" s="12">
        <v>12.591151539999998</v>
      </c>
      <c r="K118" s="12">
        <v>11.879505980000001</v>
      </c>
      <c r="L118" s="12">
        <v>11.298565285</v>
      </c>
      <c r="M118" s="12">
        <v>10.800904006000001</v>
      </c>
      <c r="N118" s="12">
        <v>8.5171253900000004</v>
      </c>
      <c r="O118" s="12">
        <v>8.3490364200000009</v>
      </c>
      <c r="P118" s="12">
        <v>8.0130417299999994</v>
      </c>
      <c r="Q118" s="12">
        <v>7.3564340149999996</v>
      </c>
      <c r="R118" s="12">
        <v>6.8849669900000006</v>
      </c>
      <c r="S118" s="12">
        <v>6.4989316700000002</v>
      </c>
      <c r="T118" s="12">
        <v>5.8858862100000007</v>
      </c>
      <c r="U118" s="12">
        <v>5.7284952730000001</v>
      </c>
      <c r="V118" s="12">
        <v>5.39529411</v>
      </c>
      <c r="W118" s="12">
        <v>1.559484026</v>
      </c>
      <c r="X118" s="12">
        <v>1.50399109</v>
      </c>
      <c r="Y118" s="12">
        <v>1.3544019</v>
      </c>
      <c r="Z118" s="12">
        <v>1.2250846</v>
      </c>
      <c r="AA118" s="12">
        <v>1.104112</v>
      </c>
    </row>
    <row r="119" spans="1:27">
      <c r="A119" s="11" t="s">
        <v>29</v>
      </c>
      <c r="B119" s="11" t="s">
        <v>14</v>
      </c>
      <c r="C119" s="12">
        <v>0</v>
      </c>
      <c r="D119" s="12">
        <v>0</v>
      </c>
      <c r="E119" s="12">
        <v>0</v>
      </c>
      <c r="F119" s="12">
        <v>0</v>
      </c>
      <c r="G119" s="12">
        <v>0</v>
      </c>
      <c r="H119" s="12">
        <v>0</v>
      </c>
      <c r="I119" s="12">
        <v>0</v>
      </c>
      <c r="J119" s="12">
        <v>0</v>
      </c>
      <c r="K119" s="12">
        <v>0</v>
      </c>
      <c r="L119" s="12">
        <v>0</v>
      </c>
      <c r="M119" s="12">
        <v>0</v>
      </c>
      <c r="N119" s="12">
        <v>0</v>
      </c>
      <c r="O119" s="12">
        <v>0</v>
      </c>
      <c r="P119" s="12">
        <v>0</v>
      </c>
      <c r="Q119" s="12">
        <v>0</v>
      </c>
      <c r="R119" s="12">
        <v>0</v>
      </c>
      <c r="S119" s="12">
        <v>0</v>
      </c>
      <c r="T119" s="12">
        <v>0</v>
      </c>
      <c r="U119" s="12">
        <v>0</v>
      </c>
      <c r="V119" s="12">
        <v>0</v>
      </c>
      <c r="W119" s="12">
        <v>0</v>
      </c>
      <c r="X119" s="12">
        <v>0</v>
      </c>
      <c r="Y119" s="12">
        <v>0</v>
      </c>
      <c r="Z119" s="12">
        <v>0</v>
      </c>
      <c r="AA119" s="12">
        <v>0</v>
      </c>
    </row>
    <row r="120" spans="1:27">
      <c r="A120" s="11" t="s">
        <v>29</v>
      </c>
      <c r="B120" s="11" t="s">
        <v>25</v>
      </c>
      <c r="C120" s="12">
        <v>5.8240110000000005</v>
      </c>
      <c r="D120" s="12">
        <v>7.7288030000000001</v>
      </c>
      <c r="E120" s="12">
        <v>9.5210129999999999</v>
      </c>
      <c r="F120" s="12">
        <v>10.904459000000001</v>
      </c>
      <c r="G120" s="12">
        <v>12.278628000000001</v>
      </c>
      <c r="H120" s="12">
        <v>12.83827</v>
      </c>
      <c r="I120" s="12">
        <v>13.920230999999999</v>
      </c>
      <c r="J120" s="12">
        <v>14.636298</v>
      </c>
      <c r="K120" s="12">
        <v>16.154692999999998</v>
      </c>
      <c r="L120" s="12">
        <v>17.743182000000001</v>
      </c>
      <c r="M120" s="12">
        <v>19.507865000000002</v>
      </c>
      <c r="N120" s="12">
        <v>19.812418000000001</v>
      </c>
      <c r="O120" s="12">
        <v>21.65541</v>
      </c>
      <c r="P120" s="12">
        <v>23.008654</v>
      </c>
      <c r="Q120" s="12">
        <v>23.23743</v>
      </c>
      <c r="R120" s="12">
        <v>23.954186</v>
      </c>
      <c r="S120" s="12">
        <v>24.014559000000002</v>
      </c>
      <c r="T120" s="12">
        <v>23.000764</v>
      </c>
      <c r="U120" s="12">
        <v>23.589898000000002</v>
      </c>
      <c r="V120" s="12">
        <v>23.298372999999998</v>
      </c>
      <c r="W120" s="12">
        <v>22.465199999999999</v>
      </c>
      <c r="X120" s="12">
        <v>22.653934</v>
      </c>
      <c r="Y120" s="12">
        <v>23.18488</v>
      </c>
      <c r="Z120" s="12">
        <v>21.962361000000001</v>
      </c>
      <c r="AA120" s="12">
        <v>20.907779999999999</v>
      </c>
    </row>
    <row r="122" spans="1:27">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c r="A123" s="11" t="s">
        <v>30</v>
      </c>
      <c r="B123" s="11" t="s">
        <v>105</v>
      </c>
      <c r="C123" s="12">
        <v>0</v>
      </c>
      <c r="D123" s="12">
        <v>0</v>
      </c>
      <c r="E123" s="12">
        <v>0</v>
      </c>
      <c r="F123" s="12">
        <v>0</v>
      </c>
      <c r="G123" s="12">
        <v>0</v>
      </c>
      <c r="H123" s="12">
        <v>0</v>
      </c>
      <c r="I123" s="12">
        <v>0</v>
      </c>
      <c r="J123" s="12">
        <v>0</v>
      </c>
      <c r="K123" s="12">
        <v>0</v>
      </c>
      <c r="L123" s="12">
        <v>0</v>
      </c>
      <c r="M123" s="12">
        <v>0</v>
      </c>
      <c r="N123" s="12">
        <v>0</v>
      </c>
      <c r="O123" s="12">
        <v>0</v>
      </c>
      <c r="P123" s="12">
        <v>0</v>
      </c>
      <c r="Q123" s="12">
        <v>0</v>
      </c>
      <c r="R123" s="12">
        <v>0</v>
      </c>
      <c r="S123" s="12">
        <v>0</v>
      </c>
      <c r="T123" s="12">
        <v>0</v>
      </c>
      <c r="U123" s="12">
        <v>0</v>
      </c>
      <c r="V123" s="12">
        <v>0</v>
      </c>
      <c r="W123" s="12">
        <v>0</v>
      </c>
      <c r="X123" s="12">
        <v>0</v>
      </c>
      <c r="Y123" s="12">
        <v>0</v>
      </c>
      <c r="Z123" s="12">
        <v>0</v>
      </c>
      <c r="AA123" s="12">
        <v>0</v>
      </c>
    </row>
    <row r="124" spans="1:27">
      <c r="A124" s="11" t="s">
        <v>30</v>
      </c>
      <c r="B124" s="11" t="s">
        <v>14</v>
      </c>
      <c r="C124" s="12">
        <v>0</v>
      </c>
      <c r="D124" s="12">
        <v>0</v>
      </c>
      <c r="E124" s="12">
        <v>0</v>
      </c>
      <c r="F124" s="12">
        <v>0</v>
      </c>
      <c r="G124" s="12">
        <v>0</v>
      </c>
      <c r="H124" s="12">
        <v>0</v>
      </c>
      <c r="I124" s="12">
        <v>0</v>
      </c>
      <c r="J124" s="12">
        <v>0</v>
      </c>
      <c r="K124" s="12">
        <v>0</v>
      </c>
      <c r="L124" s="12">
        <v>0</v>
      </c>
      <c r="M124" s="12">
        <v>0</v>
      </c>
      <c r="N124" s="12">
        <v>0</v>
      </c>
      <c r="O124" s="12">
        <v>0</v>
      </c>
      <c r="P124" s="12">
        <v>0</v>
      </c>
      <c r="Q124" s="12">
        <v>0</v>
      </c>
      <c r="R124" s="12">
        <v>0</v>
      </c>
      <c r="S124" s="12">
        <v>0</v>
      </c>
      <c r="T124" s="12">
        <v>0</v>
      </c>
      <c r="U124" s="12">
        <v>0</v>
      </c>
      <c r="V124" s="12">
        <v>0</v>
      </c>
      <c r="W124" s="12">
        <v>0</v>
      </c>
      <c r="X124" s="12">
        <v>0</v>
      </c>
      <c r="Y124" s="12">
        <v>0</v>
      </c>
      <c r="Z124" s="12">
        <v>0</v>
      </c>
      <c r="AA124" s="12">
        <v>0</v>
      </c>
    </row>
    <row r="125" spans="1:27">
      <c r="A125" s="11" t="s">
        <v>30</v>
      </c>
      <c r="B125" s="11" t="s">
        <v>25</v>
      </c>
      <c r="C125" s="12">
        <v>3.7293823000000004E-2</v>
      </c>
      <c r="D125" s="12">
        <v>0.10003885</v>
      </c>
      <c r="E125" s="12">
        <v>0.17885872</v>
      </c>
      <c r="F125" s="12">
        <v>0.34951324</v>
      </c>
      <c r="G125" s="12">
        <v>0.48265530000000001</v>
      </c>
      <c r="H125" s="12">
        <v>0.67561114999999994</v>
      </c>
      <c r="I125" s="12">
        <v>1.0887229999999999</v>
      </c>
      <c r="J125" s="12">
        <v>1.1471404999999999</v>
      </c>
      <c r="K125" s="12">
        <v>1.5002148</v>
      </c>
      <c r="L125" s="12">
        <v>1.9639468</v>
      </c>
      <c r="M125" s="12">
        <v>2.2539893000000002</v>
      </c>
      <c r="N125" s="12">
        <v>2.2777210000000001</v>
      </c>
      <c r="O125" s="12">
        <v>2.3027837</v>
      </c>
      <c r="P125" s="12">
        <v>2.4522523999999999</v>
      </c>
      <c r="Q125" s="12">
        <v>2.4841127999999997</v>
      </c>
      <c r="R125" s="12">
        <v>2.4706218</v>
      </c>
      <c r="S125" s="12">
        <v>2.9350046000000001</v>
      </c>
      <c r="T125" s="12">
        <v>3.0613096</v>
      </c>
      <c r="U125" s="12">
        <v>2.6437732</v>
      </c>
      <c r="V125" s="12">
        <v>2.8386012999999997</v>
      </c>
      <c r="W125" s="12">
        <v>2.8120479</v>
      </c>
      <c r="X125" s="12">
        <v>2.7902746999999999</v>
      </c>
      <c r="Y125" s="12">
        <v>2.7711139999999999</v>
      </c>
      <c r="Z125" s="12">
        <v>2.6963227999999999</v>
      </c>
      <c r="AA125" s="12">
        <v>2.776913</v>
      </c>
    </row>
    <row r="127" spans="1:27" collapsed="1"/>
  </sheetData>
  <sheetProtection algorithmName="SHA-512" hashValue="AWT0+WwEL50cjojvFhH1coXf8wa047iyUgAYEygfC8K8vgwL1GdNa0P2gz2N2TCID2bcP1mPDUPSxU+1anvZZg==" saltValue="mxZoGn1ETNbLOddd4kyd4A==" spinCount="100000" sheet="1" objects="1" scenarios="1"/>
  <mergeCells count="6">
    <mergeCell ref="A93:B93"/>
    <mergeCell ref="A18:B18"/>
    <mergeCell ref="A33:B33"/>
    <mergeCell ref="A48:B48"/>
    <mergeCell ref="A63:B63"/>
    <mergeCell ref="A78:B7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57E188"/>
  </sheetPr>
  <dimension ref="A1:AA93"/>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145</v>
      </c>
      <c r="B1" s="8"/>
      <c r="C1" s="8"/>
      <c r="D1" s="8"/>
      <c r="E1" s="8"/>
      <c r="F1" s="8"/>
      <c r="G1" s="8"/>
      <c r="H1" s="8"/>
      <c r="I1" s="8"/>
      <c r="J1" s="8"/>
      <c r="K1" s="8"/>
      <c r="L1" s="8"/>
      <c r="M1" s="8"/>
      <c r="N1" s="8"/>
      <c r="O1" s="8"/>
      <c r="P1" s="8"/>
      <c r="Q1" s="8"/>
      <c r="R1" s="8"/>
      <c r="S1" s="8"/>
      <c r="T1" s="8"/>
      <c r="U1" s="8"/>
      <c r="V1" s="8"/>
      <c r="W1" s="8"/>
      <c r="X1" s="8"/>
      <c r="Y1" s="8"/>
      <c r="Z1" s="8"/>
      <c r="AA1" s="8"/>
    </row>
    <row r="2" spans="1:27">
      <c r="A2" s="10" t="s">
        <v>20</v>
      </c>
      <c r="B2" s="37" t="s">
        <v>156</v>
      </c>
      <c r="C2" s="37"/>
      <c r="D2" s="37"/>
      <c r="E2" s="37"/>
      <c r="F2" s="37"/>
      <c r="G2" s="37"/>
      <c r="H2" s="37"/>
      <c r="I2" s="37"/>
      <c r="J2" s="37"/>
      <c r="K2" s="37"/>
      <c r="L2" s="37"/>
      <c r="M2" s="37"/>
      <c r="N2" s="37"/>
      <c r="O2" s="37"/>
      <c r="P2" s="37"/>
      <c r="Q2" s="37"/>
      <c r="R2" s="37"/>
      <c r="S2" s="37"/>
      <c r="T2" s="37"/>
      <c r="U2" s="37"/>
      <c r="V2" s="37"/>
    </row>
    <row r="3" spans="1:27">
      <c r="B3" s="37"/>
      <c r="C3" s="37"/>
      <c r="D3" s="37"/>
      <c r="E3" s="37"/>
      <c r="F3" s="37"/>
      <c r="G3" s="37"/>
      <c r="H3" s="37"/>
      <c r="I3" s="37"/>
      <c r="J3" s="37"/>
      <c r="K3" s="37"/>
      <c r="L3" s="37"/>
      <c r="M3" s="37"/>
      <c r="N3" s="37"/>
      <c r="O3" s="37"/>
      <c r="P3" s="37"/>
      <c r="Q3" s="37"/>
      <c r="R3" s="37"/>
      <c r="S3" s="37"/>
      <c r="T3" s="37"/>
      <c r="U3" s="37"/>
      <c r="V3" s="37"/>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0</v>
      </c>
      <c r="D6" s="12">
        <v>0</v>
      </c>
      <c r="E6" s="12">
        <v>-359679.50791755161</v>
      </c>
      <c r="F6" s="12">
        <v>-51358.456618198543</v>
      </c>
      <c r="G6" s="12">
        <v>-76530.223211640521</v>
      </c>
      <c r="H6" s="12">
        <v>-7.2050209551812838E-4</v>
      </c>
      <c r="I6" s="12">
        <v>-75385.727235243146</v>
      </c>
      <c r="J6" s="12">
        <v>-0.22739719173803807</v>
      </c>
      <c r="K6" s="12">
        <v>-0.14160388072950986</v>
      </c>
      <c r="L6" s="12">
        <v>-5.7878358557449669E-4</v>
      </c>
      <c r="M6" s="12">
        <v>-8.9152824201545801E-5</v>
      </c>
      <c r="N6" s="12">
        <v>-2.4652016633201388E-4</v>
      </c>
      <c r="O6" s="12">
        <v>-3.7405431867816352E-4</v>
      </c>
      <c r="P6" s="12">
        <v>-3.3699591685046118E-2</v>
      </c>
      <c r="Q6" s="12">
        <v>-1.1249621688685592E-4</v>
      </c>
      <c r="R6" s="12">
        <v>-2.2635744228761946E-2</v>
      </c>
      <c r="S6" s="12">
        <v>-6.5376879862331255E-4</v>
      </c>
      <c r="T6" s="12">
        <v>-3.1976568624078209E-4</v>
      </c>
      <c r="U6" s="12">
        <v>-2.4122661541593082E-4</v>
      </c>
      <c r="V6" s="12">
        <v>-2.5462375679757143E-4</v>
      </c>
      <c r="W6" s="12">
        <v>-1.4267161322446828E-4</v>
      </c>
      <c r="X6" s="12">
        <v>-2.418001774941311E-2</v>
      </c>
      <c r="Y6" s="12">
        <v>-9.8045265834644717E-5</v>
      </c>
      <c r="Z6" s="12">
        <v>-4.2599065743223348E-5</v>
      </c>
      <c r="AA6" s="12">
        <v>-7.5653771142693543E-4</v>
      </c>
    </row>
    <row r="7" spans="1:27">
      <c r="A7" s="11" t="s">
        <v>18</v>
      </c>
      <c r="B7" s="11" t="s">
        <v>11</v>
      </c>
      <c r="C7" s="12">
        <v>0</v>
      </c>
      <c r="D7" s="12">
        <v>0</v>
      </c>
      <c r="E7" s="12">
        <v>-520550.5288544611</v>
      </c>
      <c r="F7" s="12">
        <v>-4096.9919831681127</v>
      </c>
      <c r="G7" s="12">
        <v>-27634.319491568833</v>
      </c>
      <c r="H7" s="12">
        <v>-2.2262740401270409E-3</v>
      </c>
      <c r="I7" s="12">
        <v>-71231.356227583135</v>
      </c>
      <c r="J7" s="12">
        <v>-1.7736562702964502</v>
      </c>
      <c r="K7" s="12">
        <v>-0.11264691344998026</v>
      </c>
      <c r="L7" s="12">
        <v>0</v>
      </c>
      <c r="M7" s="12">
        <v>0</v>
      </c>
      <c r="N7" s="12">
        <v>0</v>
      </c>
      <c r="O7" s="12">
        <v>-2.2946358114177279E-4</v>
      </c>
      <c r="P7" s="12">
        <v>-3.7239687511085356E-4</v>
      </c>
      <c r="Q7" s="12">
        <v>-3.7375029219010778E-4</v>
      </c>
      <c r="R7" s="12">
        <v>-48862.564109206956</v>
      </c>
      <c r="S7" s="12">
        <v>-1.2133060986205604E-2</v>
      </c>
      <c r="T7" s="12">
        <v>-3.8640870149313743E-2</v>
      </c>
      <c r="U7" s="12">
        <v>-1.0158052066794571E-2</v>
      </c>
      <c r="V7" s="12">
        <v>-13436.767798510607</v>
      </c>
      <c r="W7" s="12">
        <v>-5.1269966725246794E-4</v>
      </c>
      <c r="X7" s="12">
        <v>-2552.2916823354867</v>
      </c>
      <c r="Y7" s="12">
        <v>-4.3113938278503896E-5</v>
      </c>
      <c r="Z7" s="12">
        <v>-2.1404612667748112E-5</v>
      </c>
      <c r="AA7" s="12">
        <v>0</v>
      </c>
    </row>
    <row r="8" spans="1:27">
      <c r="A8" s="11" t="s">
        <v>18</v>
      </c>
      <c r="B8" s="11" t="s">
        <v>8</v>
      </c>
      <c r="C8" s="12">
        <v>0</v>
      </c>
      <c r="D8" s="12">
        <v>0.33106205713104897</v>
      </c>
      <c r="E8" s="12">
        <v>4.1610600625625001E-2</v>
      </c>
      <c r="F8" s="12">
        <v>9.3707525902455395E-3</v>
      </c>
      <c r="G8" s="12">
        <v>1.1060724999496535E-2</v>
      </c>
      <c r="H8" s="12">
        <v>4.1213466070907583E-2</v>
      </c>
      <c r="I8" s="12">
        <v>1.5728868329841623E-2</v>
      </c>
      <c r="J8" s="12">
        <v>3.6244089435372696E-2</v>
      </c>
      <c r="K8" s="12">
        <v>4.124969967703518E-3</v>
      </c>
      <c r="L8" s="12">
        <v>5.0646259750541781E-2</v>
      </c>
      <c r="M8" s="12">
        <v>0.12598837942830693</v>
      </c>
      <c r="N8" s="12">
        <v>5.2031178324156185E-2</v>
      </c>
      <c r="O8" s="12">
        <v>3.0096806961694349E-2</v>
      </c>
      <c r="P8" s="12">
        <v>5.2218633588367556E-3</v>
      </c>
      <c r="Q8" s="12">
        <v>7.18598688840828E-2</v>
      </c>
      <c r="R8" s="12">
        <v>1.3783802947836001E-3</v>
      </c>
      <c r="S8" s="12">
        <v>2.1520855269826483E-3</v>
      </c>
      <c r="T8" s="12">
        <v>6.1689004923532499E-3</v>
      </c>
      <c r="U8" s="12">
        <v>2.066205771282079E-2</v>
      </c>
      <c r="V8" s="12">
        <v>2.8697302247854693E-3</v>
      </c>
      <c r="W8" s="12">
        <v>2.6131585252357627E-2</v>
      </c>
      <c r="X8" s="12">
        <v>1.7790604614103069E-3</v>
      </c>
      <c r="Y8" s="12">
        <v>3.2070098979025803E-2</v>
      </c>
      <c r="Z8" s="12">
        <v>3.0009637629066398E-2</v>
      </c>
      <c r="AA8" s="12">
        <v>3.7617984850046991E-2</v>
      </c>
    </row>
    <row r="9" spans="1:27">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row>
    <row r="10" spans="1:27">
      <c r="A10" s="11" t="s">
        <v>18</v>
      </c>
      <c r="B10" s="11" t="s">
        <v>5</v>
      </c>
      <c r="C10" s="12">
        <v>1.3764195491262829</v>
      </c>
      <c r="D10" s="12">
        <v>31376.974652415975</v>
      </c>
      <c r="E10" s="12">
        <v>24724.006557358618</v>
      </c>
      <c r="F10" s="12">
        <v>4.227133460364893E-2</v>
      </c>
      <c r="G10" s="12">
        <v>3.9636343201151697E-2</v>
      </c>
      <c r="H10" s="12">
        <v>0.290581208446415</v>
      </c>
      <c r="I10" s="12">
        <v>0.47794303202163685</v>
      </c>
      <c r="J10" s="12">
        <v>36464.493914271799</v>
      </c>
      <c r="K10" s="12">
        <v>3.2048688769811984E-2</v>
      </c>
      <c r="L10" s="12">
        <v>6.2952805211058296E-2</v>
      </c>
      <c r="M10" s="12">
        <v>34922.145036917653</v>
      </c>
      <c r="N10" s="12">
        <v>36015.966741161741</v>
      </c>
      <c r="O10" s="12">
        <v>0.54546779741230178</v>
      </c>
      <c r="P10" s="12">
        <v>1.210612146639359E-2</v>
      </c>
      <c r="Q10" s="12">
        <v>0.62521502303806786</v>
      </c>
      <c r="R10" s="12">
        <v>6.3386077822120334E-3</v>
      </c>
      <c r="S10" s="12">
        <v>9.5990740549154151E-3</v>
      </c>
      <c r="T10" s="12">
        <v>1.7943709669965318E-2</v>
      </c>
      <c r="U10" s="12">
        <v>0.57883239010038601</v>
      </c>
      <c r="V10" s="12">
        <v>6.1728624041295539E-3</v>
      </c>
      <c r="W10" s="12">
        <v>512.72000519085157</v>
      </c>
      <c r="X10" s="12">
        <v>28805.190174910855</v>
      </c>
      <c r="Y10" s="12">
        <v>2427.8594219263409</v>
      </c>
      <c r="Z10" s="12">
        <v>8890.1060536566911</v>
      </c>
      <c r="AA10" s="12">
        <v>959.41283541570181</v>
      </c>
    </row>
    <row r="11" spans="1:27">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39566.338122545611</v>
      </c>
      <c r="D13" s="12">
        <v>263982.80596900289</v>
      </c>
      <c r="E13" s="12">
        <v>471992.2406920002</v>
      </c>
      <c r="F13" s="12">
        <v>522032.39545391826</v>
      </c>
      <c r="G13" s="12">
        <v>482980.14563689474</v>
      </c>
      <c r="H13" s="12">
        <v>504419.40456998104</v>
      </c>
      <c r="I13" s="12">
        <v>373951.18657540355</v>
      </c>
      <c r="J13" s="12">
        <v>24498.686414384818</v>
      </c>
      <c r="K13" s="12">
        <v>22625.55411256419</v>
      </c>
      <c r="L13" s="12">
        <v>127974.67366833526</v>
      </c>
      <c r="M13" s="12">
        <v>555500.42172472784</v>
      </c>
      <c r="N13" s="12">
        <v>233151.60200936589</v>
      </c>
      <c r="O13" s="12">
        <v>228046.66065283373</v>
      </c>
      <c r="P13" s="12">
        <v>399036.40141747618</v>
      </c>
      <c r="Q13" s="12">
        <v>401687.42695612938</v>
      </c>
      <c r="R13" s="12">
        <v>292465.7001622644</v>
      </c>
      <c r="S13" s="12">
        <v>9557.5908435930232</v>
      </c>
      <c r="T13" s="12">
        <v>73205.697856060593</v>
      </c>
      <c r="U13" s="12">
        <v>95222.731803750314</v>
      </c>
      <c r="V13" s="12">
        <v>125493.78101202997</v>
      </c>
      <c r="W13" s="12">
        <v>48536.142893116041</v>
      </c>
      <c r="X13" s="12">
        <v>32546.788130474833</v>
      </c>
      <c r="Y13" s="12">
        <v>80867.473218691128</v>
      </c>
      <c r="Z13" s="12">
        <v>82722.790276844738</v>
      </c>
      <c r="AA13" s="12">
        <v>29610.891215746629</v>
      </c>
    </row>
    <row r="14" spans="1:27">
      <c r="A14" s="11" t="s">
        <v>18</v>
      </c>
      <c r="B14" s="11" t="s">
        <v>9</v>
      </c>
      <c r="C14" s="12">
        <v>3.7018204746091867</v>
      </c>
      <c r="D14" s="12">
        <v>1.420718226270151</v>
      </c>
      <c r="E14" s="12">
        <v>1.4132013277787256</v>
      </c>
      <c r="F14" s="12">
        <v>2.1877155354084534</v>
      </c>
      <c r="G14" s="12">
        <v>1.0753073225556442</v>
      </c>
      <c r="H14" s="12">
        <v>35178.115504146037</v>
      </c>
      <c r="I14" s="12">
        <v>122955.8131263219</v>
      </c>
      <c r="J14" s="12">
        <v>0.7909451277354006</v>
      </c>
      <c r="K14" s="12">
        <v>0.23990410240267107</v>
      </c>
      <c r="L14" s="12">
        <v>1.1699528948468665</v>
      </c>
      <c r="M14" s="12">
        <v>306693.85484560666</v>
      </c>
      <c r="N14" s="12">
        <v>20239.025240462095</v>
      </c>
      <c r="O14" s="12">
        <v>39902.296370506512</v>
      </c>
      <c r="P14" s="12">
        <v>74191.064220882647</v>
      </c>
      <c r="Q14" s="12">
        <v>254052.67656667469</v>
      </c>
      <c r="R14" s="12">
        <v>1.0588405852343328</v>
      </c>
      <c r="S14" s="12">
        <v>30511.500160592597</v>
      </c>
      <c r="T14" s="12">
        <v>88998.517120342542</v>
      </c>
      <c r="U14" s="12">
        <v>103622.05315691973</v>
      </c>
      <c r="V14" s="12">
        <v>100854.22337556977</v>
      </c>
      <c r="W14" s="12">
        <v>113391.99937502938</v>
      </c>
      <c r="X14" s="12">
        <v>6718.8526527913491</v>
      </c>
      <c r="Y14" s="12">
        <v>54861.678357933226</v>
      </c>
      <c r="Z14" s="12">
        <v>89490.253315731607</v>
      </c>
      <c r="AA14" s="12">
        <v>18105.569395144965</v>
      </c>
    </row>
    <row r="15" spans="1:27">
      <c r="A15" s="11" t="s">
        <v>18</v>
      </c>
      <c r="B15" s="11" t="s">
        <v>102</v>
      </c>
      <c r="C15" s="12">
        <v>11.002531365069919</v>
      </c>
      <c r="D15" s="12">
        <v>0.97797823454304567</v>
      </c>
      <c r="E15" s="12">
        <v>3.3506864938544996</v>
      </c>
      <c r="F15" s="12">
        <v>0.21386431585530727</v>
      </c>
      <c r="G15" s="12">
        <v>0.47820590245489281</v>
      </c>
      <c r="H15" s="12">
        <v>29927.721548209858</v>
      </c>
      <c r="I15" s="12">
        <v>5168.1808393329629</v>
      </c>
      <c r="J15" s="12">
        <v>1.9822448453789585</v>
      </c>
      <c r="K15" s="12">
        <v>0.34802143914782591</v>
      </c>
      <c r="L15" s="12">
        <v>54297.003014701411</v>
      </c>
      <c r="M15" s="12">
        <v>185988.29441253052</v>
      </c>
      <c r="N15" s="12">
        <v>8833.1268845225604</v>
      </c>
      <c r="O15" s="12">
        <v>91959.120208887674</v>
      </c>
      <c r="P15" s="12">
        <v>0.34916853886843369</v>
      </c>
      <c r="Q15" s="12">
        <v>219102.03758356228</v>
      </c>
      <c r="R15" s="12">
        <v>0.22093599729857785</v>
      </c>
      <c r="S15" s="12">
        <v>0.32269380979376744</v>
      </c>
      <c r="T15" s="12">
        <v>615.27097374553057</v>
      </c>
      <c r="U15" s="12">
        <v>177820.46832283685</v>
      </c>
      <c r="V15" s="12">
        <v>0.16126854539346025</v>
      </c>
      <c r="W15" s="12">
        <v>7243.8427042848571</v>
      </c>
      <c r="X15" s="12">
        <v>7306.7437899777988</v>
      </c>
      <c r="Y15" s="12">
        <v>15994.340705517368</v>
      </c>
      <c r="Z15" s="12">
        <v>8922.4689443145526</v>
      </c>
      <c r="AA15" s="12">
        <v>5033.8622728082137</v>
      </c>
    </row>
    <row r="16" spans="1:27">
      <c r="A16" s="11" t="s">
        <v>18</v>
      </c>
      <c r="B16" s="11" t="s">
        <v>15</v>
      </c>
      <c r="C16" s="12">
        <v>0</v>
      </c>
      <c r="D16" s="12">
        <v>0</v>
      </c>
      <c r="E16" s="12">
        <v>164585.78781607276</v>
      </c>
      <c r="F16" s="12">
        <v>0.4680477619554862</v>
      </c>
      <c r="G16" s="12">
        <v>87060.432752044624</v>
      </c>
      <c r="H16" s="12">
        <v>37254.650513351706</v>
      </c>
      <c r="I16" s="12">
        <v>6430.7457715926666</v>
      </c>
      <c r="J16" s="12">
        <v>0.93787712923521516</v>
      </c>
      <c r="K16" s="12">
        <v>0.33010435642263031</v>
      </c>
      <c r="L16" s="12">
        <v>6.5673450034701411</v>
      </c>
      <c r="M16" s="12">
        <v>24038.634356905568</v>
      </c>
      <c r="N16" s="12">
        <v>5273.8309215909921</v>
      </c>
      <c r="O16" s="12">
        <v>23143.610108262601</v>
      </c>
      <c r="P16" s="12">
        <v>0.24313327282087649</v>
      </c>
      <c r="Q16" s="12">
        <v>16879.708374749694</v>
      </c>
      <c r="R16" s="12">
        <v>5.0869170783845979E-2</v>
      </c>
      <c r="S16" s="12">
        <v>5.1572108111667972E-2</v>
      </c>
      <c r="T16" s="12">
        <v>5.8570472498306964E-2</v>
      </c>
      <c r="U16" s="12">
        <v>12205.922231868772</v>
      </c>
      <c r="V16" s="12">
        <v>6.0159993542483858E-2</v>
      </c>
      <c r="W16" s="12">
        <v>5958.8275425267502</v>
      </c>
      <c r="X16" s="12">
        <v>6733.0647371705809</v>
      </c>
      <c r="Y16" s="12">
        <v>8067.8321887995307</v>
      </c>
      <c r="Z16" s="12">
        <v>8279.9818812385292</v>
      </c>
      <c r="AA16" s="12">
        <v>9.0466180541960706E-3</v>
      </c>
    </row>
    <row r="17" spans="1:27">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c r="A18" s="36" t="s">
        <v>98</v>
      </c>
      <c r="B18" s="36"/>
      <c r="C18" s="29">
        <v>39571.416362569347</v>
      </c>
      <c r="D18" s="29">
        <v>295361.53240170231</v>
      </c>
      <c r="E18" s="29">
        <v>-383512.33471072541</v>
      </c>
      <c r="F18" s="29">
        <v>466579.18621017423</v>
      </c>
      <c r="G18" s="29">
        <v>378816.72893807612</v>
      </c>
      <c r="H18" s="29">
        <v>539597.84892202553</v>
      </c>
      <c r="I18" s="29">
        <v>350290.40991079953</v>
      </c>
      <c r="J18" s="29">
        <v>60962.006464411752</v>
      </c>
      <c r="K18" s="29">
        <v>22625.575939531151</v>
      </c>
      <c r="L18" s="29">
        <v>127975.9566415115</v>
      </c>
      <c r="M18" s="29">
        <v>897116.54750647885</v>
      </c>
      <c r="N18" s="29">
        <v>289406.64577564789</v>
      </c>
      <c r="O18" s="29">
        <v>267949.53198442672</v>
      </c>
      <c r="P18" s="29">
        <v>473227.4488943551</v>
      </c>
      <c r="Q18" s="29">
        <v>655740.80011144944</v>
      </c>
      <c r="R18" s="29">
        <v>243604.17997488653</v>
      </c>
      <c r="S18" s="29">
        <v>40069.089968515415</v>
      </c>
      <c r="T18" s="29">
        <v>162204.20012837747</v>
      </c>
      <c r="U18" s="29">
        <v>198845.37405583917</v>
      </c>
      <c r="V18" s="29">
        <v>212911.24537705799</v>
      </c>
      <c r="W18" s="29">
        <v>162440.88774955025</v>
      </c>
      <c r="X18" s="29">
        <v>65518.516874884263</v>
      </c>
      <c r="Y18" s="29">
        <v>138157.04292749049</v>
      </c>
      <c r="Z18" s="29">
        <v>181103.17959186697</v>
      </c>
      <c r="AA18" s="29">
        <v>48675.910307754435</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0</v>
      </c>
      <c r="D21" s="12">
        <v>0</v>
      </c>
      <c r="E21" s="12">
        <v>-9491.7573613373152</v>
      </c>
      <c r="F21" s="12">
        <v>-33779.109690052617</v>
      </c>
      <c r="G21" s="12">
        <v>-63072.155034555479</v>
      </c>
      <c r="H21" s="12">
        <v>-2.9011444547952768E-4</v>
      </c>
      <c r="I21" s="12">
        <v>-0.75346494894507843</v>
      </c>
      <c r="J21" s="12">
        <v>-4.2064841327138997E-3</v>
      </c>
      <c r="K21" s="12">
        <v>-0.14077076321774867</v>
      </c>
      <c r="L21" s="12">
        <v>-3.7502366382189691E-4</v>
      </c>
      <c r="M21" s="12">
        <v>-2.1716762696290503E-5</v>
      </c>
      <c r="N21" s="12">
        <v>-1.22108888032445E-4</v>
      </c>
      <c r="O21" s="12">
        <v>-3.2616315574388001E-4</v>
      </c>
      <c r="P21" s="12">
        <v>-2.8665013974295001E-4</v>
      </c>
      <c r="Q21" s="12">
        <v>-2.6202533553645226E-5</v>
      </c>
      <c r="R21" s="12">
        <v>-1.74236232590339E-4</v>
      </c>
      <c r="S21" s="12">
        <v>-7.4486387328334788E-5</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0</v>
      </c>
      <c r="D23" s="12">
        <v>7.7503809914227506E-2</v>
      </c>
      <c r="E23" s="12">
        <v>1.963854320965E-2</v>
      </c>
      <c r="F23" s="12">
        <v>6.7714265888328001E-4</v>
      </c>
      <c r="G23" s="12">
        <v>3.7249601897265401E-4</v>
      </c>
      <c r="H23" s="12">
        <v>3.1833020821750999E-3</v>
      </c>
      <c r="I23" s="12">
        <v>8.4005797989412795E-3</v>
      </c>
      <c r="J23" s="12">
        <v>1.55776170495066E-2</v>
      </c>
      <c r="K23" s="12">
        <v>5.1118349479701999E-4</v>
      </c>
      <c r="L23" s="12">
        <v>1.1239907934011899E-2</v>
      </c>
      <c r="M23" s="12">
        <v>7.6699679722700795E-2</v>
      </c>
      <c r="N23" s="12">
        <v>1.06741538247786E-4</v>
      </c>
      <c r="O23" s="12">
        <v>1.03932641167062E-3</v>
      </c>
      <c r="P23" s="12">
        <v>1.1412164657962299E-3</v>
      </c>
      <c r="Q23" s="12">
        <v>3.6349327432130699E-5</v>
      </c>
      <c r="R23" s="12">
        <v>2.3099235031896E-4</v>
      </c>
      <c r="S23" s="12">
        <v>2.5292115117820502E-4</v>
      </c>
      <c r="T23" s="12">
        <v>8.9866517782273201E-4</v>
      </c>
      <c r="U23" s="12">
        <v>1.0042320527248001E-2</v>
      </c>
      <c r="V23" s="12">
        <v>1.07751474757648E-3</v>
      </c>
      <c r="W23" s="12">
        <v>9.6876289411868995E-3</v>
      </c>
      <c r="X23" s="12">
        <v>3.2127605053918401E-4</v>
      </c>
      <c r="Y23" s="12">
        <v>4.0951259327565003E-3</v>
      </c>
      <c r="Z23" s="12">
        <v>1.6777328059174E-2</v>
      </c>
      <c r="AA23" s="12">
        <v>8.2758397760104011E-5</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0.37642169827682198</v>
      </c>
      <c r="D25" s="12">
        <v>31376.879651837247</v>
      </c>
      <c r="E25" s="12">
        <v>24723.961412513228</v>
      </c>
      <c r="F25" s="12">
        <v>1.7296344034480652E-3</v>
      </c>
      <c r="G25" s="12">
        <v>1.6066266737036789E-3</v>
      </c>
      <c r="H25" s="12">
        <v>2.5611222614448305E-3</v>
      </c>
      <c r="I25" s="12">
        <v>0.4428247426788372</v>
      </c>
      <c r="J25" s="12">
        <v>36464.454984448035</v>
      </c>
      <c r="K25" s="12">
        <v>1.4973218591192792E-3</v>
      </c>
      <c r="L25" s="12">
        <v>3.0144781519574199E-3</v>
      </c>
      <c r="M25" s="12">
        <v>34921.772123441071</v>
      </c>
      <c r="N25" s="12">
        <v>2.8898427179253998E-3</v>
      </c>
      <c r="O25" s="12">
        <v>9.3352489140376192E-4</v>
      </c>
      <c r="P25" s="12">
        <v>1.172702122919719E-3</v>
      </c>
      <c r="Q25" s="12">
        <v>1.3588464524633998E-3</v>
      </c>
      <c r="R25" s="12">
        <v>9.9264465408306006E-4</v>
      </c>
      <c r="S25" s="12">
        <v>1.5634168870651498E-3</v>
      </c>
      <c r="T25" s="12">
        <v>3.1080207399409301E-3</v>
      </c>
      <c r="U25" s="12">
        <v>2.4163445451654479E-3</v>
      </c>
      <c r="V25" s="12">
        <v>1.101303187275159E-3</v>
      </c>
      <c r="W25" s="12">
        <v>4.5714194073539997E-3</v>
      </c>
      <c r="X25" s="12">
        <v>7.9080651296981316E-2</v>
      </c>
      <c r="Y25" s="12">
        <v>2.1774618847138702E-3</v>
      </c>
      <c r="Z25" s="12">
        <v>3.7755144032606699E-3</v>
      </c>
      <c r="AA25" s="12">
        <v>3.56413089136002E-4</v>
      </c>
    </row>
    <row r="26" spans="1:27">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5.0233211970038045</v>
      </c>
      <c r="D28" s="12">
        <v>227235.3626653254</v>
      </c>
      <c r="E28" s="12">
        <v>297039.46358177619</v>
      </c>
      <c r="F28" s="12">
        <v>353604.82901980949</v>
      </c>
      <c r="G28" s="12">
        <v>295809.11794047448</v>
      </c>
      <c r="H28" s="12">
        <v>310860.07551427314</v>
      </c>
      <c r="I28" s="12">
        <v>199568.28441296364</v>
      </c>
      <c r="J28" s="12">
        <v>0.22585935226189591</v>
      </c>
      <c r="K28" s="12">
        <v>3.2594124933798513E-2</v>
      </c>
      <c r="L28" s="12">
        <v>0.14613434256791955</v>
      </c>
      <c r="M28" s="12">
        <v>137423.65903581478</v>
      </c>
      <c r="N28" s="12">
        <v>107987.070339221</v>
      </c>
      <c r="O28" s="12">
        <v>4.6126309361161875</v>
      </c>
      <c r="P28" s="12">
        <v>70018.625378542391</v>
      </c>
      <c r="Q28" s="12">
        <v>48775.18452439698</v>
      </c>
      <c r="R28" s="12">
        <v>250643.52831872695</v>
      </c>
      <c r="S28" s="12">
        <v>0.26971888582076248</v>
      </c>
      <c r="T28" s="12">
        <v>5679.4789512276284</v>
      </c>
      <c r="U28" s="12">
        <v>43221.093227269019</v>
      </c>
      <c r="V28" s="12">
        <v>934.77675551004768</v>
      </c>
      <c r="W28" s="12">
        <v>12687.411305524041</v>
      </c>
      <c r="X28" s="12">
        <v>13129.33168950109</v>
      </c>
      <c r="Y28" s="12">
        <v>18672.834273272143</v>
      </c>
      <c r="Z28" s="12">
        <v>20257.831369881605</v>
      </c>
      <c r="AA28" s="12">
        <v>12054.088327688411</v>
      </c>
    </row>
    <row r="29" spans="1:27">
      <c r="A29" s="11" t="s">
        <v>26</v>
      </c>
      <c r="B29" s="11" t="s">
        <v>9</v>
      </c>
      <c r="C29" s="12">
        <v>0.75609815403994707</v>
      </c>
      <c r="D29" s="12">
        <v>1.0556408179706154</v>
      </c>
      <c r="E29" s="12">
        <v>0.12800599937297413</v>
      </c>
      <c r="F29" s="12">
        <v>1.3266799008407999</v>
      </c>
      <c r="G29" s="12">
        <v>0.31222032841274855</v>
      </c>
      <c r="H29" s="12">
        <v>35177.834938273241</v>
      </c>
      <c r="I29" s="12">
        <v>122955.28510727685</v>
      </c>
      <c r="J29" s="12">
        <v>0.21101937871948107</v>
      </c>
      <c r="K29" s="12">
        <v>2.6644505914143243E-2</v>
      </c>
      <c r="L29" s="12">
        <v>0.20012855794517834</v>
      </c>
      <c r="M29" s="12">
        <v>306691.94734316785</v>
      </c>
      <c r="N29" s="12">
        <v>20236.343781160729</v>
      </c>
      <c r="O29" s="12">
        <v>32905.770428159616</v>
      </c>
      <c r="P29" s="12">
        <v>45986.01834816036</v>
      </c>
      <c r="Q29" s="12">
        <v>30416.517476307796</v>
      </c>
      <c r="R29" s="12">
        <v>0.13002909007882571</v>
      </c>
      <c r="S29" s="12">
        <v>28762.626501065992</v>
      </c>
      <c r="T29" s="12">
        <v>74241.208505705494</v>
      </c>
      <c r="U29" s="12">
        <v>15098.75741661157</v>
      </c>
      <c r="V29" s="12">
        <v>21413.566420693387</v>
      </c>
      <c r="W29" s="12">
        <v>36215.685518804836</v>
      </c>
      <c r="X29" s="12">
        <v>3090.8522796101206</v>
      </c>
      <c r="Y29" s="12">
        <v>13338.62705688126</v>
      </c>
      <c r="Z29" s="12">
        <v>32363.383723568808</v>
      </c>
      <c r="AA29" s="12">
        <v>1566.3165189916313</v>
      </c>
    </row>
    <row r="30" spans="1:27">
      <c r="A30" s="11" t="s">
        <v>26</v>
      </c>
      <c r="B30" s="11" t="s">
        <v>102</v>
      </c>
      <c r="C30" s="12">
        <v>5.6692574899617156</v>
      </c>
      <c r="D30" s="12">
        <v>0.79165169261550339</v>
      </c>
      <c r="E30" s="12">
        <v>2.9920445622117198</v>
      </c>
      <c r="F30" s="12">
        <v>4.1438942606736875E-2</v>
      </c>
      <c r="G30" s="12">
        <v>0.47126877371634934</v>
      </c>
      <c r="H30" s="12">
        <v>29927.109471063875</v>
      </c>
      <c r="I30" s="12">
        <v>5167.9853073840277</v>
      </c>
      <c r="J30" s="12">
        <v>1.3802515855042155</v>
      </c>
      <c r="K30" s="12">
        <v>9.4563573438446014E-2</v>
      </c>
      <c r="L30" s="12">
        <v>54282.214784806019</v>
      </c>
      <c r="M30" s="12">
        <v>162601.49317469232</v>
      </c>
      <c r="N30" s="12">
        <v>0.24439636088361302</v>
      </c>
      <c r="O30" s="12">
        <v>0.21414907926363272</v>
      </c>
      <c r="P30" s="12">
        <v>0.17995772663081611</v>
      </c>
      <c r="Q30" s="12">
        <v>1.3557939498254847</v>
      </c>
      <c r="R30" s="12">
        <v>0.10560253975458329</v>
      </c>
      <c r="S30" s="12">
        <v>0.13157355122562359</v>
      </c>
      <c r="T30" s="12">
        <v>0.15409300772579332</v>
      </c>
      <c r="U30" s="12">
        <v>57466.02893311638</v>
      </c>
      <c r="V30" s="12">
        <v>7.4899774629302487E-2</v>
      </c>
      <c r="W30" s="12">
        <v>0.11037829908816414</v>
      </c>
      <c r="X30" s="12">
        <v>5297.8059104401882</v>
      </c>
      <c r="Y30" s="12">
        <v>2894.4008092272938</v>
      </c>
      <c r="Z30" s="12">
        <v>6156.5152044642227</v>
      </c>
      <c r="AA30" s="12">
        <v>1.4940692396740863E-2</v>
      </c>
    </row>
    <row r="31" spans="1:27">
      <c r="A31" s="11" t="s">
        <v>26</v>
      </c>
      <c r="B31" s="11" t="s">
        <v>15</v>
      </c>
      <c r="C31" s="12">
        <v>0</v>
      </c>
      <c r="D31" s="12">
        <v>0</v>
      </c>
      <c r="E31" s="12">
        <v>164580.92373128849</v>
      </c>
      <c r="F31" s="12">
        <v>4.63687908614073E-2</v>
      </c>
      <c r="G31" s="12">
        <v>87060.185990111611</v>
      </c>
      <c r="H31" s="12">
        <v>37252.972607654272</v>
      </c>
      <c r="I31" s="12">
        <v>6430.2148567263166</v>
      </c>
      <c r="J31" s="12">
        <v>6.7582895196145645E-2</v>
      </c>
      <c r="K31" s="12">
        <v>1.6323139501413893E-2</v>
      </c>
      <c r="L31" s="12">
        <v>3.1583811125853845E-2</v>
      </c>
      <c r="M31" s="12">
        <v>33.741807556575296</v>
      </c>
      <c r="N31" s="12">
        <v>8.3522890534202445E-3</v>
      </c>
      <c r="O31" s="12">
        <v>8.9555245471879281E-3</v>
      </c>
      <c r="P31" s="12">
        <v>6.1494410973805735E-3</v>
      </c>
      <c r="Q31" s="12">
        <v>5.6870808316713886E-3</v>
      </c>
      <c r="R31" s="12">
        <v>1.0294328496043939E-2</v>
      </c>
      <c r="S31" s="12">
        <v>8.5587016993915691E-3</v>
      </c>
      <c r="T31" s="12">
        <v>8.1264823976218443E-3</v>
      </c>
      <c r="U31" s="12">
        <v>0.11224454896282171</v>
      </c>
      <c r="V31" s="12">
        <v>1.1132866486309404E-2</v>
      </c>
      <c r="W31" s="12">
        <v>6.6146437473667318E-3</v>
      </c>
      <c r="X31" s="12">
        <v>6176.3363828717929</v>
      </c>
      <c r="Y31" s="12">
        <v>6.6509152999904338E-3</v>
      </c>
      <c r="Z31" s="12">
        <v>2.7935480478737226E-3</v>
      </c>
      <c r="AA31" s="12">
        <v>8.8406099193547028E-4</v>
      </c>
    </row>
    <row r="32" spans="1:27">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6" t="s">
        <v>98</v>
      </c>
      <c r="B33" s="36"/>
      <c r="C33" s="29">
        <v>6.1558410493205731</v>
      </c>
      <c r="D33" s="29">
        <v>258613.37546179054</v>
      </c>
      <c r="E33" s="29">
        <v>312271.81527749466</v>
      </c>
      <c r="F33" s="29">
        <v>319827.04841643473</v>
      </c>
      <c r="G33" s="29">
        <v>232737.2771053701</v>
      </c>
      <c r="H33" s="29">
        <v>346037.9159068563</v>
      </c>
      <c r="I33" s="29">
        <v>322523.267280614</v>
      </c>
      <c r="J33" s="29">
        <v>36464.90323431194</v>
      </c>
      <c r="K33" s="29">
        <v>-7.9523627015890636E-2</v>
      </c>
      <c r="L33" s="29">
        <v>0.36014226293524532</v>
      </c>
      <c r="M33" s="29">
        <v>479037.45518038666</v>
      </c>
      <c r="N33" s="29">
        <v>128223.41699485709</v>
      </c>
      <c r="O33" s="29">
        <v>32910.384705783879</v>
      </c>
      <c r="P33" s="29">
        <v>116004.6457539712</v>
      </c>
      <c r="Q33" s="29">
        <v>79191.703369698022</v>
      </c>
      <c r="R33" s="29">
        <v>250643.65939721779</v>
      </c>
      <c r="S33" s="29">
        <v>28762.897961803465</v>
      </c>
      <c r="T33" s="29">
        <v>79920.691463619034</v>
      </c>
      <c r="U33" s="29">
        <v>58319.863102545656</v>
      </c>
      <c r="V33" s="29">
        <v>22348.345355021371</v>
      </c>
      <c r="W33" s="29">
        <v>48903.111083377225</v>
      </c>
      <c r="X33" s="29">
        <v>16220.263371038558</v>
      </c>
      <c r="Y33" s="29">
        <v>32011.467602741221</v>
      </c>
      <c r="Z33" s="29">
        <v>52621.235646292873</v>
      </c>
      <c r="AA33" s="29">
        <v>13620.405285851528</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0</v>
      </c>
      <c r="D36" s="12">
        <v>0</v>
      </c>
      <c r="E36" s="12">
        <v>-350187.75055621431</v>
      </c>
      <c r="F36" s="12">
        <v>-17579.346928145922</v>
      </c>
      <c r="G36" s="12">
        <v>-13458.068177085046</v>
      </c>
      <c r="H36" s="12">
        <v>-4.303876500386007E-4</v>
      </c>
      <c r="I36" s="12">
        <v>-75384.973770294207</v>
      </c>
      <c r="J36" s="12">
        <v>-0.22319070760532417</v>
      </c>
      <c r="K36" s="12">
        <v>-8.3311751176119372E-4</v>
      </c>
      <c r="L36" s="12">
        <v>-2.0375992175259981E-4</v>
      </c>
      <c r="M36" s="12">
        <v>-6.7436061505255298E-5</v>
      </c>
      <c r="N36" s="12">
        <v>-1.2441127829956885E-4</v>
      </c>
      <c r="O36" s="12">
        <v>-4.789116293428353E-5</v>
      </c>
      <c r="P36" s="12">
        <v>-3.3412941545303165E-2</v>
      </c>
      <c r="Q36" s="12">
        <v>-8.629368333321069E-5</v>
      </c>
      <c r="R36" s="12">
        <v>-2.2461507996171606E-2</v>
      </c>
      <c r="S36" s="12">
        <v>-5.7928241129497776E-4</v>
      </c>
      <c r="T36" s="12">
        <v>-3.1976568624078209E-4</v>
      </c>
      <c r="U36" s="12">
        <v>-2.4122661541593082E-4</v>
      </c>
      <c r="V36" s="12">
        <v>-2.5462375679757143E-4</v>
      </c>
      <c r="W36" s="12">
        <v>-1.4267161322446828E-4</v>
      </c>
      <c r="X36" s="12">
        <v>-2.418001774941311E-2</v>
      </c>
      <c r="Y36" s="12">
        <v>-9.8045265834644717E-5</v>
      </c>
      <c r="Z36" s="12">
        <v>-4.2599065743223348E-5</v>
      </c>
      <c r="AA36" s="12">
        <v>-7.5653771142693543E-4</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0</v>
      </c>
      <c r="D38" s="12">
        <v>6.9430972325439003E-2</v>
      </c>
      <c r="E38" s="12">
        <v>9.221463051875E-3</v>
      </c>
      <c r="F38" s="12">
        <v>2.5334928868627998E-3</v>
      </c>
      <c r="G38" s="12">
        <v>3.1211307374759399E-3</v>
      </c>
      <c r="H38" s="12">
        <v>2.2399462527933699E-2</v>
      </c>
      <c r="I38" s="12">
        <v>8.2969263035782403E-4</v>
      </c>
      <c r="J38" s="12">
        <v>2.2222269725511801E-3</v>
      </c>
      <c r="K38" s="12">
        <v>8.7703795966830999E-4</v>
      </c>
      <c r="L38" s="12">
        <v>1.6337868111864003E-2</v>
      </c>
      <c r="M38" s="12">
        <v>3.0574894815641598E-2</v>
      </c>
      <c r="N38" s="12">
        <v>1.7887413099815903E-2</v>
      </c>
      <c r="O38" s="12">
        <v>1.5643542716168999E-2</v>
      </c>
      <c r="P38" s="12">
        <v>2.06254882814794E-3</v>
      </c>
      <c r="Q38" s="12">
        <v>4.1545879498004298E-2</v>
      </c>
      <c r="R38" s="12">
        <v>1.8727350820464E-4</v>
      </c>
      <c r="S38" s="12">
        <v>1.15389212439901E-4</v>
      </c>
      <c r="T38" s="12">
        <v>1.3609108215867298E-4</v>
      </c>
      <c r="U38" s="12">
        <v>1.4442791204879901E-4</v>
      </c>
      <c r="V38" s="12">
        <v>7.5164130451871997E-4</v>
      </c>
      <c r="W38" s="12">
        <v>1.4134202473630999E-3</v>
      </c>
      <c r="X38" s="12">
        <v>8.3024042945144399E-5</v>
      </c>
      <c r="Y38" s="12">
        <v>7.9069737298544996E-4</v>
      </c>
      <c r="Z38" s="12">
        <v>1.1963432616503001E-2</v>
      </c>
      <c r="AA38" s="12">
        <v>3.1386035428954801E-6</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0.253932400471437</v>
      </c>
      <c r="D40" s="12">
        <v>1.1270772178583599E-2</v>
      </c>
      <c r="E40" s="12">
        <v>1.7003301756713562E-2</v>
      </c>
      <c r="F40" s="12">
        <v>1.215838150565174E-2</v>
      </c>
      <c r="G40" s="12">
        <v>1.1135438220377601E-2</v>
      </c>
      <c r="H40" s="12">
        <v>0.25466974501212192</v>
      </c>
      <c r="I40" s="12">
        <v>3.1349588864981398E-3</v>
      </c>
      <c r="J40" s="12">
        <v>2.2360433566626296E-3</v>
      </c>
      <c r="K40" s="12">
        <v>2.2739456054331601E-3</v>
      </c>
      <c r="L40" s="12">
        <v>1.7817121650306446E-2</v>
      </c>
      <c r="M40" s="12">
        <v>0.34061153515394416</v>
      </c>
      <c r="N40" s="12">
        <v>36015.897639004041</v>
      </c>
      <c r="O40" s="12">
        <v>3.7737208976740599E-2</v>
      </c>
      <c r="P40" s="12">
        <v>3.2269834780466302E-3</v>
      </c>
      <c r="Q40" s="12">
        <v>0.53733784916265304</v>
      </c>
      <c r="R40" s="12">
        <v>1.0095002152588658E-3</v>
      </c>
      <c r="S40" s="12">
        <v>1.566045966611993E-3</v>
      </c>
      <c r="T40" s="12">
        <v>1.511360517767986E-3</v>
      </c>
      <c r="U40" s="12">
        <v>1.0940773821474421E-3</v>
      </c>
      <c r="V40" s="12">
        <v>1.317003987131369E-3</v>
      </c>
      <c r="W40" s="12">
        <v>1.17950555948928E-3</v>
      </c>
      <c r="X40" s="12">
        <v>9.1771574253929897E-4</v>
      </c>
      <c r="Y40" s="12">
        <v>2.0816689906575928E-2</v>
      </c>
      <c r="Z40" s="12">
        <v>8890.100202089845</v>
      </c>
      <c r="AA40" s="12">
        <v>1.4752645696031609E-4</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5.1162171167605814</v>
      </c>
      <c r="D43" s="12">
        <v>0.16709883803913392</v>
      </c>
      <c r="E43" s="12">
        <v>0.86730937426353161</v>
      </c>
      <c r="F43" s="12">
        <v>136837.59912304557</v>
      </c>
      <c r="G43" s="12">
        <v>157958.58914471031</v>
      </c>
      <c r="H43" s="12">
        <v>166608.31711662907</v>
      </c>
      <c r="I43" s="12">
        <v>149569.08456696919</v>
      </c>
      <c r="J43" s="12">
        <v>0.29020478649614251</v>
      </c>
      <c r="K43" s="12">
        <v>6.7869538490159712E-2</v>
      </c>
      <c r="L43" s="12">
        <v>70870.431352409883</v>
      </c>
      <c r="M43" s="12">
        <v>158246.67445666663</v>
      </c>
      <c r="N43" s="12">
        <v>77313.642336392237</v>
      </c>
      <c r="O43" s="12">
        <v>93307.166893145943</v>
      </c>
      <c r="P43" s="12">
        <v>162284.44370297666</v>
      </c>
      <c r="Q43" s="12">
        <v>193864.30202434858</v>
      </c>
      <c r="R43" s="12">
        <v>1.5476669918186425E-2</v>
      </c>
      <c r="S43" s="12">
        <v>1.3220710667439866E-2</v>
      </c>
      <c r="T43" s="12">
        <v>3.2665349236625209E-2</v>
      </c>
      <c r="U43" s="12">
        <v>46283.363817106503</v>
      </c>
      <c r="V43" s="12">
        <v>52386.829561956227</v>
      </c>
      <c r="W43" s="12">
        <v>25121.673918643784</v>
      </c>
      <c r="X43" s="12">
        <v>8555.5896348152237</v>
      </c>
      <c r="Y43" s="12">
        <v>34904.034859864398</v>
      </c>
      <c r="Z43" s="12">
        <v>28911.690425417921</v>
      </c>
      <c r="AA43" s="12">
        <v>5225.3343666082537</v>
      </c>
    </row>
    <row r="44" spans="1:27">
      <c r="A44" s="11" t="s">
        <v>27</v>
      </c>
      <c r="B44" s="11" t="s">
        <v>9</v>
      </c>
      <c r="C44" s="12">
        <v>1.0406767290778238</v>
      </c>
      <c r="D44" s="12">
        <v>0.11414285818326649</v>
      </c>
      <c r="E44" s="12">
        <v>0.17082561016598208</v>
      </c>
      <c r="F44" s="12">
        <v>0.73200283068019223</v>
      </c>
      <c r="G44" s="12">
        <v>0.53126633605897688</v>
      </c>
      <c r="H44" s="12">
        <v>0.17523952607216906</v>
      </c>
      <c r="I44" s="12">
        <v>0.37663212913998922</v>
      </c>
      <c r="J44" s="12">
        <v>4.6221438431698299E-2</v>
      </c>
      <c r="K44" s="12">
        <v>3.1288461884141236E-2</v>
      </c>
      <c r="L44" s="12">
        <v>9.0097766598912332E-2</v>
      </c>
      <c r="M44" s="12">
        <v>1.1792695585298936</v>
      </c>
      <c r="N44" s="12">
        <v>0.77696956319074573</v>
      </c>
      <c r="O44" s="12">
        <v>6995.4490010010686</v>
      </c>
      <c r="P44" s="12">
        <v>28203.453306931046</v>
      </c>
      <c r="Q44" s="12">
        <v>209857.20229762976</v>
      </c>
      <c r="R44" s="12">
        <v>6.615158668112184E-3</v>
      </c>
      <c r="S44" s="12">
        <v>9.2240950810228376E-3</v>
      </c>
      <c r="T44" s="12">
        <v>14756.556042916327</v>
      </c>
      <c r="U44" s="12">
        <v>16582.503161084289</v>
      </c>
      <c r="V44" s="12">
        <v>63667.368692274373</v>
      </c>
      <c r="W44" s="12">
        <v>36374.990859906698</v>
      </c>
      <c r="X44" s="12">
        <v>2.2516321997885769E-2</v>
      </c>
      <c r="Y44" s="12">
        <v>12387.806760203273</v>
      </c>
      <c r="Z44" s="12">
        <v>44763.142335149125</v>
      </c>
      <c r="AA44" s="12">
        <v>6872.7030248321971</v>
      </c>
    </row>
    <row r="45" spans="1:27">
      <c r="A45" s="11" t="s">
        <v>27</v>
      </c>
      <c r="B45" s="11" t="s">
        <v>102</v>
      </c>
      <c r="C45" s="12">
        <v>1.2845558145724523</v>
      </c>
      <c r="D45" s="12">
        <v>3.1861747237188702E-2</v>
      </c>
      <c r="E45" s="12">
        <v>0.1921020224173248</v>
      </c>
      <c r="F45" s="12">
        <v>3.0960222296394699E-2</v>
      </c>
      <c r="G45" s="12">
        <v>1.298073367956984E-3</v>
      </c>
      <c r="H45" s="12">
        <v>0.60200707602815995</v>
      </c>
      <c r="I45" s="12">
        <v>1.152870446956914E-2</v>
      </c>
      <c r="J45" s="12">
        <v>4.1764623703915899E-2</v>
      </c>
      <c r="K45" s="12">
        <v>4.2372813657364006E-2</v>
      </c>
      <c r="L45" s="12">
        <v>12.290450224345799</v>
      </c>
      <c r="M45" s="12">
        <v>23385.946548919477</v>
      </c>
      <c r="N45" s="12">
        <v>8831.9238291538222</v>
      </c>
      <c r="O45" s="12">
        <v>50238.85255944571</v>
      </c>
      <c r="P45" s="12">
        <v>2.8802382504903804E-2</v>
      </c>
      <c r="Q45" s="12">
        <v>196926.62213802821</v>
      </c>
      <c r="R45" s="12">
        <v>2.8474883307096799E-2</v>
      </c>
      <c r="S45" s="12">
        <v>3.3506524619639995E-2</v>
      </c>
      <c r="T45" s="12">
        <v>3.5778768906571702E-2</v>
      </c>
      <c r="U45" s="12">
        <v>23750.943539008756</v>
      </c>
      <c r="V45" s="12">
        <v>2.67759753210557E-2</v>
      </c>
      <c r="W45" s="12">
        <v>7243.6147626011116</v>
      </c>
      <c r="X45" s="12">
        <v>1.7520459720541299E-2</v>
      </c>
      <c r="Y45" s="12">
        <v>2.011210492966602E-2</v>
      </c>
      <c r="Z45" s="12">
        <v>2765.9133159208632</v>
      </c>
      <c r="AA45" s="12">
        <v>8.0616121186142097E-3</v>
      </c>
    </row>
    <row r="46" spans="1:27">
      <c r="A46" s="11" t="s">
        <v>27</v>
      </c>
      <c r="B46" s="11" t="s">
        <v>15</v>
      </c>
      <c r="C46" s="12">
        <v>0</v>
      </c>
      <c r="D46" s="12">
        <v>0</v>
      </c>
      <c r="E46" s="12">
        <v>1.1435273213316979</v>
      </c>
      <c r="F46" s="12">
        <v>0.13265150538539899</v>
      </c>
      <c r="G46" s="12">
        <v>4.8033372386023204E-2</v>
      </c>
      <c r="H46" s="12">
        <v>1.4648948998664408</v>
      </c>
      <c r="I46" s="12">
        <v>3.2411574790362302E-2</v>
      </c>
      <c r="J46" s="12">
        <v>2.5721439519372398E-2</v>
      </c>
      <c r="K46" s="12">
        <v>1.2074452744131801E-2</v>
      </c>
      <c r="L46" s="12">
        <v>4.8505254019510096</v>
      </c>
      <c r="M46" s="12">
        <v>24001.091058298363</v>
      </c>
      <c r="N46" s="12">
        <v>1363.8681792063928</v>
      </c>
      <c r="O46" s="12">
        <v>5.45337559520074E-2</v>
      </c>
      <c r="P46" s="12">
        <v>1.1503580533083599E-2</v>
      </c>
      <c r="Q46" s="12">
        <v>10.791738285386508</v>
      </c>
      <c r="R46" s="12">
        <v>7.5089035205079197E-3</v>
      </c>
      <c r="S46" s="12">
        <v>6.8567506880928006E-3</v>
      </c>
      <c r="T46" s="12">
        <v>6.0538189981741795E-3</v>
      </c>
      <c r="U46" s="12">
        <v>7188.1531192943858</v>
      </c>
      <c r="V46" s="12">
        <v>1.96702106101556E-2</v>
      </c>
      <c r="W46" s="12">
        <v>5958.7876968905721</v>
      </c>
      <c r="X46" s="12">
        <v>7.3857297057879998E-3</v>
      </c>
      <c r="Y46" s="12">
        <v>5428.4798603140389</v>
      </c>
      <c r="Z46" s="12">
        <v>8279.9726005234043</v>
      </c>
      <c r="AA46" s="12">
        <v>9.4782305230206002E-4</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6" t="s">
        <v>98</v>
      </c>
      <c r="B48" s="36"/>
      <c r="C48" s="29">
        <v>6.410826246309842</v>
      </c>
      <c r="D48" s="29">
        <v>0.36194344072642298</v>
      </c>
      <c r="E48" s="29">
        <v>-350186.68619646505</v>
      </c>
      <c r="F48" s="29">
        <v>119258.99888960473</v>
      </c>
      <c r="G48" s="29">
        <v>144501.0664905303</v>
      </c>
      <c r="H48" s="29">
        <v>166608.76899497505</v>
      </c>
      <c r="I48" s="29">
        <v>74184.491393455624</v>
      </c>
      <c r="J48" s="29">
        <v>0.11769378765173044</v>
      </c>
      <c r="K48" s="29">
        <v>0.10147586642764123</v>
      </c>
      <c r="L48" s="29">
        <v>70870.555401406324</v>
      </c>
      <c r="M48" s="29">
        <v>158248.22484521905</v>
      </c>
      <c r="N48" s="29">
        <v>113330.33470796129</v>
      </c>
      <c r="O48" s="29">
        <v>100302.66922700753</v>
      </c>
      <c r="P48" s="29">
        <v>190487.86888649847</v>
      </c>
      <c r="Q48" s="29">
        <v>403722.08311941335</v>
      </c>
      <c r="R48" s="29">
        <v>8.2709431359050904E-4</v>
      </c>
      <c r="S48" s="29">
        <v>2.3546958516219619E-2</v>
      </c>
      <c r="T48" s="29">
        <v>14756.590035951478</v>
      </c>
      <c r="U48" s="29">
        <v>62865.867975469475</v>
      </c>
      <c r="V48" s="29">
        <v>116054.20006825213</v>
      </c>
      <c r="W48" s="29">
        <v>61496.667228804676</v>
      </c>
      <c r="X48" s="29">
        <v>8555.5889718592589</v>
      </c>
      <c r="Y48" s="29">
        <v>47291.863129409685</v>
      </c>
      <c r="Z48" s="29">
        <v>82564.944883490447</v>
      </c>
      <c r="AA48" s="29">
        <v>12098.0367855678</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0</v>
      </c>
      <c r="D52" s="12">
        <v>0</v>
      </c>
      <c r="E52" s="12">
        <v>-520550.5288544611</v>
      </c>
      <c r="F52" s="12">
        <v>-4096.9919831681127</v>
      </c>
      <c r="G52" s="12">
        <v>-27634.319491568833</v>
      </c>
      <c r="H52" s="12">
        <v>-2.2262740401270409E-3</v>
      </c>
      <c r="I52" s="12">
        <v>-71231.356227583135</v>
      </c>
      <c r="J52" s="12">
        <v>-1.7736562702964502</v>
      </c>
      <c r="K52" s="12">
        <v>-0.11264691344998026</v>
      </c>
      <c r="L52" s="12">
        <v>0</v>
      </c>
      <c r="M52" s="12">
        <v>0</v>
      </c>
      <c r="N52" s="12">
        <v>0</v>
      </c>
      <c r="O52" s="12">
        <v>-2.2946358114177279E-4</v>
      </c>
      <c r="P52" s="12">
        <v>-3.7239687511085356E-4</v>
      </c>
      <c r="Q52" s="12">
        <v>-3.7375029219010778E-4</v>
      </c>
      <c r="R52" s="12">
        <v>-48862.564109206956</v>
      </c>
      <c r="S52" s="12">
        <v>-1.2133060986205604E-2</v>
      </c>
      <c r="T52" s="12">
        <v>-3.8640870149313743E-2</v>
      </c>
      <c r="U52" s="12">
        <v>-1.0158052066794571E-2</v>
      </c>
      <c r="V52" s="12">
        <v>-13436.767798510607</v>
      </c>
      <c r="W52" s="12">
        <v>-5.1269966725246794E-4</v>
      </c>
      <c r="X52" s="12">
        <v>-2552.2916823354867</v>
      </c>
      <c r="Y52" s="12">
        <v>-4.3113938278503896E-5</v>
      </c>
      <c r="Z52" s="12">
        <v>-2.1404612667748112E-5</v>
      </c>
      <c r="AA52" s="12">
        <v>0</v>
      </c>
    </row>
    <row r="53" spans="1:27">
      <c r="A53" s="11" t="s">
        <v>28</v>
      </c>
      <c r="B53" s="11" t="s">
        <v>8</v>
      </c>
      <c r="C53" s="12">
        <v>0</v>
      </c>
      <c r="D53" s="12">
        <v>6.3763610229247494E-2</v>
      </c>
      <c r="E53" s="12">
        <v>7.0195253669750003E-3</v>
      </c>
      <c r="F53" s="12">
        <v>2.7995799720426898E-3</v>
      </c>
      <c r="G53" s="12">
        <v>3.1313348611691997E-3</v>
      </c>
      <c r="H53" s="12">
        <v>6.9180438832576602E-3</v>
      </c>
      <c r="I53" s="12">
        <v>7.3399293225032006E-4</v>
      </c>
      <c r="J53" s="12">
        <v>6.5210565506294395E-3</v>
      </c>
      <c r="K53" s="12">
        <v>3.0966344262443803E-4</v>
      </c>
      <c r="L53" s="12">
        <v>7.5461104651139898E-3</v>
      </c>
      <c r="M53" s="12">
        <v>7.7512954923417603E-3</v>
      </c>
      <c r="N53" s="12">
        <v>1.3703126261389399E-2</v>
      </c>
      <c r="O53" s="12">
        <v>6.4793169730009096E-3</v>
      </c>
      <c r="P53" s="12">
        <v>8.6841360306993498E-4</v>
      </c>
      <c r="Q53" s="12">
        <v>8.8947442718600497E-3</v>
      </c>
      <c r="R53" s="12">
        <v>1.1958997185696E-4</v>
      </c>
      <c r="S53" s="12">
        <v>9.3158590087139806E-4</v>
      </c>
      <c r="T53" s="12">
        <v>4.44931575615306E-3</v>
      </c>
      <c r="U53" s="12">
        <v>6.1373463420200001E-3</v>
      </c>
      <c r="V53" s="12">
        <v>4.9723489927021801E-4</v>
      </c>
      <c r="W53" s="12">
        <v>5.6497998654045003E-3</v>
      </c>
      <c r="X53" s="12">
        <v>5.3696804961391993E-4</v>
      </c>
      <c r="Y53" s="12">
        <v>2.1984947641505E-2</v>
      </c>
      <c r="Z53" s="12">
        <v>8.8253040239670002E-4</v>
      </c>
      <c r="AA53" s="12">
        <v>3.6842037230424798E-2</v>
      </c>
    </row>
    <row r="54" spans="1:27">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c r="A55" s="11" t="s">
        <v>28</v>
      </c>
      <c r="B55" s="11" t="s">
        <v>5</v>
      </c>
      <c r="C55" s="12">
        <v>0.24925445181161002</v>
      </c>
      <c r="D55" s="12">
        <v>5.9372927053901597E-2</v>
      </c>
      <c r="E55" s="12">
        <v>3.0895881736673595E-3</v>
      </c>
      <c r="F55" s="12">
        <v>3.6519910480241496E-3</v>
      </c>
      <c r="G55" s="12">
        <v>3.8528370437010294E-3</v>
      </c>
      <c r="H55" s="12">
        <v>8.1681213968558212E-3</v>
      </c>
      <c r="I55" s="12">
        <v>7.8291297020298793E-3</v>
      </c>
      <c r="J55" s="12">
        <v>1.2841089951767991E-2</v>
      </c>
      <c r="K55" s="12">
        <v>8.0873847341655005E-3</v>
      </c>
      <c r="L55" s="12">
        <v>1.4927061344819499E-2</v>
      </c>
      <c r="M55" s="12">
        <v>1.0937833364548609E-2</v>
      </c>
      <c r="N55" s="12">
        <v>2.27728166763356E-2</v>
      </c>
      <c r="O55" s="12">
        <v>0.171324389203098</v>
      </c>
      <c r="P55" s="12">
        <v>2.5763989727585201E-3</v>
      </c>
      <c r="Q55" s="12">
        <v>5.3824864661626897E-3</v>
      </c>
      <c r="R55" s="12">
        <v>1.3570255694697472E-3</v>
      </c>
      <c r="S55" s="12">
        <v>2.38251332334116E-3</v>
      </c>
      <c r="T55" s="12">
        <v>6.1470259127153603E-3</v>
      </c>
      <c r="U55" s="12">
        <v>0.40500680088064728</v>
      </c>
      <c r="V55" s="12">
        <v>1.299260997453897E-3</v>
      </c>
      <c r="W55" s="12">
        <v>4.3993188996448006E-3</v>
      </c>
      <c r="X55" s="12">
        <v>22587.024515943413</v>
      </c>
      <c r="Y55" s="12">
        <v>2427.8136690701213</v>
      </c>
      <c r="Z55" s="12">
        <v>1.2493932511530028E-3</v>
      </c>
      <c r="AA55" s="12">
        <v>959.41155445598781</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2.7713415226668641</v>
      </c>
      <c r="D58" s="12">
        <v>0.33777474382936951</v>
      </c>
      <c r="E58" s="12">
        <v>140852.66858481889</v>
      </c>
      <c r="F58" s="12">
        <v>6.9744876196795771E-2</v>
      </c>
      <c r="G58" s="12">
        <v>5.5810354684144449E-2</v>
      </c>
      <c r="H58" s="12">
        <v>0.19228917791344283</v>
      </c>
      <c r="I58" s="12">
        <v>7.6471603002465E-2</v>
      </c>
      <c r="J58" s="12">
        <v>0.34304203380175169</v>
      </c>
      <c r="K58" s="12">
        <v>7.5677320102452289E-2</v>
      </c>
      <c r="L58" s="12">
        <v>0.41298680731152299</v>
      </c>
      <c r="M58" s="12">
        <v>90797.749311220789</v>
      </c>
      <c r="N58" s="12">
        <v>24071.130842014642</v>
      </c>
      <c r="O58" s="12">
        <v>13734.641131494225</v>
      </c>
      <c r="P58" s="12">
        <v>86589.807831734259</v>
      </c>
      <c r="Q58" s="12">
        <v>97839.557116691052</v>
      </c>
      <c r="R58" s="12">
        <v>31074.669445427251</v>
      </c>
      <c r="S58" s="12">
        <v>4763.713863836294</v>
      </c>
      <c r="T58" s="12">
        <v>31295.597339405449</v>
      </c>
      <c r="U58" s="12">
        <v>5717.8786140780176</v>
      </c>
      <c r="V58" s="12">
        <v>63350.318153015389</v>
      </c>
      <c r="W58" s="12">
        <v>10351.648810796385</v>
      </c>
      <c r="X58" s="12">
        <v>0.39005546011878239</v>
      </c>
      <c r="Y58" s="12">
        <v>18277.233797017016</v>
      </c>
      <c r="Z58" s="12">
        <v>10413.453221754327</v>
      </c>
      <c r="AA58" s="12">
        <v>5539.8365667996768</v>
      </c>
    </row>
    <row r="59" spans="1:27">
      <c r="A59" s="11" t="s">
        <v>28</v>
      </c>
      <c r="B59" s="11" t="s">
        <v>9</v>
      </c>
      <c r="C59" s="12">
        <v>0.56433796120832991</v>
      </c>
      <c r="D59" s="12">
        <v>8.9932682707447503E-2</v>
      </c>
      <c r="E59" s="12">
        <v>0.95673945452059794</v>
      </c>
      <c r="F59" s="12">
        <v>1.3183497356318732E-2</v>
      </c>
      <c r="G59" s="12">
        <v>1.076293619933047E-2</v>
      </c>
      <c r="H59" s="12">
        <v>1.4367188110480428E-2</v>
      </c>
      <c r="I59" s="12">
        <v>1.1176058541158792E-2</v>
      </c>
      <c r="J59" s="12">
        <v>2.7263466343475231E-2</v>
      </c>
      <c r="K59" s="12">
        <v>7.4795583488077751E-3</v>
      </c>
      <c r="L59" s="12">
        <v>0.19890279595658847</v>
      </c>
      <c r="M59" s="12">
        <v>0.22656172370712507</v>
      </c>
      <c r="N59" s="12">
        <v>0.35438604170527832</v>
      </c>
      <c r="O59" s="12">
        <v>0.60186750455349647</v>
      </c>
      <c r="P59" s="12">
        <v>0.21983178198232622</v>
      </c>
      <c r="Q59" s="12">
        <v>0.31287543597411288</v>
      </c>
      <c r="R59" s="12">
        <v>0.90491276885996008</v>
      </c>
      <c r="S59" s="12">
        <v>0.43661969595974659</v>
      </c>
      <c r="T59" s="12">
        <v>0.53776221312320194</v>
      </c>
      <c r="U59" s="12">
        <v>33541.185008535758</v>
      </c>
      <c r="V59" s="12">
        <v>15773.077425713311</v>
      </c>
      <c r="W59" s="12">
        <v>17516.974657148563</v>
      </c>
      <c r="X59" s="12">
        <v>3627.8963403295465</v>
      </c>
      <c r="Y59" s="12">
        <v>18348.526023123439</v>
      </c>
      <c r="Z59" s="12">
        <v>4201.6366626353602</v>
      </c>
      <c r="AA59" s="12">
        <v>8899.6073307225215</v>
      </c>
    </row>
    <row r="60" spans="1:27">
      <c r="A60" s="11" t="s">
        <v>28</v>
      </c>
      <c r="B60" s="11" t="s">
        <v>102</v>
      </c>
      <c r="C60" s="12">
        <v>1.3193981499220919</v>
      </c>
      <c r="D60" s="12">
        <v>0.1361953842508567</v>
      </c>
      <c r="E60" s="12">
        <v>4.5228966457382398E-2</v>
      </c>
      <c r="F60" s="12">
        <v>5.2161495246841598E-2</v>
      </c>
      <c r="G60" s="12">
        <v>1.3503613903399279E-3</v>
      </c>
      <c r="H60" s="12">
        <v>2.7688764068512801E-3</v>
      </c>
      <c r="I60" s="12">
        <v>3.0333437978000099E-2</v>
      </c>
      <c r="J60" s="12">
        <v>0.18715893387314</v>
      </c>
      <c r="K60" s="12">
        <v>4.7287379834907994E-2</v>
      </c>
      <c r="L60" s="12">
        <v>0.77027547085733605</v>
      </c>
      <c r="M60" s="12">
        <v>0.31169393806356849</v>
      </c>
      <c r="N60" s="12">
        <v>0.40989868414770797</v>
      </c>
      <c r="O60" s="12">
        <v>16.635573540203001</v>
      </c>
      <c r="P60" s="12">
        <v>4.7220709475078497E-2</v>
      </c>
      <c r="Q60" s="12">
        <v>0.16627860381538961</v>
      </c>
      <c r="R60" s="12">
        <v>2.4515669351024796E-2</v>
      </c>
      <c r="S60" s="12">
        <v>5.5562086182143998E-2</v>
      </c>
      <c r="T60" s="12">
        <v>614.52350374971752</v>
      </c>
      <c r="U60" s="12">
        <v>61746.82716637721</v>
      </c>
      <c r="V60" s="12">
        <v>2.7853284592073198E-2</v>
      </c>
      <c r="W60" s="12">
        <v>3.0085849572743698E-2</v>
      </c>
      <c r="X60" s="12">
        <v>3.7855655808990502E-2</v>
      </c>
      <c r="Y60" s="12">
        <v>4511.4764512076654</v>
      </c>
      <c r="Z60" s="12">
        <v>9.6150139601949586E-3</v>
      </c>
      <c r="AA60" s="12">
        <v>5033.8034118125779</v>
      </c>
    </row>
    <row r="61" spans="1:27">
      <c r="A61" s="11" t="s">
        <v>28</v>
      </c>
      <c r="B61" s="11" t="s">
        <v>15</v>
      </c>
      <c r="C61" s="12">
        <v>0</v>
      </c>
      <c r="D61" s="12">
        <v>0</v>
      </c>
      <c r="E61" s="12">
        <v>1.0052765032117992</v>
      </c>
      <c r="F61" s="12">
        <v>9.4788603716807002E-2</v>
      </c>
      <c r="G61" s="12">
        <v>2.6674987881009599E-2</v>
      </c>
      <c r="H61" s="12">
        <v>3.31305848055772E-2</v>
      </c>
      <c r="I61" s="12">
        <v>4.6386032050207505E-2</v>
      </c>
      <c r="J61" s="12">
        <v>0.19235338650214601</v>
      </c>
      <c r="K61" s="12">
        <v>1.42248230252436E-2</v>
      </c>
      <c r="L61" s="12">
        <v>0.15560226454612752</v>
      </c>
      <c r="M61" s="12">
        <v>0.25586964477491797</v>
      </c>
      <c r="N61" s="12">
        <v>8.0586421909893707E-2</v>
      </c>
      <c r="O61" s="12">
        <v>3.5159377277767606E-2</v>
      </c>
      <c r="P61" s="12">
        <v>0.17087039912517052</v>
      </c>
      <c r="Q61" s="12">
        <v>0.30997013875392598</v>
      </c>
      <c r="R61" s="12">
        <v>1.0031480041597199E-2</v>
      </c>
      <c r="S61" s="12">
        <v>1.19235574433316E-2</v>
      </c>
      <c r="T61" s="12">
        <v>1.190003468077048E-2</v>
      </c>
      <c r="U61" s="12">
        <v>0.49480268899076701</v>
      </c>
      <c r="V61" s="12">
        <v>8.469345131347979E-3</v>
      </c>
      <c r="W61" s="12">
        <v>7.9260118060435203E-3</v>
      </c>
      <c r="X61" s="12">
        <v>0.48523603326645998</v>
      </c>
      <c r="Y61" s="12">
        <v>6.3686619562904001E-2</v>
      </c>
      <c r="Z61" s="12">
        <v>2.339994074350437E-3</v>
      </c>
      <c r="AA61" s="12">
        <v>1.71803693724276E-3</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6" t="s">
        <v>98</v>
      </c>
      <c r="B63" s="36"/>
      <c r="C63" s="29">
        <v>3.584933935686804</v>
      </c>
      <c r="D63" s="29">
        <v>0.55084396381996614</v>
      </c>
      <c r="E63" s="29">
        <v>-379696.89342107408</v>
      </c>
      <c r="F63" s="29">
        <v>-4096.9026032235397</v>
      </c>
      <c r="G63" s="29">
        <v>-27634.245934106046</v>
      </c>
      <c r="H63" s="29">
        <v>0.21951625726390969</v>
      </c>
      <c r="I63" s="29">
        <v>-71231.260016798973</v>
      </c>
      <c r="J63" s="29">
        <v>-1.3839886236488259</v>
      </c>
      <c r="K63" s="29">
        <v>-2.1092986821930265E-2</v>
      </c>
      <c r="L63" s="29">
        <v>0.63436277507804495</v>
      </c>
      <c r="M63" s="29">
        <v>90797.994562073363</v>
      </c>
      <c r="N63" s="29">
        <v>24071.521703999286</v>
      </c>
      <c r="O63" s="29">
        <v>13735.420573241374</v>
      </c>
      <c r="P63" s="29">
        <v>86590.030735931941</v>
      </c>
      <c r="Q63" s="29">
        <v>97839.883895607476</v>
      </c>
      <c r="R63" s="29">
        <v>-17786.988274395302</v>
      </c>
      <c r="S63" s="29">
        <v>4764.1416645704921</v>
      </c>
      <c r="T63" s="29">
        <v>31296.107057090092</v>
      </c>
      <c r="U63" s="29">
        <v>39259.464608708935</v>
      </c>
      <c r="V63" s="29">
        <v>65686.629576713996</v>
      </c>
      <c r="W63" s="29">
        <v>27868.633004364048</v>
      </c>
      <c r="X63" s="29">
        <v>23663.01976636564</v>
      </c>
      <c r="Y63" s="29">
        <v>39053.595431044276</v>
      </c>
      <c r="Z63" s="29">
        <v>14615.091994908729</v>
      </c>
      <c r="AA63" s="29">
        <v>15398.892294015415</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0</v>
      </c>
      <c r="D68" s="12">
        <v>6.9881695960634996E-2</v>
      </c>
      <c r="E68" s="12">
        <v>2.3057898793775E-3</v>
      </c>
      <c r="F68" s="12">
        <v>1.0269676619269802E-3</v>
      </c>
      <c r="G68" s="12">
        <v>2.1895220378496099E-3</v>
      </c>
      <c r="H68" s="12">
        <v>6.3480122591335593E-3</v>
      </c>
      <c r="I68" s="12">
        <v>1.8979204516111801E-3</v>
      </c>
      <c r="J68" s="12">
        <v>8.4737850538178002E-3</v>
      </c>
      <c r="K68" s="12">
        <v>1.516955801418E-4</v>
      </c>
      <c r="L68" s="12">
        <v>1.05877360061699E-2</v>
      </c>
      <c r="M68" s="12">
        <v>7.0848399931965397E-3</v>
      </c>
      <c r="N68" s="12">
        <v>1.5969069815360899E-2</v>
      </c>
      <c r="O68" s="12">
        <v>4.7269277341166292E-3</v>
      </c>
      <c r="P68" s="12">
        <v>6.5351991611642304E-4</v>
      </c>
      <c r="Q68" s="12">
        <v>1.6402403668355301E-2</v>
      </c>
      <c r="R68" s="12">
        <v>1.5349397566128E-4</v>
      </c>
      <c r="S68" s="12">
        <v>6.1593302458779397E-4</v>
      </c>
      <c r="T68" s="12">
        <v>2.39759438484183E-4</v>
      </c>
      <c r="U68" s="12">
        <v>1.41625464264799E-3</v>
      </c>
      <c r="V68" s="12">
        <v>3.7376670578925602E-4</v>
      </c>
      <c r="W68" s="12">
        <v>8.7980180600790003E-3</v>
      </c>
      <c r="X68" s="12">
        <v>6.7069254503379598E-5</v>
      </c>
      <c r="Y68" s="12">
        <v>3.7736288517108999E-3</v>
      </c>
      <c r="Z68" s="12">
        <v>2.1660091067549799E-4</v>
      </c>
      <c r="AA68" s="12">
        <v>1.9586079634899801E-4</v>
      </c>
    </row>
    <row r="69" spans="1:27">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0.25595180683428598</v>
      </c>
      <c r="D70" s="12">
        <v>1.2230621059758999E-2</v>
      </c>
      <c r="E70" s="12">
        <v>1.273456544420884E-2</v>
      </c>
      <c r="F70" s="12">
        <v>1.1284202890587441E-2</v>
      </c>
      <c r="G70" s="12">
        <v>1.213019452655935E-2</v>
      </c>
      <c r="H70" s="12">
        <v>1.343922235524027E-2</v>
      </c>
      <c r="I70" s="12">
        <v>1.11546181457485E-2</v>
      </c>
      <c r="J70" s="12">
        <v>1.4119690494378901E-2</v>
      </c>
      <c r="K70" s="12">
        <v>1.004830928799518E-2</v>
      </c>
      <c r="L70" s="12">
        <v>1.407192901300984E-2</v>
      </c>
      <c r="M70" s="12">
        <v>1.1441579450408539E-2</v>
      </c>
      <c r="N70" s="12">
        <v>2.80494986981536E-2</v>
      </c>
      <c r="O70" s="12">
        <v>0.25890592247973199</v>
      </c>
      <c r="P70" s="12">
        <v>2.8749156961616301E-3</v>
      </c>
      <c r="Q70" s="12">
        <v>4.5391473326911298E-2</v>
      </c>
      <c r="R70" s="12">
        <v>1.2906594872394881E-3</v>
      </c>
      <c r="S70" s="12">
        <v>2.2596542430534895E-3</v>
      </c>
      <c r="T70" s="12">
        <v>2.78438187171738E-3</v>
      </c>
      <c r="U70" s="12">
        <v>0.1003840873244623</v>
      </c>
      <c r="V70" s="12">
        <v>1.2278644907299581E-3</v>
      </c>
      <c r="W70" s="12">
        <v>512.70818428630025</v>
      </c>
      <c r="X70" s="12">
        <v>6218.0242608969556</v>
      </c>
      <c r="Y70" s="12">
        <v>1.6478308737218441E-3</v>
      </c>
      <c r="Z70" s="12">
        <v>4.5426933554171901E-4</v>
      </c>
      <c r="AA70" s="12">
        <v>2.2527485906298681E-4</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4.7499047851870779</v>
      </c>
      <c r="D73" s="12">
        <v>0.27836042565353264</v>
      </c>
      <c r="E73" s="12">
        <v>0.21059714655685255</v>
      </c>
      <c r="F73" s="12">
        <v>0.32268344084710776</v>
      </c>
      <c r="G73" s="12">
        <v>0.37773107622904528</v>
      </c>
      <c r="H73" s="12">
        <v>0.57389492805953501</v>
      </c>
      <c r="I73" s="12">
        <v>0.32778542447031395</v>
      </c>
      <c r="J73" s="12">
        <v>4.6185433683524924</v>
      </c>
      <c r="K73" s="12">
        <v>0.65866000274772762</v>
      </c>
      <c r="L73" s="12">
        <v>26608.930796670826</v>
      </c>
      <c r="M73" s="12">
        <v>153420.69542809209</v>
      </c>
      <c r="N73" s="12">
        <v>6.4014135328313131</v>
      </c>
      <c r="O73" s="12">
        <v>61733.357525671578</v>
      </c>
      <c r="P73" s="12">
        <v>59413.924070370289</v>
      </c>
      <c r="Q73" s="12">
        <v>33502.646522284558</v>
      </c>
      <c r="R73" s="12">
        <v>10747.445661595102</v>
      </c>
      <c r="S73" s="12">
        <v>4793.5142620423785</v>
      </c>
      <c r="T73" s="12">
        <v>36230.537617214628</v>
      </c>
      <c r="U73" s="12">
        <v>9.9383756977641277E-2</v>
      </c>
      <c r="V73" s="12">
        <v>8821.7815314566724</v>
      </c>
      <c r="W73" s="12">
        <v>375.39514445589538</v>
      </c>
      <c r="X73" s="12">
        <v>8358.0700259718833</v>
      </c>
      <c r="Y73" s="12">
        <v>8470.267760951223</v>
      </c>
      <c r="Z73" s="12">
        <v>19277.371653604594</v>
      </c>
      <c r="AA73" s="12">
        <v>6687.3478277398381</v>
      </c>
    </row>
    <row r="74" spans="1:27">
      <c r="A74" s="11" t="s">
        <v>29</v>
      </c>
      <c r="B74" s="11" t="s">
        <v>9</v>
      </c>
      <c r="C74" s="12">
        <v>0.97511433874796194</v>
      </c>
      <c r="D74" s="12">
        <v>0.10709881055568671</v>
      </c>
      <c r="E74" s="12">
        <v>0.12637065786614368</v>
      </c>
      <c r="F74" s="12">
        <v>6.3351145614804927E-2</v>
      </c>
      <c r="G74" s="12">
        <v>0.15014120961780972</v>
      </c>
      <c r="H74" s="12">
        <v>7.8450662194340048E-2</v>
      </c>
      <c r="I74" s="12">
        <v>0.1049982013595572</v>
      </c>
      <c r="J74" s="12">
        <v>0.43168704037201505</v>
      </c>
      <c r="K74" s="12">
        <v>0.13652053458775693</v>
      </c>
      <c r="L74" s="12">
        <v>0.59800305242212171</v>
      </c>
      <c r="M74" s="12">
        <v>0.38828589757743326</v>
      </c>
      <c r="N74" s="12">
        <v>1.4605330803600889</v>
      </c>
      <c r="O74" s="12">
        <v>0.38151739765455217</v>
      </c>
      <c r="P74" s="12">
        <v>1.3435929663299453</v>
      </c>
      <c r="Q74" s="12">
        <v>13778.568439867813</v>
      </c>
      <c r="R74" s="12">
        <v>1.0844539834234298E-2</v>
      </c>
      <c r="S74" s="12">
        <v>1748.4121201974947</v>
      </c>
      <c r="T74" s="12">
        <v>0.20830079220008604</v>
      </c>
      <c r="U74" s="12">
        <v>38399.533438656079</v>
      </c>
      <c r="V74" s="12">
        <v>0.15320285223422178</v>
      </c>
      <c r="W74" s="12">
        <v>23284.25186736702</v>
      </c>
      <c r="X74" s="12">
        <v>1.0020670136855103E-2</v>
      </c>
      <c r="Y74" s="12">
        <v>10786.591687615877</v>
      </c>
      <c r="Z74" s="12">
        <v>8162.0878324796377</v>
      </c>
      <c r="AA74" s="12">
        <v>766.93790291243897</v>
      </c>
    </row>
    <row r="75" spans="1:27">
      <c r="A75" s="11" t="s">
        <v>29</v>
      </c>
      <c r="B75" s="11" t="s">
        <v>102</v>
      </c>
      <c r="C75" s="12">
        <v>1.5699617605273102</v>
      </c>
      <c r="D75" s="12">
        <v>1.21007142282338E-2</v>
      </c>
      <c r="E75" s="12">
        <v>2.5185354653953339E-2</v>
      </c>
      <c r="F75" s="12">
        <v>3.1342267180882503E-2</v>
      </c>
      <c r="G75" s="12">
        <v>2.2217901961514991E-3</v>
      </c>
      <c r="H75" s="12">
        <v>3.4595057256526598E-3</v>
      </c>
      <c r="I75" s="12">
        <v>5.46526330812682E-2</v>
      </c>
      <c r="J75" s="12">
        <v>0.23819379655249698</v>
      </c>
      <c r="K75" s="12">
        <v>6.4913026900311907E-2</v>
      </c>
      <c r="L75" s="12">
        <v>1.127787497378</v>
      </c>
      <c r="M75" s="12">
        <v>0.33446499580235323</v>
      </c>
      <c r="N75" s="12">
        <v>0.40549513554255395</v>
      </c>
      <c r="O75" s="12">
        <v>41702.633441224309</v>
      </c>
      <c r="P75" s="12">
        <v>6.16373385931046E-2</v>
      </c>
      <c r="Q75" s="12">
        <v>22173.281318134777</v>
      </c>
      <c r="R75" s="12">
        <v>3.5681334748932696E-2</v>
      </c>
      <c r="S75" s="12">
        <v>6.6499510584839994E-2</v>
      </c>
      <c r="T75" s="12">
        <v>6.4402262880553507E-2</v>
      </c>
      <c r="U75" s="12">
        <v>34856.450743818983</v>
      </c>
      <c r="V75" s="12">
        <v>1.8142859433714409E-2</v>
      </c>
      <c r="W75" s="12">
        <v>5.9400575887513497E-2</v>
      </c>
      <c r="X75" s="12">
        <v>2008.8736469004282</v>
      </c>
      <c r="Y75" s="12">
        <v>8588.4278404696561</v>
      </c>
      <c r="Z75" s="12">
        <v>1.4133177765211981E-2</v>
      </c>
      <c r="AA75" s="12">
        <v>5.5768851074391003E-3</v>
      </c>
    </row>
    <row r="76" spans="1:27">
      <c r="A76" s="11" t="s">
        <v>29</v>
      </c>
      <c r="B76" s="11" t="s">
        <v>15</v>
      </c>
      <c r="C76" s="12">
        <v>0</v>
      </c>
      <c r="D76" s="12">
        <v>0</v>
      </c>
      <c r="E76" s="12">
        <v>0.75656538836925002</v>
      </c>
      <c r="F76" s="12">
        <v>5.2780098158073004E-2</v>
      </c>
      <c r="G76" s="12">
        <v>5.49208476974124E-2</v>
      </c>
      <c r="H76" s="12">
        <v>5.0029919920387099E-2</v>
      </c>
      <c r="I76" s="12">
        <v>3.0370421792951501E-2</v>
      </c>
      <c r="J76" s="12">
        <v>0.13257080827307999</v>
      </c>
      <c r="K76" s="12">
        <v>1.3285381713993939E-2</v>
      </c>
      <c r="L76" s="12">
        <v>0.154542767215336</v>
      </c>
      <c r="M76" s="12">
        <v>8.6453490602949407E-2</v>
      </c>
      <c r="N76" s="12">
        <v>7.2114559775062897E-2</v>
      </c>
      <c r="O76" s="12">
        <v>0.36709583443158866</v>
      </c>
      <c r="P76" s="12">
        <v>2.1406632128213199E-2</v>
      </c>
      <c r="Q76" s="12">
        <v>3.2908838954758199E-2</v>
      </c>
      <c r="R76" s="12">
        <v>4.8384952523652701E-3</v>
      </c>
      <c r="S76" s="12">
        <v>6.3757844177543994E-3</v>
      </c>
      <c r="T76" s="12">
        <v>2.0890067286156749E-2</v>
      </c>
      <c r="U76" s="12">
        <v>4.7843068943576497E-2</v>
      </c>
      <c r="V76" s="12">
        <v>8.2295371057603782E-3</v>
      </c>
      <c r="W76" s="12">
        <v>1.32916944994974E-2</v>
      </c>
      <c r="X76" s="12">
        <v>5.8287928921460001E-2</v>
      </c>
      <c r="Y76" s="12">
        <v>4.7427687868870291E-2</v>
      </c>
      <c r="Z76" s="12">
        <v>1.1520886099608461E-3</v>
      </c>
      <c r="AA76" s="12">
        <v>1.4075066662432799E-3</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6" t="s">
        <v>98</v>
      </c>
      <c r="B78" s="36"/>
      <c r="C78" s="29">
        <v>5.9809709307693257</v>
      </c>
      <c r="D78" s="29">
        <v>0.46757155322961336</v>
      </c>
      <c r="E78" s="29">
        <v>0.35200815974658256</v>
      </c>
      <c r="F78" s="29">
        <v>0.39834575701442709</v>
      </c>
      <c r="G78" s="29">
        <v>0.54219200241126397</v>
      </c>
      <c r="H78" s="29">
        <v>0.67213282486824888</v>
      </c>
      <c r="I78" s="29">
        <v>0.44583616442723084</v>
      </c>
      <c r="J78" s="29">
        <v>5.0728238842727045</v>
      </c>
      <c r="K78" s="29">
        <v>0.80538054220362154</v>
      </c>
      <c r="L78" s="29">
        <v>26609.553459388266</v>
      </c>
      <c r="M78" s="29">
        <v>153421.10224040912</v>
      </c>
      <c r="N78" s="29">
        <v>7.905965181704917</v>
      </c>
      <c r="O78" s="29">
        <v>61734.002675919444</v>
      </c>
      <c r="P78" s="29">
        <v>59415.271191772234</v>
      </c>
      <c r="Q78" s="29">
        <v>47281.276756029365</v>
      </c>
      <c r="R78" s="29">
        <v>10747.457950288399</v>
      </c>
      <c r="S78" s="29">
        <v>6541.9292578271406</v>
      </c>
      <c r="T78" s="29">
        <v>36230.748942148137</v>
      </c>
      <c r="U78" s="29">
        <v>38399.734622755022</v>
      </c>
      <c r="V78" s="29">
        <v>8821.9363359401032</v>
      </c>
      <c r="W78" s="29">
        <v>24172.363994127278</v>
      </c>
      <c r="X78" s="29">
        <v>14576.104374608231</v>
      </c>
      <c r="Y78" s="29">
        <v>19256.864870026824</v>
      </c>
      <c r="Z78" s="29">
        <v>27439.460156954476</v>
      </c>
      <c r="AA78" s="29">
        <v>7454.2861517879328</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ollapsed="1">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5.0481968701499999E-2</v>
      </c>
      <c r="E83" s="12">
        <v>3.4252791177474999E-3</v>
      </c>
      <c r="F83" s="12">
        <v>2.33356941052979E-3</v>
      </c>
      <c r="G83" s="12">
        <v>2.2462413440291302E-3</v>
      </c>
      <c r="H83" s="12">
        <v>2.3646453184075602E-3</v>
      </c>
      <c r="I83" s="12">
        <v>3.8666825166810202E-3</v>
      </c>
      <c r="J83" s="12">
        <v>3.4494038088676801E-3</v>
      </c>
      <c r="K83" s="12">
        <v>2.27538949047195E-3</v>
      </c>
      <c r="L83" s="12">
        <v>4.9346372333819895E-3</v>
      </c>
      <c r="M83" s="12">
        <v>3.8776694044262401E-3</v>
      </c>
      <c r="N83" s="12">
        <v>4.3648276093421999E-3</v>
      </c>
      <c r="O83" s="12">
        <v>2.2076931267371899E-3</v>
      </c>
      <c r="P83" s="12">
        <v>4.9616454570622695E-4</v>
      </c>
      <c r="Q83" s="12">
        <v>4.9804921184310198E-3</v>
      </c>
      <c r="R83" s="12">
        <v>6.8703048874175999E-4</v>
      </c>
      <c r="S83" s="12">
        <v>2.3625623790535E-4</v>
      </c>
      <c r="T83" s="12">
        <v>4.4506903773460199E-4</v>
      </c>
      <c r="U83" s="12">
        <v>2.9217082888560002E-3</v>
      </c>
      <c r="V83" s="12">
        <v>1.6957256763079501E-4</v>
      </c>
      <c r="W83" s="12">
        <v>5.8271813832412502E-4</v>
      </c>
      <c r="X83" s="12">
        <v>7.70723063808679E-4</v>
      </c>
      <c r="Y83" s="12">
        <v>1.42569918006795E-3</v>
      </c>
      <c r="Z83" s="12">
        <v>1.6974564031719999E-4</v>
      </c>
      <c r="AA83" s="12">
        <v>4.9418982197019505E-4</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0.240859191732128</v>
      </c>
      <c r="D85" s="12">
        <v>1.212625843230276E-2</v>
      </c>
      <c r="E85" s="12">
        <v>1.231739001569223E-2</v>
      </c>
      <c r="F85" s="12">
        <v>1.3447124755937529E-2</v>
      </c>
      <c r="G85" s="12">
        <v>1.091124673681004E-2</v>
      </c>
      <c r="H85" s="12">
        <v>1.17429974207522E-2</v>
      </c>
      <c r="I85" s="12">
        <v>1.29995826085232E-2</v>
      </c>
      <c r="J85" s="12">
        <v>9.7329999612491992E-3</v>
      </c>
      <c r="K85" s="12">
        <v>1.014172728309887E-2</v>
      </c>
      <c r="L85" s="12">
        <v>1.3122215050965089E-2</v>
      </c>
      <c r="M85" s="12">
        <v>9.9225286100316796E-3</v>
      </c>
      <c r="N85" s="12">
        <v>1.5389999608268101E-2</v>
      </c>
      <c r="O85" s="12">
        <v>7.6566751861327401E-2</v>
      </c>
      <c r="P85" s="12">
        <v>2.2551211965070902E-3</v>
      </c>
      <c r="Q85" s="12">
        <v>3.5744367629877399E-2</v>
      </c>
      <c r="R85" s="12">
        <v>1.6887778561608729E-3</v>
      </c>
      <c r="S85" s="12">
        <v>1.8274436348436221E-3</v>
      </c>
      <c r="T85" s="12">
        <v>4.3929206278236601E-3</v>
      </c>
      <c r="U85" s="12">
        <v>6.9931079967963494E-2</v>
      </c>
      <c r="V85" s="12">
        <v>1.2274297415391709E-3</v>
      </c>
      <c r="W85" s="12">
        <v>1.670660684744399E-3</v>
      </c>
      <c r="X85" s="12">
        <v>6.1399703445681401E-2</v>
      </c>
      <c r="Y85" s="12">
        <v>2.111087355434969E-2</v>
      </c>
      <c r="Z85" s="12">
        <v>3.7238985603028804E-4</v>
      </c>
      <c r="AA85" s="12">
        <v>5.5174530878745402E-4</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39548.677337923989</v>
      </c>
      <c r="D88" s="12">
        <v>36746.660069670004</v>
      </c>
      <c r="E88" s="12">
        <v>34099.030618884302</v>
      </c>
      <c r="F88" s="12">
        <v>31589.574882746172</v>
      </c>
      <c r="G88" s="12">
        <v>29212.00501027907</v>
      </c>
      <c r="H88" s="12">
        <v>26950.245754972846</v>
      </c>
      <c r="I88" s="12">
        <v>24813.413338443184</v>
      </c>
      <c r="J88" s="12">
        <v>24493.208764843905</v>
      </c>
      <c r="K88" s="12">
        <v>22624.719311577916</v>
      </c>
      <c r="L88" s="12">
        <v>30494.75239810468</v>
      </c>
      <c r="M88" s="12">
        <v>15611.643492933641</v>
      </c>
      <c r="N88" s="12">
        <v>23773.357078205179</v>
      </c>
      <c r="O88" s="12">
        <v>59266.882471585879</v>
      </c>
      <c r="P88" s="12">
        <v>20729.600433852629</v>
      </c>
      <c r="Q88" s="12">
        <v>27705.736768408187</v>
      </c>
      <c r="R88" s="12">
        <v>4.1259845199864816E-2</v>
      </c>
      <c r="S88" s="12">
        <v>7.9778117863095258E-2</v>
      </c>
      <c r="T88" s="12">
        <v>5.1282863644692499E-2</v>
      </c>
      <c r="U88" s="12">
        <v>0.29676153979630016</v>
      </c>
      <c r="V88" s="12">
        <v>7.5010091631838721E-2</v>
      </c>
      <c r="W88" s="12">
        <v>1.3713695940713068E-2</v>
      </c>
      <c r="X88" s="12">
        <v>2503.4067247265152</v>
      </c>
      <c r="Y88" s="12">
        <v>543.10252758634465</v>
      </c>
      <c r="Z88" s="12">
        <v>3862.4436061862857</v>
      </c>
      <c r="AA88" s="12">
        <v>104.28412691044977</v>
      </c>
    </row>
    <row r="89" spans="1:27">
      <c r="A89" s="11" t="s">
        <v>30</v>
      </c>
      <c r="B89" s="11" t="s">
        <v>9</v>
      </c>
      <c r="C89" s="12">
        <v>0.36559329153512399</v>
      </c>
      <c r="D89" s="12">
        <v>5.3903056853134797E-2</v>
      </c>
      <c r="E89" s="12">
        <v>3.1259605853027818E-2</v>
      </c>
      <c r="F89" s="12">
        <v>5.24981609163373E-2</v>
      </c>
      <c r="G89" s="12">
        <v>7.0916512266778767E-2</v>
      </c>
      <c r="H89" s="12">
        <v>1.2508496427263789E-2</v>
      </c>
      <c r="I89" s="12">
        <v>3.5212656005360006E-2</v>
      </c>
      <c r="J89" s="12">
        <v>7.4753803868730997E-2</v>
      </c>
      <c r="K89" s="12">
        <v>3.7971041667821899E-2</v>
      </c>
      <c r="L89" s="12">
        <v>8.2820721924065505E-2</v>
      </c>
      <c r="M89" s="12">
        <v>0.113385259037103</v>
      </c>
      <c r="N89" s="12">
        <v>8.9570616109577506E-2</v>
      </c>
      <c r="O89" s="12">
        <v>9.3556443618189683E-2</v>
      </c>
      <c r="P89" s="12">
        <v>2.9141042933039742E-2</v>
      </c>
      <c r="Q89" s="12">
        <v>7.5477433376115899E-2</v>
      </c>
      <c r="R89" s="12">
        <v>6.4390277932005104E-3</v>
      </c>
      <c r="S89" s="12">
        <v>1.569553807123493E-2</v>
      </c>
      <c r="T89" s="12">
        <v>6.5087153963851903E-3</v>
      </c>
      <c r="U89" s="12">
        <v>7.4132032042014503E-2</v>
      </c>
      <c r="V89" s="12">
        <v>5.7634036443507876E-2</v>
      </c>
      <c r="W89" s="12">
        <v>9.6471802275805957E-2</v>
      </c>
      <c r="X89" s="12">
        <v>7.1495859547489993E-2</v>
      </c>
      <c r="Y89" s="12">
        <v>0.12683010937985778</v>
      </c>
      <c r="Z89" s="12">
        <v>2.7618986809838093E-3</v>
      </c>
      <c r="AA89" s="12">
        <v>4.6176861764740864E-3</v>
      </c>
    </row>
    <row r="90" spans="1:27">
      <c r="A90" s="11" t="s">
        <v>30</v>
      </c>
      <c r="B90" s="11" t="s">
        <v>102</v>
      </c>
      <c r="C90" s="12">
        <v>1.1593581500863499</v>
      </c>
      <c r="D90" s="12">
        <v>6.1686962112631897E-3</v>
      </c>
      <c r="E90" s="12">
        <v>9.6125588114119212E-2</v>
      </c>
      <c r="F90" s="12">
        <v>5.7961388524451596E-2</v>
      </c>
      <c r="G90" s="12">
        <v>2.06690378409501E-3</v>
      </c>
      <c r="H90" s="12">
        <v>3.8416878226181597E-3</v>
      </c>
      <c r="I90" s="12">
        <v>9.9017173407794201E-2</v>
      </c>
      <c r="J90" s="12">
        <v>0.13487590574519001</v>
      </c>
      <c r="K90" s="12">
        <v>9.8884645316795999E-2</v>
      </c>
      <c r="L90" s="12">
        <v>0.5997167028079109</v>
      </c>
      <c r="M90" s="12">
        <v>0.20852998484330693</v>
      </c>
      <c r="N90" s="12">
        <v>0.14326518816365699</v>
      </c>
      <c r="O90" s="12">
        <v>0.78448559817613495</v>
      </c>
      <c r="P90" s="12">
        <v>3.1550381664530697E-2</v>
      </c>
      <c r="Q90" s="12">
        <v>0.61205484566368895</v>
      </c>
      <c r="R90" s="12">
        <v>2.6661570136940298E-2</v>
      </c>
      <c r="S90" s="12">
        <v>3.5552137181519894E-2</v>
      </c>
      <c r="T90" s="12">
        <v>0.49319595630021096</v>
      </c>
      <c r="U90" s="12">
        <v>0.21794051551476998</v>
      </c>
      <c r="V90" s="12">
        <v>1.3596651417314452E-2</v>
      </c>
      <c r="W90" s="12">
        <v>2.8076959196328199E-2</v>
      </c>
      <c r="X90" s="12">
        <v>8.8565216529094687E-3</v>
      </c>
      <c r="Y90" s="12">
        <v>1.5492507823591399E-2</v>
      </c>
      <c r="Z90" s="12">
        <v>1.66757377428953E-2</v>
      </c>
      <c r="AA90" s="12">
        <v>3.0281806013286002E-2</v>
      </c>
    </row>
    <row r="91" spans="1:27">
      <c r="A91" s="11" t="s">
        <v>30</v>
      </c>
      <c r="B91" s="11" t="s">
        <v>15</v>
      </c>
      <c r="C91" s="12">
        <v>0</v>
      </c>
      <c r="D91" s="12">
        <v>0</v>
      </c>
      <c r="E91" s="12">
        <v>1.9587155713297471</v>
      </c>
      <c r="F91" s="12">
        <v>0.14145876383379991</v>
      </c>
      <c r="G91" s="12">
        <v>0.117132725045287</v>
      </c>
      <c r="H91" s="12">
        <v>0.12985029283839911</v>
      </c>
      <c r="I91" s="12">
        <v>0.42174683771545496</v>
      </c>
      <c r="J91" s="12">
        <v>0.51964859974447108</v>
      </c>
      <c r="K91" s="12">
        <v>0.2741965594378471</v>
      </c>
      <c r="L91" s="12">
        <v>1.375090758631814</v>
      </c>
      <c r="M91" s="12">
        <v>3.4591679152514296</v>
      </c>
      <c r="N91" s="12">
        <v>3909.8016891138609</v>
      </c>
      <c r="O91" s="12">
        <v>23143.144363770392</v>
      </c>
      <c r="P91" s="12">
        <v>3.32032199370286E-2</v>
      </c>
      <c r="Q91" s="12">
        <v>16868.568070405767</v>
      </c>
      <c r="R91" s="12">
        <v>1.8195963473331651E-2</v>
      </c>
      <c r="S91" s="12">
        <v>1.7857313863097603E-2</v>
      </c>
      <c r="T91" s="12">
        <v>1.160006913558371E-2</v>
      </c>
      <c r="U91" s="12">
        <v>5017.1142222674889</v>
      </c>
      <c r="V91" s="12">
        <v>1.26580342089105E-2</v>
      </c>
      <c r="W91" s="12">
        <v>1.2013286124364189E-2</v>
      </c>
      <c r="X91" s="12">
        <v>556.1774446068946</v>
      </c>
      <c r="Y91" s="12">
        <v>2639.2345632627603</v>
      </c>
      <c r="Z91" s="12">
        <v>2.9950843922225338E-3</v>
      </c>
      <c r="AA91" s="12">
        <v>4.0891904064725001E-3</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6" t="s">
        <v>98</v>
      </c>
      <c r="B93" s="36"/>
      <c r="C93" s="29">
        <v>39549.283790407258</v>
      </c>
      <c r="D93" s="29">
        <v>36746.776580953992</v>
      </c>
      <c r="E93" s="29">
        <v>34099.077621159289</v>
      </c>
      <c r="F93" s="29">
        <v>31589.643161601256</v>
      </c>
      <c r="G93" s="29">
        <v>29212.089084279418</v>
      </c>
      <c r="H93" s="29">
        <v>26950.272371112012</v>
      </c>
      <c r="I93" s="29">
        <v>24813.465417364318</v>
      </c>
      <c r="J93" s="29">
        <v>24493.296701051546</v>
      </c>
      <c r="K93" s="29">
        <v>22624.769699736356</v>
      </c>
      <c r="L93" s="29">
        <v>30494.853275678888</v>
      </c>
      <c r="M93" s="29">
        <v>15611.770678390692</v>
      </c>
      <c r="N93" s="29">
        <v>23773.466403648508</v>
      </c>
      <c r="O93" s="29">
        <v>59267.054802474478</v>
      </c>
      <c r="P93" s="29">
        <v>20729.632326181305</v>
      </c>
      <c r="Q93" s="29">
        <v>27705.852970701311</v>
      </c>
      <c r="R93" s="29">
        <v>5.0074681337967962E-2</v>
      </c>
      <c r="S93" s="29">
        <v>9.753735580707916E-2</v>
      </c>
      <c r="T93" s="29">
        <v>6.2629568706635955E-2</v>
      </c>
      <c r="U93" s="29">
        <v>0.44374636009513418</v>
      </c>
      <c r="V93" s="29">
        <v>0.13404113038451657</v>
      </c>
      <c r="W93" s="29">
        <v>0.11243887703958755</v>
      </c>
      <c r="X93" s="29">
        <v>2503.5403910125724</v>
      </c>
      <c r="Y93" s="29">
        <v>543.25189426845895</v>
      </c>
      <c r="Z93" s="29">
        <v>3862.446910220463</v>
      </c>
      <c r="AA93" s="29">
        <v>104.28979053175701</v>
      </c>
    </row>
  </sheetData>
  <sheetProtection algorithmName="SHA-512" hashValue="yrPmnUIgCED9rsNpeSJsu4+gF6dcz2lQ6Ul/13WPTYNw7Md2yGl5yMpVTbWZm+jbHU2+oB/TXK/ProB+B1HnQA==" saltValue="QFsHE2woECCBsAbiCzM+fQ==" spinCount="100000" sheet="1" objects="1" scenarios="1"/>
  <mergeCells count="7">
    <mergeCell ref="A93:B93"/>
    <mergeCell ref="B2:V3"/>
    <mergeCell ref="A18:B18"/>
    <mergeCell ref="A33:B33"/>
    <mergeCell ref="A48:B48"/>
    <mergeCell ref="A63:B63"/>
    <mergeCell ref="A78:B78"/>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57E188"/>
  </sheetPr>
  <dimension ref="A1:AA93"/>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146</v>
      </c>
      <c r="B1" s="8"/>
      <c r="C1" s="8"/>
      <c r="D1" s="8"/>
      <c r="E1" s="8"/>
      <c r="F1" s="8"/>
      <c r="G1" s="8"/>
      <c r="H1" s="8"/>
      <c r="I1" s="8"/>
      <c r="J1" s="8"/>
      <c r="K1" s="8"/>
      <c r="L1" s="8"/>
      <c r="M1" s="8"/>
      <c r="N1" s="8"/>
      <c r="O1" s="8"/>
      <c r="P1" s="8"/>
      <c r="Q1" s="8"/>
      <c r="R1" s="8"/>
      <c r="S1" s="8"/>
      <c r="T1" s="8"/>
      <c r="U1" s="8"/>
      <c r="V1" s="8"/>
      <c r="W1" s="8"/>
      <c r="X1" s="8"/>
      <c r="Y1" s="8"/>
      <c r="Z1" s="8"/>
      <c r="AA1" s="8"/>
    </row>
    <row r="2" spans="1:27">
      <c r="A2" s="10" t="s">
        <v>22</v>
      </c>
      <c r="B2" s="7" t="s">
        <v>115</v>
      </c>
    </row>
    <row r="3" spans="1:27">
      <c r="B3" s="7"/>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1424161.1740000001</v>
      </c>
      <c r="D6" s="12">
        <v>1293577.878</v>
      </c>
      <c r="E6" s="12">
        <v>1130467.8555645999</v>
      </c>
      <c r="F6" s="12">
        <v>939568.11027639988</v>
      </c>
      <c r="G6" s="12">
        <v>912872.45493886003</v>
      </c>
      <c r="H6" s="12">
        <v>919239.62782200007</v>
      </c>
      <c r="I6" s="12">
        <v>748449.76520920009</v>
      </c>
      <c r="J6" s="12">
        <v>698114.99541530001</v>
      </c>
      <c r="K6" s="12">
        <v>647445.56526319997</v>
      </c>
      <c r="L6" s="12">
        <v>682960.1250759</v>
      </c>
      <c r="M6" s="12">
        <v>471180.92342599999</v>
      </c>
      <c r="N6" s="12">
        <v>456440.11270459997</v>
      </c>
      <c r="O6" s="12">
        <v>395161.93200000003</v>
      </c>
      <c r="P6" s="12">
        <v>324112.647</v>
      </c>
      <c r="Q6" s="12">
        <v>272053.58600000001</v>
      </c>
      <c r="R6" s="12">
        <v>235131.25599999999</v>
      </c>
      <c r="S6" s="12">
        <v>211687.90899999999</v>
      </c>
      <c r="T6" s="12">
        <v>125885.00599999999</v>
      </c>
      <c r="U6" s="12">
        <v>120749.804</v>
      </c>
      <c r="V6" s="12">
        <v>97423.047000000006</v>
      </c>
      <c r="W6" s="12">
        <v>83172.539999999994</v>
      </c>
      <c r="X6" s="12">
        <v>60716.267</v>
      </c>
      <c r="Y6" s="12">
        <v>45537.3995</v>
      </c>
      <c r="Z6" s="12">
        <v>34982.777000000002</v>
      </c>
      <c r="AA6" s="12">
        <v>32300.846000000001</v>
      </c>
    </row>
    <row r="7" spans="1:27">
      <c r="A7" s="11" t="s">
        <v>18</v>
      </c>
      <c r="B7" s="11" t="s">
        <v>11</v>
      </c>
      <c r="C7" s="12">
        <v>219042.15599999999</v>
      </c>
      <c r="D7" s="12">
        <v>199043.23800000001</v>
      </c>
      <c r="E7" s="12">
        <v>150263.60879019997</v>
      </c>
      <c r="F7" s="12">
        <v>136384.89171935999</v>
      </c>
      <c r="G7" s="12">
        <v>116987.80849354001</v>
      </c>
      <c r="H7" s="12">
        <v>109393.96</v>
      </c>
      <c r="I7" s="12">
        <v>106739.136</v>
      </c>
      <c r="J7" s="12">
        <v>91624.017000000007</v>
      </c>
      <c r="K7" s="12">
        <v>82944.854000000007</v>
      </c>
      <c r="L7" s="12">
        <v>83280.569000000003</v>
      </c>
      <c r="M7" s="12">
        <v>80617.063999999998</v>
      </c>
      <c r="N7" s="12">
        <v>78763.388999999996</v>
      </c>
      <c r="O7" s="12">
        <v>70332.864499999996</v>
      </c>
      <c r="P7" s="12">
        <v>66497.567999999999</v>
      </c>
      <c r="Q7" s="12">
        <v>66291.271999999997</v>
      </c>
      <c r="R7" s="12">
        <v>58315.794000000002</v>
      </c>
      <c r="S7" s="12">
        <v>53420.025799999996</v>
      </c>
      <c r="T7" s="12">
        <v>47144.942200000005</v>
      </c>
      <c r="U7" s="12">
        <v>44754.148700000005</v>
      </c>
      <c r="V7" s="12">
        <v>39573.324999999997</v>
      </c>
      <c r="W7" s="12">
        <v>38286.514499999997</v>
      </c>
      <c r="X7" s="12">
        <v>29821.631299999997</v>
      </c>
      <c r="Y7" s="12">
        <v>10131.989</v>
      </c>
      <c r="Z7" s="12">
        <v>14333.022499999999</v>
      </c>
      <c r="AA7" s="12">
        <v>0</v>
      </c>
    </row>
    <row r="8" spans="1:27">
      <c r="A8" s="11" t="s">
        <v>18</v>
      </c>
      <c r="B8" s="11" t="s">
        <v>8</v>
      </c>
      <c r="C8" s="12">
        <v>118929.3449</v>
      </c>
      <c r="D8" s="12">
        <v>115582.21297342601</v>
      </c>
      <c r="E8" s="12">
        <v>110229.62623289</v>
      </c>
      <c r="F8" s="12">
        <v>99981.695989350002</v>
      </c>
      <c r="G8" s="12">
        <v>82745.334576230001</v>
      </c>
      <c r="H8" s="12">
        <v>80467.900392490017</v>
      </c>
      <c r="I8" s="12">
        <v>73812.046199350021</v>
      </c>
      <c r="J8" s="12">
        <v>97807.832067909985</v>
      </c>
      <c r="K8" s="12">
        <v>76060.336647409989</v>
      </c>
      <c r="L8" s="12">
        <v>116132.7673616</v>
      </c>
      <c r="M8" s="12">
        <v>220906.48545441002</v>
      </c>
      <c r="N8" s="12">
        <v>244389.75866009999</v>
      </c>
      <c r="O8" s="12">
        <v>186636.03504690004</v>
      </c>
      <c r="P8" s="12">
        <v>188474.06051488002</v>
      </c>
      <c r="Q8" s="12">
        <v>171621.20190690001</v>
      </c>
      <c r="R8" s="12">
        <v>129605.87912968</v>
      </c>
      <c r="S8" s="12">
        <v>120957.75330800001</v>
      </c>
      <c r="T8" s="12">
        <v>130352.98824076001</v>
      </c>
      <c r="U8" s="12">
        <v>107301.76548487</v>
      </c>
      <c r="V8" s="12">
        <v>120485.79580714001</v>
      </c>
      <c r="W8" s="12">
        <v>84818.062277250006</v>
      </c>
      <c r="X8" s="12">
        <v>79507.163397869997</v>
      </c>
      <c r="Y8" s="12">
        <v>41794.110678950005</v>
      </c>
      <c r="Z8" s="12">
        <v>29755.322293499998</v>
      </c>
      <c r="AA8" s="12">
        <v>29126.509576339995</v>
      </c>
    </row>
    <row r="9" spans="1:27">
      <c r="A9" s="11" t="s">
        <v>18</v>
      </c>
      <c r="B9" s="11" t="s">
        <v>12</v>
      </c>
      <c r="C9" s="12">
        <v>5453.2057500000001</v>
      </c>
      <c r="D9" s="12">
        <v>6114.1632499999996</v>
      </c>
      <c r="E9" s="12">
        <v>10699.886999999999</v>
      </c>
      <c r="F9" s="12">
        <v>9922.6954999999998</v>
      </c>
      <c r="G9" s="12">
        <v>11378.460999999999</v>
      </c>
      <c r="H9" s="12">
        <v>13997.35</v>
      </c>
      <c r="I9" s="12">
        <v>2283.3652999999999</v>
      </c>
      <c r="J9" s="12">
        <v>7440.0478000000003</v>
      </c>
      <c r="K9" s="12">
        <v>3443.6128000000003</v>
      </c>
      <c r="L9" s="12">
        <v>8911.8097999999991</v>
      </c>
      <c r="M9" s="12">
        <v>10574.778</v>
      </c>
      <c r="N9" s="12">
        <v>36847.536500000002</v>
      </c>
      <c r="O9" s="12">
        <v>8815.2849999999999</v>
      </c>
      <c r="P9" s="12">
        <v>9655.0529999999999</v>
      </c>
      <c r="Q9" s="12">
        <v>16584.280999999999</v>
      </c>
      <c r="R9" s="12">
        <v>8060.1840000000002</v>
      </c>
      <c r="S9" s="12">
        <v>0</v>
      </c>
      <c r="T9" s="12">
        <v>0</v>
      </c>
      <c r="U9" s="12">
        <v>0</v>
      </c>
      <c r="V9" s="12">
        <v>0</v>
      </c>
      <c r="W9" s="12">
        <v>0</v>
      </c>
      <c r="X9" s="12">
        <v>0</v>
      </c>
      <c r="Y9" s="12">
        <v>0</v>
      </c>
      <c r="Z9" s="12">
        <v>0</v>
      </c>
      <c r="AA9" s="12">
        <v>0</v>
      </c>
    </row>
    <row r="10" spans="1:27">
      <c r="A10" s="11" t="s">
        <v>18</v>
      </c>
      <c r="B10" s="11" t="s">
        <v>5</v>
      </c>
      <c r="C10" s="12">
        <v>7863.771837796</v>
      </c>
      <c r="D10" s="12">
        <v>9202.8295722700022</v>
      </c>
      <c r="E10" s="12">
        <v>11307.76781019</v>
      </c>
      <c r="F10" s="12">
        <v>11980.169303879999</v>
      </c>
      <c r="G10" s="12">
        <v>10644.481902207997</v>
      </c>
      <c r="H10" s="12">
        <v>10424.494056099997</v>
      </c>
      <c r="I10" s="12">
        <v>3490.1744271989996</v>
      </c>
      <c r="J10" s="12">
        <v>13437.907793277</v>
      </c>
      <c r="K10" s="12">
        <v>4118.9056436329993</v>
      </c>
      <c r="L10" s="12">
        <v>14684.669098008002</v>
      </c>
      <c r="M10" s="12">
        <v>65381.062762657006</v>
      </c>
      <c r="N10" s="12">
        <v>113756.45976433001</v>
      </c>
      <c r="O10" s="12">
        <v>45041.353769740002</v>
      </c>
      <c r="P10" s="12">
        <v>83958.052903120013</v>
      </c>
      <c r="Q10" s="12">
        <v>138937.10539189397</v>
      </c>
      <c r="R10" s="12">
        <v>51999.054309715997</v>
      </c>
      <c r="S10" s="12">
        <v>138656.318116654</v>
      </c>
      <c r="T10" s="12">
        <v>278281.25940374401</v>
      </c>
      <c r="U10" s="12">
        <v>128629.19263554001</v>
      </c>
      <c r="V10" s="12">
        <v>169054.3230221</v>
      </c>
      <c r="W10" s="12">
        <v>299719.96666655998</v>
      </c>
      <c r="X10" s="12">
        <v>234575.42301092003</v>
      </c>
      <c r="Y10" s="12">
        <v>323994.78290995007</v>
      </c>
      <c r="Z10" s="12">
        <v>484505.06496985006</v>
      </c>
      <c r="AA10" s="12">
        <v>586460.97540298011</v>
      </c>
    </row>
    <row r="11" spans="1:27">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row>
    <row r="14" spans="1:27">
      <c r="A14" s="11" t="s">
        <v>18</v>
      </c>
      <c r="B14" s="11" t="s">
        <v>9</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row>
    <row r="15" spans="1:27">
      <c r="A15" s="11" t="s">
        <v>18</v>
      </c>
      <c r="B15" s="11" t="s">
        <v>102</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row>
    <row r="16" spans="1:27">
      <c r="A16" s="11" t="s">
        <v>18</v>
      </c>
      <c r="B16" s="11" t="s">
        <v>15</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row>
    <row r="17" spans="1:27">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c r="A18" s="36" t="s">
        <v>98</v>
      </c>
      <c r="B18" s="36"/>
      <c r="C18" s="29">
        <v>1775449.652487796</v>
      </c>
      <c r="D18" s="29">
        <v>1623520.3217956959</v>
      </c>
      <c r="E18" s="29">
        <v>1412968.74539788</v>
      </c>
      <c r="F18" s="29">
        <v>1197837.5627889899</v>
      </c>
      <c r="G18" s="29">
        <v>1134628.5409108379</v>
      </c>
      <c r="H18" s="29">
        <v>1133523.3322705901</v>
      </c>
      <c r="I18" s="29">
        <v>934774.48713574896</v>
      </c>
      <c r="J18" s="29">
        <v>908424.80007648701</v>
      </c>
      <c r="K18" s="29">
        <v>814013.27435424295</v>
      </c>
      <c r="L18" s="29">
        <v>905969.94033550797</v>
      </c>
      <c r="M18" s="29">
        <v>848660.31364306714</v>
      </c>
      <c r="N18" s="29">
        <v>930197.25662902999</v>
      </c>
      <c r="O18" s="29">
        <v>705987.4703166401</v>
      </c>
      <c r="P18" s="29">
        <v>672697.38141799998</v>
      </c>
      <c r="Q18" s="29">
        <v>665487.44629879401</v>
      </c>
      <c r="R18" s="29">
        <v>483112.16743939597</v>
      </c>
      <c r="S18" s="29">
        <v>524722.00622465392</v>
      </c>
      <c r="T18" s="29">
        <v>581664.19584450405</v>
      </c>
      <c r="U18" s="29">
        <v>401434.91082041</v>
      </c>
      <c r="V18" s="29">
        <v>426536.49082924001</v>
      </c>
      <c r="W18" s="29">
        <v>505997.08344381</v>
      </c>
      <c r="X18" s="29">
        <v>404620.48470879003</v>
      </c>
      <c r="Y18" s="29">
        <v>421458.2820889001</v>
      </c>
      <c r="Z18" s="29">
        <v>563576.18676335004</v>
      </c>
      <c r="AA18" s="29">
        <v>647888.3309793201</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716971.196</v>
      </c>
      <c r="D21" s="12">
        <v>626823.77</v>
      </c>
      <c r="E21" s="12">
        <v>530969.86297689995</v>
      </c>
      <c r="F21" s="12">
        <v>420149.70799999998</v>
      </c>
      <c r="G21" s="12">
        <v>427310.03</v>
      </c>
      <c r="H21" s="12">
        <v>459906.576</v>
      </c>
      <c r="I21" s="12">
        <v>342483.5735</v>
      </c>
      <c r="J21" s="12">
        <v>326336.38</v>
      </c>
      <c r="K21" s="12">
        <v>311117.40399999998</v>
      </c>
      <c r="L21" s="12">
        <v>338591.61599999998</v>
      </c>
      <c r="M21" s="12">
        <v>132837.64799999999</v>
      </c>
      <c r="N21" s="12">
        <v>129177.008</v>
      </c>
      <c r="O21" s="12">
        <v>115722.336</v>
      </c>
      <c r="P21" s="12">
        <v>94192.131999999998</v>
      </c>
      <c r="Q21" s="12">
        <v>107667.084</v>
      </c>
      <c r="R21" s="12">
        <v>87337.448000000004</v>
      </c>
      <c r="S21" s="12">
        <v>76619.411999999997</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332.12279999999998</v>
      </c>
      <c r="D23" s="12">
        <v>406.78950687000003</v>
      </c>
      <c r="E23" s="12">
        <v>7723.11664053</v>
      </c>
      <c r="F23" s="12">
        <v>4047.45758226</v>
      </c>
      <c r="G23" s="12">
        <v>2921.0533279000001</v>
      </c>
      <c r="H23" s="12">
        <v>1881.03728568</v>
      </c>
      <c r="I23" s="12">
        <v>2904.1915777000004</v>
      </c>
      <c r="J23" s="12">
        <v>10283.130682000001</v>
      </c>
      <c r="K23" s="12">
        <v>4215.6797450000004</v>
      </c>
      <c r="L23" s="12">
        <v>11272.770475040001</v>
      </c>
      <c r="M23" s="12">
        <v>53929.371729549996</v>
      </c>
      <c r="N23" s="12">
        <v>58560.4829379</v>
      </c>
      <c r="O23" s="12">
        <v>38284.146334049998</v>
      </c>
      <c r="P23" s="12">
        <v>41662.246765299999</v>
      </c>
      <c r="Q23" s="12">
        <v>50204.302480959996</v>
      </c>
      <c r="R23" s="12">
        <v>35003.762843999997</v>
      </c>
      <c r="S23" s="12">
        <v>34913.994896360004</v>
      </c>
      <c r="T23" s="12">
        <v>37804.084462499995</v>
      </c>
      <c r="U23" s="12">
        <v>31244.6869816</v>
      </c>
      <c r="V23" s="12">
        <v>34478.6784721</v>
      </c>
      <c r="W23" s="12">
        <v>0.62337145999999999</v>
      </c>
      <c r="X23" s="12">
        <v>0.57750879999999993</v>
      </c>
      <c r="Y23" s="12">
        <v>0.62298975000000001</v>
      </c>
      <c r="Z23" s="12">
        <v>1.0373113</v>
      </c>
      <c r="AA23" s="12">
        <v>0.99551829999999997</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284.11299465999997</v>
      </c>
      <c r="D25" s="12">
        <v>562.78421370800004</v>
      </c>
      <c r="E25" s="12">
        <v>3961.28931728</v>
      </c>
      <c r="F25" s="12">
        <v>3291.6489417499997</v>
      </c>
      <c r="G25" s="12">
        <v>2344.4581689499992</v>
      </c>
      <c r="H25" s="12">
        <v>1254.2960398599998</v>
      </c>
      <c r="I25" s="12">
        <v>1425.8861462999998</v>
      </c>
      <c r="J25" s="12">
        <v>6520.1676240800007</v>
      </c>
      <c r="K25" s="12">
        <v>1936.587675254</v>
      </c>
      <c r="L25" s="12">
        <v>4682.6830065300001</v>
      </c>
      <c r="M25" s="12">
        <v>47961.633946030001</v>
      </c>
      <c r="N25" s="12">
        <v>67674.100505139999</v>
      </c>
      <c r="O25" s="12">
        <v>16103.46480777</v>
      </c>
      <c r="P25" s="12">
        <v>27782.737775319998</v>
      </c>
      <c r="Q25" s="12">
        <v>34243.143034300003</v>
      </c>
      <c r="R25" s="12">
        <v>7525.5813091999989</v>
      </c>
      <c r="S25" s="12">
        <v>48019.961476700002</v>
      </c>
      <c r="T25" s="12">
        <v>148828.71069790001</v>
      </c>
      <c r="U25" s="12">
        <v>65976.666555200005</v>
      </c>
      <c r="V25" s="12">
        <v>75176.125223680006</v>
      </c>
      <c r="W25" s="12">
        <v>169468.7093437</v>
      </c>
      <c r="X25" s="12">
        <v>97593.422592700008</v>
      </c>
      <c r="Y25" s="12">
        <v>134969.58025745003</v>
      </c>
      <c r="Z25" s="12">
        <v>176342.63226120002</v>
      </c>
      <c r="AA25" s="12">
        <v>215937.14854750002</v>
      </c>
    </row>
    <row r="26" spans="1:27">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0</v>
      </c>
      <c r="D28" s="12">
        <v>0</v>
      </c>
      <c r="E28" s="12">
        <v>0</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row>
    <row r="29" spans="1:27">
      <c r="A29" s="11" t="s">
        <v>26</v>
      </c>
      <c r="B29" s="11" t="s">
        <v>9</v>
      </c>
      <c r="C29" s="12">
        <v>0</v>
      </c>
      <c r="D29" s="12">
        <v>0</v>
      </c>
      <c r="E29" s="12">
        <v>0</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row>
    <row r="30" spans="1:27">
      <c r="A30" s="11" t="s">
        <v>26</v>
      </c>
      <c r="B30" s="11" t="s">
        <v>102</v>
      </c>
      <c r="C30" s="12">
        <v>0</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row>
    <row r="31" spans="1:27">
      <c r="A31" s="11" t="s">
        <v>26</v>
      </c>
      <c r="B31" s="11" t="s">
        <v>15</v>
      </c>
      <c r="C31" s="12">
        <v>0</v>
      </c>
      <c r="D31" s="12">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row>
    <row r="32" spans="1:27">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6" t="s">
        <v>98</v>
      </c>
      <c r="B33" s="36"/>
      <c r="C33" s="29">
        <v>717587.43179466005</v>
      </c>
      <c r="D33" s="29">
        <v>627793.34372057801</v>
      </c>
      <c r="E33" s="29">
        <v>542654.26893470995</v>
      </c>
      <c r="F33" s="29">
        <v>427488.81452401</v>
      </c>
      <c r="G33" s="29">
        <v>432575.54149685003</v>
      </c>
      <c r="H33" s="29">
        <v>463041.90932554001</v>
      </c>
      <c r="I33" s="29">
        <v>346813.65122400003</v>
      </c>
      <c r="J33" s="29">
        <v>343139.67830608005</v>
      </c>
      <c r="K33" s="29">
        <v>317269.67142025393</v>
      </c>
      <c r="L33" s="29">
        <v>354547.06948156998</v>
      </c>
      <c r="M33" s="29">
        <v>234728.65367557999</v>
      </c>
      <c r="N33" s="29">
        <v>255411.59144304</v>
      </c>
      <c r="O33" s="29">
        <v>170109.94714182001</v>
      </c>
      <c r="P33" s="29">
        <v>163637.11654061999</v>
      </c>
      <c r="Q33" s="29">
        <v>192114.52951526002</v>
      </c>
      <c r="R33" s="29">
        <v>129866.7921532</v>
      </c>
      <c r="S33" s="29">
        <v>159553.36837306002</v>
      </c>
      <c r="T33" s="29">
        <v>186632.79516040001</v>
      </c>
      <c r="U33" s="29">
        <v>97221.353536800001</v>
      </c>
      <c r="V33" s="29">
        <v>109654.80369578001</v>
      </c>
      <c r="W33" s="29">
        <v>169469.33271516001</v>
      </c>
      <c r="X33" s="29">
        <v>97594.000101500002</v>
      </c>
      <c r="Y33" s="29">
        <v>134970.20324720003</v>
      </c>
      <c r="Z33" s="29">
        <v>176343.66957250002</v>
      </c>
      <c r="AA33" s="29">
        <v>215938.14406580004</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707189.978</v>
      </c>
      <c r="D36" s="12">
        <v>666754.10800000001</v>
      </c>
      <c r="E36" s="12">
        <v>599497.99258770002</v>
      </c>
      <c r="F36" s="12">
        <v>519418.40227639995</v>
      </c>
      <c r="G36" s="12">
        <v>485562.42493886</v>
      </c>
      <c r="H36" s="12">
        <v>459333.05182200001</v>
      </c>
      <c r="I36" s="12">
        <v>405966.19170920004</v>
      </c>
      <c r="J36" s="12">
        <v>371778.61541530001</v>
      </c>
      <c r="K36" s="12">
        <v>336328.16126319999</v>
      </c>
      <c r="L36" s="12">
        <v>344368.50907589996</v>
      </c>
      <c r="M36" s="12">
        <v>338343.27542600001</v>
      </c>
      <c r="N36" s="12">
        <v>327263.1047046</v>
      </c>
      <c r="O36" s="12">
        <v>279439.59600000002</v>
      </c>
      <c r="P36" s="12">
        <v>229920.51500000001</v>
      </c>
      <c r="Q36" s="12">
        <v>164386.50200000001</v>
      </c>
      <c r="R36" s="12">
        <v>147793.80799999999</v>
      </c>
      <c r="S36" s="12">
        <v>135068.497</v>
      </c>
      <c r="T36" s="12">
        <v>125885.00599999999</v>
      </c>
      <c r="U36" s="12">
        <v>120749.804</v>
      </c>
      <c r="V36" s="12">
        <v>97423.047000000006</v>
      </c>
      <c r="W36" s="12">
        <v>83172.539999999994</v>
      </c>
      <c r="X36" s="12">
        <v>60716.267</v>
      </c>
      <c r="Y36" s="12">
        <v>45537.3995</v>
      </c>
      <c r="Z36" s="12">
        <v>34982.777000000002</v>
      </c>
      <c r="AA36" s="12">
        <v>32300.846000000001</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68292.525299999994</v>
      </c>
      <c r="D38" s="12">
        <v>72942.105805446001</v>
      </c>
      <c r="E38" s="12">
        <v>86347.107829829998</v>
      </c>
      <c r="F38" s="12">
        <v>84444.914918060007</v>
      </c>
      <c r="G38" s="12">
        <v>70545.295468619996</v>
      </c>
      <c r="H38" s="12">
        <v>65169.71782374</v>
      </c>
      <c r="I38" s="12">
        <v>65359.86263245</v>
      </c>
      <c r="J38" s="12">
        <v>76284.36569382</v>
      </c>
      <c r="K38" s="12">
        <v>66739.401398499991</v>
      </c>
      <c r="L38" s="12">
        <v>84717.142926100001</v>
      </c>
      <c r="M38" s="12">
        <v>128170.77194476</v>
      </c>
      <c r="N38" s="12">
        <v>124201.02914844001</v>
      </c>
      <c r="O38" s="12">
        <v>116990.86773077001</v>
      </c>
      <c r="P38" s="12">
        <v>110257.87752478001</v>
      </c>
      <c r="Q38" s="12">
        <v>121415.80245569999</v>
      </c>
      <c r="R38" s="12">
        <v>94601.088000100004</v>
      </c>
      <c r="S38" s="12">
        <v>86042.751218930003</v>
      </c>
      <c r="T38" s="12">
        <v>92547.916872600006</v>
      </c>
      <c r="U38" s="12">
        <v>76056.059994349998</v>
      </c>
      <c r="V38" s="12">
        <v>86006.134707599995</v>
      </c>
      <c r="W38" s="12">
        <v>84816.325514280004</v>
      </c>
      <c r="X38" s="12">
        <v>79505.53098073999</v>
      </c>
      <c r="Y38" s="12">
        <v>41791.992434450003</v>
      </c>
      <c r="Z38" s="12">
        <v>29752.779289730002</v>
      </c>
      <c r="AA38" s="12">
        <v>29121.961050099999</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88.490869872999994</v>
      </c>
      <c r="D40" s="12">
        <v>0.46265060200000002</v>
      </c>
      <c r="E40" s="12">
        <v>261.87703121000004</v>
      </c>
      <c r="F40" s="12">
        <v>935.38274732000002</v>
      </c>
      <c r="G40" s="12">
        <v>412.6248022370001</v>
      </c>
      <c r="H40" s="12">
        <v>947.00354053500007</v>
      </c>
      <c r="I40" s="12">
        <v>673.11270603000014</v>
      </c>
      <c r="J40" s="12">
        <v>1835.3971888029996</v>
      </c>
      <c r="K40" s="12">
        <v>210.00085012700001</v>
      </c>
      <c r="L40" s="12">
        <v>2682.6813138779994</v>
      </c>
      <c r="M40" s="12">
        <v>5965.2576701039998</v>
      </c>
      <c r="N40" s="12">
        <v>12366.11801869</v>
      </c>
      <c r="O40" s="12">
        <v>3487.7336641800002</v>
      </c>
      <c r="P40" s="12">
        <v>31272.223335269999</v>
      </c>
      <c r="Q40" s="12">
        <v>55225.542134199997</v>
      </c>
      <c r="R40" s="12">
        <v>21079.080773540001</v>
      </c>
      <c r="S40" s="12">
        <v>45275.027627999996</v>
      </c>
      <c r="T40" s="12">
        <v>76875.592768999995</v>
      </c>
      <c r="U40" s="12">
        <v>30216.824705319999</v>
      </c>
      <c r="V40" s="12">
        <v>62945.521915199999</v>
      </c>
      <c r="W40" s="12">
        <v>63637.362400730002</v>
      </c>
      <c r="X40" s="12">
        <v>68402.398832000006</v>
      </c>
      <c r="Y40" s="12">
        <v>70660.987998049997</v>
      </c>
      <c r="Z40" s="12">
        <v>133089.79158980001</v>
      </c>
      <c r="AA40" s="12">
        <v>154692.9517413</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0</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row>
    <row r="44" spans="1:27">
      <c r="A44" s="11" t="s">
        <v>27</v>
      </c>
      <c r="B44" s="11" t="s">
        <v>9</v>
      </c>
      <c r="C44" s="12">
        <v>0</v>
      </c>
      <c r="D44" s="12">
        <v>0</v>
      </c>
      <c r="E44" s="12">
        <v>0</v>
      </c>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row>
    <row r="45" spans="1:27">
      <c r="A45" s="11" t="s">
        <v>27</v>
      </c>
      <c r="B45" s="11" t="s">
        <v>102</v>
      </c>
      <c r="C45" s="12">
        <v>0</v>
      </c>
      <c r="D45" s="12">
        <v>0</v>
      </c>
      <c r="E45" s="12">
        <v>0</v>
      </c>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row>
    <row r="46" spans="1:27">
      <c r="A46" s="11" t="s">
        <v>27</v>
      </c>
      <c r="B46" s="11" t="s">
        <v>15</v>
      </c>
      <c r="C46" s="12">
        <v>0</v>
      </c>
      <c r="D46" s="12">
        <v>0</v>
      </c>
      <c r="E46" s="12">
        <v>0</v>
      </c>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6" t="s">
        <v>98</v>
      </c>
      <c r="B48" s="36"/>
      <c r="C48" s="29">
        <v>775570.99416987295</v>
      </c>
      <c r="D48" s="29">
        <v>739696.67645604804</v>
      </c>
      <c r="E48" s="29">
        <v>686106.97744874004</v>
      </c>
      <c r="F48" s="29">
        <v>604798.69994177995</v>
      </c>
      <c r="G48" s="29">
        <v>556520.34520971705</v>
      </c>
      <c r="H48" s="29">
        <v>525449.77318627504</v>
      </c>
      <c r="I48" s="29">
        <v>471999.16704768006</v>
      </c>
      <c r="J48" s="29">
        <v>449898.37829792302</v>
      </c>
      <c r="K48" s="29">
        <v>403277.56351182697</v>
      </c>
      <c r="L48" s="29">
        <v>431768.33331587794</v>
      </c>
      <c r="M48" s="29">
        <v>472479.30504086398</v>
      </c>
      <c r="N48" s="29">
        <v>463830.25187172997</v>
      </c>
      <c r="O48" s="29">
        <v>399918.19739495002</v>
      </c>
      <c r="P48" s="29">
        <v>371450.61586005002</v>
      </c>
      <c r="Q48" s="29">
        <v>341027.84658989997</v>
      </c>
      <c r="R48" s="29">
        <v>263473.97677364002</v>
      </c>
      <c r="S48" s="29">
        <v>266386.27584692999</v>
      </c>
      <c r="T48" s="29">
        <v>295308.51564160001</v>
      </c>
      <c r="U48" s="29">
        <v>227022.68869967002</v>
      </c>
      <c r="V48" s="29">
        <v>246374.70362280001</v>
      </c>
      <c r="W48" s="29">
        <v>231626.22791500998</v>
      </c>
      <c r="X48" s="29">
        <v>208624.19681274</v>
      </c>
      <c r="Y48" s="29">
        <v>157990.37993250001</v>
      </c>
      <c r="Z48" s="29">
        <v>197825.34787953002</v>
      </c>
      <c r="AA48" s="29">
        <v>216115.7587914</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219042.15599999999</v>
      </c>
      <c r="D52" s="12">
        <v>199043.23800000001</v>
      </c>
      <c r="E52" s="12">
        <v>150263.60879019997</v>
      </c>
      <c r="F52" s="12">
        <v>136384.89171935999</v>
      </c>
      <c r="G52" s="12">
        <v>116987.80849354001</v>
      </c>
      <c r="H52" s="12">
        <v>109393.96</v>
      </c>
      <c r="I52" s="12">
        <v>106739.136</v>
      </c>
      <c r="J52" s="12">
        <v>91624.017000000007</v>
      </c>
      <c r="K52" s="12">
        <v>82944.854000000007</v>
      </c>
      <c r="L52" s="12">
        <v>83280.569000000003</v>
      </c>
      <c r="M52" s="12">
        <v>80617.063999999998</v>
      </c>
      <c r="N52" s="12">
        <v>78763.388999999996</v>
      </c>
      <c r="O52" s="12">
        <v>70332.864499999996</v>
      </c>
      <c r="P52" s="12">
        <v>66497.567999999999</v>
      </c>
      <c r="Q52" s="12">
        <v>66291.271999999997</v>
      </c>
      <c r="R52" s="12">
        <v>58315.794000000002</v>
      </c>
      <c r="S52" s="12">
        <v>53420.025799999996</v>
      </c>
      <c r="T52" s="12">
        <v>47144.942200000005</v>
      </c>
      <c r="U52" s="12">
        <v>44754.148700000005</v>
      </c>
      <c r="V52" s="12">
        <v>39573.324999999997</v>
      </c>
      <c r="W52" s="12">
        <v>38286.514499999997</v>
      </c>
      <c r="X52" s="12">
        <v>29821.631299999997</v>
      </c>
      <c r="Y52" s="12">
        <v>10131.989</v>
      </c>
      <c r="Z52" s="12">
        <v>14333.022499999999</v>
      </c>
      <c r="AA52" s="12">
        <v>0</v>
      </c>
    </row>
    <row r="53" spans="1:27">
      <c r="A53" s="11" t="s">
        <v>28</v>
      </c>
      <c r="B53" s="11" t="s">
        <v>8</v>
      </c>
      <c r="C53" s="12">
        <v>0</v>
      </c>
      <c r="D53" s="12">
        <v>0.20628673</v>
      </c>
      <c r="E53" s="12">
        <v>0.22173819</v>
      </c>
      <c r="F53" s="12">
        <v>0.21815451</v>
      </c>
      <c r="G53" s="12">
        <v>0.21887398</v>
      </c>
      <c r="H53" s="12">
        <v>0.23533192</v>
      </c>
      <c r="I53" s="12">
        <v>0.22856167999999999</v>
      </c>
      <c r="J53" s="12">
        <v>0.24946157999999999</v>
      </c>
      <c r="K53" s="12">
        <v>0.23870560000000002</v>
      </c>
      <c r="L53" s="12">
        <v>0.26579547000000003</v>
      </c>
      <c r="M53" s="12">
        <v>0.29227023000000002</v>
      </c>
      <c r="N53" s="12">
        <v>0.35233791999999997</v>
      </c>
      <c r="O53" s="12">
        <v>0.36634604000000004</v>
      </c>
      <c r="P53" s="12">
        <v>0.35564733999999998</v>
      </c>
      <c r="Q53" s="12">
        <v>0.39956386999999999</v>
      </c>
      <c r="R53" s="12">
        <v>0.37207632000000002</v>
      </c>
      <c r="S53" s="12">
        <v>0.36672852</v>
      </c>
      <c r="T53" s="12">
        <v>0.37998147999999998</v>
      </c>
      <c r="U53" s="12">
        <v>0.40827926999999997</v>
      </c>
      <c r="V53" s="12">
        <v>0.39489377000000003</v>
      </c>
      <c r="W53" s="12">
        <v>0.44767079999999998</v>
      </c>
      <c r="X53" s="12">
        <v>0.42371409999999998</v>
      </c>
      <c r="Y53" s="12">
        <v>0.80578920000000009</v>
      </c>
      <c r="Z53" s="12">
        <v>0.82447614000000002</v>
      </c>
      <c r="AA53" s="12">
        <v>2.8716334999999997</v>
      </c>
    </row>
    <row r="54" spans="1:27">
      <c r="A54" s="11" t="s">
        <v>28</v>
      </c>
      <c r="B54" s="11" t="s">
        <v>12</v>
      </c>
      <c r="C54" s="12">
        <v>917.38424999999995</v>
      </c>
      <c r="D54" s="12">
        <v>761.66525000000001</v>
      </c>
      <c r="E54" s="12">
        <v>4532.6369999999997</v>
      </c>
      <c r="F54" s="12">
        <v>4527.25</v>
      </c>
      <c r="G54" s="12">
        <v>5997.857</v>
      </c>
      <c r="H54" s="12">
        <v>8109.76</v>
      </c>
      <c r="I54" s="12">
        <v>1143.2341999999999</v>
      </c>
      <c r="J54" s="12">
        <v>3058.8627999999999</v>
      </c>
      <c r="K54" s="12">
        <v>1224.7446</v>
      </c>
      <c r="L54" s="12">
        <v>3181.5877999999998</v>
      </c>
      <c r="M54" s="12">
        <v>3125.3544999999999</v>
      </c>
      <c r="N54" s="12">
        <v>7108.6565000000001</v>
      </c>
      <c r="O54" s="12">
        <v>8815.2849999999999</v>
      </c>
      <c r="P54" s="12">
        <v>9655.0529999999999</v>
      </c>
      <c r="Q54" s="12">
        <v>16584.280999999999</v>
      </c>
      <c r="R54" s="12">
        <v>8060.1840000000002</v>
      </c>
      <c r="S54" s="12">
        <v>0</v>
      </c>
      <c r="T54" s="12">
        <v>0</v>
      </c>
      <c r="U54" s="12">
        <v>0</v>
      </c>
      <c r="V54" s="12">
        <v>0</v>
      </c>
      <c r="W54" s="12">
        <v>0</v>
      </c>
      <c r="X54" s="12">
        <v>0</v>
      </c>
      <c r="Y54" s="12">
        <v>0</v>
      </c>
      <c r="Z54" s="12">
        <v>0</v>
      </c>
      <c r="AA54" s="12">
        <v>0</v>
      </c>
    </row>
    <row r="55" spans="1:27">
      <c r="A55" s="11" t="s">
        <v>28</v>
      </c>
      <c r="B55" s="11" t="s">
        <v>5</v>
      </c>
      <c r="C55" s="12">
        <v>1230.70753479</v>
      </c>
      <c r="D55" s="12">
        <v>1266.0520001900002</v>
      </c>
      <c r="E55" s="12">
        <v>2202.8322933899999</v>
      </c>
      <c r="F55" s="12">
        <v>3676.6751039699998</v>
      </c>
      <c r="G55" s="12">
        <v>3750.0993627759995</v>
      </c>
      <c r="H55" s="12">
        <v>3316.1953327499996</v>
      </c>
      <c r="I55" s="12">
        <v>373.0617895719999</v>
      </c>
      <c r="J55" s="12">
        <v>2052.3018943340003</v>
      </c>
      <c r="K55" s="12">
        <v>862.34401014999992</v>
      </c>
      <c r="L55" s="12">
        <v>2258.7031366599999</v>
      </c>
      <c r="M55" s="12">
        <v>1248.14144474</v>
      </c>
      <c r="N55" s="12">
        <v>6938.9630612400006</v>
      </c>
      <c r="O55" s="12">
        <v>9647.0918760100012</v>
      </c>
      <c r="P55" s="12">
        <v>7557.5339594699999</v>
      </c>
      <c r="Q55" s="12">
        <v>12189.480146730002</v>
      </c>
      <c r="R55" s="12">
        <v>2503.7773731399998</v>
      </c>
      <c r="S55" s="12">
        <v>13914.696454199999</v>
      </c>
      <c r="T55" s="12">
        <v>17356.275697319998</v>
      </c>
      <c r="U55" s="12">
        <v>9924.7928676599986</v>
      </c>
      <c r="V55" s="12">
        <v>7257.8256906300003</v>
      </c>
      <c r="W55" s="12">
        <v>27539.000641619998</v>
      </c>
      <c r="X55" s="12">
        <v>37859.56391053</v>
      </c>
      <c r="Y55" s="12">
        <v>85457.532524729992</v>
      </c>
      <c r="Z55" s="12">
        <v>141609.69638519999</v>
      </c>
      <c r="AA55" s="12">
        <v>183393.21884470002</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0</v>
      </c>
      <c r="D58" s="12">
        <v>0</v>
      </c>
      <c r="E58" s="12">
        <v>0</v>
      </c>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row>
    <row r="59" spans="1:27">
      <c r="A59" s="11" t="s">
        <v>28</v>
      </c>
      <c r="B59" s="11" t="s">
        <v>9</v>
      </c>
      <c r="C59" s="12">
        <v>0</v>
      </c>
      <c r="D59" s="12">
        <v>0</v>
      </c>
      <c r="E59" s="12">
        <v>0</v>
      </c>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row>
    <row r="60" spans="1:27">
      <c r="A60" s="11" t="s">
        <v>28</v>
      </c>
      <c r="B60" s="11" t="s">
        <v>102</v>
      </c>
      <c r="C60" s="12">
        <v>0</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row>
    <row r="61" spans="1:27">
      <c r="A61" s="11" t="s">
        <v>28</v>
      </c>
      <c r="B61" s="11" t="s">
        <v>15</v>
      </c>
      <c r="C61" s="12">
        <v>0</v>
      </c>
      <c r="D61" s="12">
        <v>0</v>
      </c>
      <c r="E61" s="12">
        <v>0</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6" t="s">
        <v>98</v>
      </c>
      <c r="B63" s="36"/>
      <c r="C63" s="29">
        <v>221190.24778479</v>
      </c>
      <c r="D63" s="29">
        <v>201071.16153692</v>
      </c>
      <c r="E63" s="29">
        <v>156999.29982177998</v>
      </c>
      <c r="F63" s="29">
        <v>144589.03497783997</v>
      </c>
      <c r="G63" s="29">
        <v>126735.98373029602</v>
      </c>
      <c r="H63" s="29">
        <v>120820.15066467</v>
      </c>
      <c r="I63" s="29">
        <v>108255.66055125202</v>
      </c>
      <c r="J63" s="29">
        <v>96735.431155914004</v>
      </c>
      <c r="K63" s="29">
        <v>85032.181315750015</v>
      </c>
      <c r="L63" s="29">
        <v>88721.125732129993</v>
      </c>
      <c r="M63" s="29">
        <v>84990.85221497</v>
      </c>
      <c r="N63" s="29">
        <v>92811.360899160005</v>
      </c>
      <c r="O63" s="29">
        <v>88795.607722050001</v>
      </c>
      <c r="P63" s="29">
        <v>83710.510606809999</v>
      </c>
      <c r="Q63" s="29">
        <v>95065.432710599998</v>
      </c>
      <c r="R63" s="29">
        <v>68880.127449459993</v>
      </c>
      <c r="S63" s="29">
        <v>67335.088982719986</v>
      </c>
      <c r="T63" s="29">
        <v>64501.597878800007</v>
      </c>
      <c r="U63" s="29">
        <v>54679.349846930003</v>
      </c>
      <c r="V63" s="29">
        <v>46831.545584399995</v>
      </c>
      <c r="W63" s="29">
        <v>65825.962812419995</v>
      </c>
      <c r="X63" s="29">
        <v>67681.618924629991</v>
      </c>
      <c r="Y63" s="29">
        <v>95590.327313929985</v>
      </c>
      <c r="Z63" s="29">
        <v>155943.54336133998</v>
      </c>
      <c r="AA63" s="29">
        <v>183396.09047820003</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50304.696799999998</v>
      </c>
      <c r="D68" s="12">
        <v>42232.920953629997</v>
      </c>
      <c r="E68" s="12">
        <v>16158.98568564</v>
      </c>
      <c r="F68" s="12">
        <v>11488.91191956</v>
      </c>
      <c r="G68" s="12">
        <v>9278.5732558999989</v>
      </c>
      <c r="H68" s="12">
        <v>13416.715305199999</v>
      </c>
      <c r="I68" s="12">
        <v>5547.5585993299992</v>
      </c>
      <c r="J68" s="12">
        <v>11239.873496029999</v>
      </c>
      <c r="K68" s="12">
        <v>5104.8009838899998</v>
      </c>
      <c r="L68" s="12">
        <v>20142.355467130001</v>
      </c>
      <c r="M68" s="12">
        <v>38805.805963320003</v>
      </c>
      <c r="N68" s="12">
        <v>61627.635773379996</v>
      </c>
      <c r="O68" s="12">
        <v>31360.396394039999</v>
      </c>
      <c r="P68" s="12">
        <v>36553.331057700001</v>
      </c>
      <c r="Q68" s="12">
        <v>0.42526260000000005</v>
      </c>
      <c r="R68" s="12">
        <v>0.39499892999999997</v>
      </c>
      <c r="S68" s="12">
        <v>0.38660663000000001</v>
      </c>
      <c r="T68" s="12">
        <v>0.36495049999999996</v>
      </c>
      <c r="U68" s="12">
        <v>0.35376740000000001</v>
      </c>
      <c r="V68" s="12">
        <v>0.34178836000000001</v>
      </c>
      <c r="W68" s="12">
        <v>0.42357522999999997</v>
      </c>
      <c r="X68" s="12">
        <v>0.39172723000000004</v>
      </c>
      <c r="Y68" s="12">
        <v>0.43490973000000005</v>
      </c>
      <c r="Z68" s="12">
        <v>0.43052205999999998</v>
      </c>
      <c r="AA68" s="12">
        <v>0.41510210000000003</v>
      </c>
    </row>
    <row r="69" spans="1:27">
      <c r="A69" s="11" t="s">
        <v>29</v>
      </c>
      <c r="B69" s="11" t="s">
        <v>12</v>
      </c>
      <c r="C69" s="12">
        <v>4535.8215</v>
      </c>
      <c r="D69" s="12">
        <v>5352.4979999999996</v>
      </c>
      <c r="E69" s="12">
        <v>6167.25</v>
      </c>
      <c r="F69" s="12">
        <v>5395.4454999999998</v>
      </c>
      <c r="G69" s="12">
        <v>5380.6040000000003</v>
      </c>
      <c r="H69" s="12">
        <v>5887.59</v>
      </c>
      <c r="I69" s="12">
        <v>1140.1311000000001</v>
      </c>
      <c r="J69" s="12">
        <v>4381.1850000000004</v>
      </c>
      <c r="K69" s="12">
        <v>2218.8682000000003</v>
      </c>
      <c r="L69" s="12">
        <v>5730.2219999999998</v>
      </c>
      <c r="M69" s="12">
        <v>7449.4234999999999</v>
      </c>
      <c r="N69" s="12">
        <v>29738.880000000001</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6260.1626020029998</v>
      </c>
      <c r="D70" s="12">
        <v>7373.2345846100015</v>
      </c>
      <c r="E70" s="12">
        <v>4881.4711656649997</v>
      </c>
      <c r="F70" s="12">
        <v>4076.1658985300005</v>
      </c>
      <c r="G70" s="12">
        <v>4137.0026881849999</v>
      </c>
      <c r="H70" s="12">
        <v>4906.6986000649986</v>
      </c>
      <c r="I70" s="12">
        <v>1017.798819202</v>
      </c>
      <c r="J70" s="12">
        <v>2980.5142126400001</v>
      </c>
      <c r="K70" s="12">
        <v>1109.6598319039999</v>
      </c>
      <c r="L70" s="12">
        <v>4969.1528681600003</v>
      </c>
      <c r="M70" s="12">
        <v>10205.676398333</v>
      </c>
      <c r="N70" s="12">
        <v>26536.77028049</v>
      </c>
      <c r="O70" s="12">
        <v>15317.272201889999</v>
      </c>
      <c r="P70" s="12">
        <v>17150.262359960005</v>
      </c>
      <c r="Q70" s="12">
        <v>36523.575191649994</v>
      </c>
      <c r="R70" s="12">
        <v>20784.867976191003</v>
      </c>
      <c r="S70" s="12">
        <v>31252.395946790002</v>
      </c>
      <c r="T70" s="12">
        <v>35171.298753860006</v>
      </c>
      <c r="U70" s="12">
        <v>22345.835598129997</v>
      </c>
      <c r="V70" s="12">
        <v>23674.582321639999</v>
      </c>
      <c r="W70" s="12">
        <v>38937.556023199992</v>
      </c>
      <c r="X70" s="12">
        <v>30526.600584759999</v>
      </c>
      <c r="Y70" s="12">
        <v>32764.954947800001</v>
      </c>
      <c r="Z70" s="12">
        <v>33361.346625499995</v>
      </c>
      <c r="AA70" s="12">
        <v>32190.11057275</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0</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row>
    <row r="74" spans="1:27">
      <c r="A74" s="11" t="s">
        <v>29</v>
      </c>
      <c r="B74" s="11" t="s">
        <v>9</v>
      </c>
      <c r="C74" s="12">
        <v>0</v>
      </c>
      <c r="D74" s="12">
        <v>0</v>
      </c>
      <c r="E74" s="12">
        <v>0</v>
      </c>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row>
    <row r="75" spans="1:27">
      <c r="A75" s="11" t="s">
        <v>29</v>
      </c>
      <c r="B75" s="11" t="s">
        <v>102</v>
      </c>
      <c r="C75" s="12">
        <v>0</v>
      </c>
      <c r="D75" s="12">
        <v>0</v>
      </c>
      <c r="E75" s="12">
        <v>0</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row>
    <row r="76" spans="1:27">
      <c r="A76" s="11" t="s">
        <v>29</v>
      </c>
      <c r="B76" s="11" t="s">
        <v>15</v>
      </c>
      <c r="C76" s="12">
        <v>0</v>
      </c>
      <c r="D76" s="12">
        <v>0</v>
      </c>
      <c r="E76" s="12">
        <v>0</v>
      </c>
      <c r="F76" s="12">
        <v>0</v>
      </c>
      <c r="G76" s="12">
        <v>0</v>
      </c>
      <c r="H76" s="12">
        <v>0</v>
      </c>
      <c r="I76" s="12">
        <v>0</v>
      </c>
      <c r="J76" s="12">
        <v>0</v>
      </c>
      <c r="K76" s="12">
        <v>0</v>
      </c>
      <c r="L76" s="12">
        <v>0</v>
      </c>
      <c r="M76" s="12">
        <v>0</v>
      </c>
      <c r="N76" s="12">
        <v>0</v>
      </c>
      <c r="O76" s="12">
        <v>0</v>
      </c>
      <c r="P76" s="12">
        <v>0</v>
      </c>
      <c r="Q76" s="12">
        <v>0</v>
      </c>
      <c r="R76" s="12">
        <v>0</v>
      </c>
      <c r="S76" s="12">
        <v>0</v>
      </c>
      <c r="T76" s="12">
        <v>0</v>
      </c>
      <c r="U76" s="12">
        <v>0</v>
      </c>
      <c r="V76" s="12">
        <v>0</v>
      </c>
      <c r="W76" s="12">
        <v>0</v>
      </c>
      <c r="X76" s="12">
        <v>0</v>
      </c>
      <c r="Y76" s="12">
        <v>0</v>
      </c>
      <c r="Z76" s="12">
        <v>0</v>
      </c>
      <c r="AA76" s="12">
        <v>0</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6" t="s">
        <v>98</v>
      </c>
      <c r="B78" s="36"/>
      <c r="C78" s="29">
        <v>61100.680902002998</v>
      </c>
      <c r="D78" s="29">
        <v>54958.653538239996</v>
      </c>
      <c r="E78" s="29">
        <v>27207.706851305</v>
      </c>
      <c r="F78" s="29">
        <v>20960.523318090003</v>
      </c>
      <c r="G78" s="29">
        <v>18796.179944084997</v>
      </c>
      <c r="H78" s="29">
        <v>24211.003905264999</v>
      </c>
      <c r="I78" s="29">
        <v>7705.4885185319999</v>
      </c>
      <c r="J78" s="29">
        <v>18601.572708669999</v>
      </c>
      <c r="K78" s="29">
        <v>8433.329015794001</v>
      </c>
      <c r="L78" s="29">
        <v>30841.730335290002</v>
      </c>
      <c r="M78" s="29">
        <v>56460.905861653002</v>
      </c>
      <c r="N78" s="29">
        <v>117903.28605387</v>
      </c>
      <c r="O78" s="29">
        <v>46677.668595929994</v>
      </c>
      <c r="P78" s="29">
        <v>53703.593417660006</v>
      </c>
      <c r="Q78" s="29">
        <v>36524.000454249996</v>
      </c>
      <c r="R78" s="29">
        <v>20785.262975121004</v>
      </c>
      <c r="S78" s="29">
        <v>31252.782553420002</v>
      </c>
      <c r="T78" s="29">
        <v>35171.663704360006</v>
      </c>
      <c r="U78" s="29">
        <v>22346.189365529997</v>
      </c>
      <c r="V78" s="29">
        <v>23674.92411</v>
      </c>
      <c r="W78" s="29">
        <v>38937.979598429993</v>
      </c>
      <c r="X78" s="29">
        <v>30526.992311989998</v>
      </c>
      <c r="Y78" s="29">
        <v>32765.389857530001</v>
      </c>
      <c r="Z78" s="29">
        <v>33361.777147559995</v>
      </c>
      <c r="AA78" s="29">
        <v>32190.52567485</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0.19042075</v>
      </c>
      <c r="E83" s="12">
        <v>0.19433869999999998</v>
      </c>
      <c r="F83" s="12">
        <v>0.19341496</v>
      </c>
      <c r="G83" s="12">
        <v>0.19364983</v>
      </c>
      <c r="H83" s="12">
        <v>0.19464595000000001</v>
      </c>
      <c r="I83" s="12">
        <v>0.20482818999999999</v>
      </c>
      <c r="J83" s="12">
        <v>0.21273448</v>
      </c>
      <c r="K83" s="12">
        <v>0.21581442000000001</v>
      </c>
      <c r="L83" s="12">
        <v>0.23269785999999998</v>
      </c>
      <c r="M83" s="12">
        <v>0.24354655</v>
      </c>
      <c r="N83" s="12">
        <v>0.25846246</v>
      </c>
      <c r="O83" s="12">
        <v>0.25824200000000003</v>
      </c>
      <c r="P83" s="12">
        <v>0.24951975999999998</v>
      </c>
      <c r="Q83" s="12">
        <v>0.27214377000000001</v>
      </c>
      <c r="R83" s="12">
        <v>0.26121032999999999</v>
      </c>
      <c r="S83" s="12">
        <v>0.25385755999999998</v>
      </c>
      <c r="T83" s="12">
        <v>0.24197368</v>
      </c>
      <c r="U83" s="12">
        <v>0.25646225</v>
      </c>
      <c r="V83" s="12">
        <v>0.24594531</v>
      </c>
      <c r="W83" s="12">
        <v>0.24214548</v>
      </c>
      <c r="X83" s="12">
        <v>0.23946700000000001</v>
      </c>
      <c r="Y83" s="12">
        <v>0.25455581999999999</v>
      </c>
      <c r="Z83" s="12">
        <v>0.25069427</v>
      </c>
      <c r="AA83" s="12">
        <v>0.26627234</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0.29783647000000002</v>
      </c>
      <c r="D85" s="12">
        <v>0.29612316</v>
      </c>
      <c r="E85" s="12">
        <v>0.29800264500000001</v>
      </c>
      <c r="F85" s="12">
        <v>0.29661230999999999</v>
      </c>
      <c r="G85" s="12">
        <v>0.29688005999999995</v>
      </c>
      <c r="H85" s="12">
        <v>0.30054289000000001</v>
      </c>
      <c r="I85" s="12">
        <v>0.314966095</v>
      </c>
      <c r="J85" s="12">
        <v>49.526873420000001</v>
      </c>
      <c r="K85" s="12">
        <v>0.31327619800000001</v>
      </c>
      <c r="L85" s="12">
        <v>91.448772779999999</v>
      </c>
      <c r="M85" s="12">
        <v>0.35330345000000002</v>
      </c>
      <c r="N85" s="12">
        <v>240.50789877</v>
      </c>
      <c r="O85" s="12">
        <v>485.79121988999998</v>
      </c>
      <c r="P85" s="12">
        <v>195.29547310000001</v>
      </c>
      <c r="Q85" s="12">
        <v>755.36488501399992</v>
      </c>
      <c r="R85" s="12">
        <v>105.746877645</v>
      </c>
      <c r="S85" s="12">
        <v>194.23661096400002</v>
      </c>
      <c r="T85" s="12">
        <v>49.381485664000003</v>
      </c>
      <c r="U85" s="12">
        <v>165.07290922999999</v>
      </c>
      <c r="V85" s="12">
        <v>0.26787095</v>
      </c>
      <c r="W85" s="12">
        <v>137.33825731000002</v>
      </c>
      <c r="X85" s="12">
        <v>193.43709093000004</v>
      </c>
      <c r="Y85" s="12">
        <v>141.72718191999999</v>
      </c>
      <c r="Z85" s="12">
        <v>101.59810814999999</v>
      </c>
      <c r="AA85" s="12">
        <v>247.54569673</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0</v>
      </c>
      <c r="D88" s="12">
        <v>0</v>
      </c>
      <c r="E88" s="12">
        <v>0</v>
      </c>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row>
    <row r="89" spans="1:27">
      <c r="A89" s="11" t="s">
        <v>30</v>
      </c>
      <c r="B89" s="11" t="s">
        <v>9</v>
      </c>
      <c r="C89" s="12">
        <v>0</v>
      </c>
      <c r="D89" s="12">
        <v>0</v>
      </c>
      <c r="E89" s="12">
        <v>0</v>
      </c>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row>
    <row r="90" spans="1:27">
      <c r="A90" s="11" t="s">
        <v>30</v>
      </c>
      <c r="B90" s="11" t="s">
        <v>102</v>
      </c>
      <c r="C90" s="12">
        <v>0</v>
      </c>
      <c r="D90" s="12">
        <v>0</v>
      </c>
      <c r="E90" s="12">
        <v>0</v>
      </c>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row>
    <row r="91" spans="1:27">
      <c r="A91" s="11" t="s">
        <v>30</v>
      </c>
      <c r="B91" s="11" t="s">
        <v>15</v>
      </c>
      <c r="C91" s="12">
        <v>0</v>
      </c>
      <c r="D91" s="12">
        <v>0</v>
      </c>
      <c r="E91" s="12">
        <v>0</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6" t="s">
        <v>98</v>
      </c>
      <c r="B93" s="36"/>
      <c r="C93" s="29">
        <v>0.29783647000000002</v>
      </c>
      <c r="D93" s="29">
        <v>0.48654390999999997</v>
      </c>
      <c r="E93" s="29">
        <v>0.49234134499999999</v>
      </c>
      <c r="F93" s="29">
        <v>0.49002727000000001</v>
      </c>
      <c r="G93" s="29">
        <v>0.49052988999999991</v>
      </c>
      <c r="H93" s="29">
        <v>0.49518884000000002</v>
      </c>
      <c r="I93" s="29">
        <v>0.51979428500000002</v>
      </c>
      <c r="J93" s="29">
        <v>49.739607900000003</v>
      </c>
      <c r="K93" s="29">
        <v>0.52909061800000001</v>
      </c>
      <c r="L93" s="29">
        <v>91.681470640000001</v>
      </c>
      <c r="M93" s="29">
        <v>0.59684999999999999</v>
      </c>
      <c r="N93" s="29">
        <v>240.76636123</v>
      </c>
      <c r="O93" s="29">
        <v>486.04946188999998</v>
      </c>
      <c r="P93" s="29">
        <v>195.54499286000001</v>
      </c>
      <c r="Q93" s="29">
        <v>755.63702878399988</v>
      </c>
      <c r="R93" s="29">
        <v>106.008087975</v>
      </c>
      <c r="S93" s="29">
        <v>194.49046852400002</v>
      </c>
      <c r="T93" s="29">
        <v>49.623459344000004</v>
      </c>
      <c r="U93" s="29">
        <v>165.32937147999999</v>
      </c>
      <c r="V93" s="29">
        <v>0.51381626000000002</v>
      </c>
      <c r="W93" s="29">
        <v>137.58040279000002</v>
      </c>
      <c r="X93" s="29">
        <v>193.67655793000003</v>
      </c>
      <c r="Y93" s="29">
        <v>141.98173774</v>
      </c>
      <c r="Z93" s="29">
        <v>101.84880241999998</v>
      </c>
      <c r="AA93" s="29">
        <v>247.81196907</v>
      </c>
    </row>
  </sheetData>
  <sheetProtection algorithmName="SHA-512" hashValue="IStoQ6ZuMEMnj4SccrGDJzavyoWD7XRVg7IQ0BVoIUZXLe3pEezdkvQD3bRkff6+9K9+lHIgjmYPkHnjej7D4g==" saltValue="/P5+DsELJA5g7UCAP4V6ZA==" spinCount="100000" sheet="1" objects="1" scenarios="1"/>
  <mergeCells count="6">
    <mergeCell ref="A93:B93"/>
    <mergeCell ref="A18:B18"/>
    <mergeCell ref="A33:B33"/>
    <mergeCell ref="A48:B48"/>
    <mergeCell ref="A63:B63"/>
    <mergeCell ref="A78:B78"/>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57E188"/>
  </sheetPr>
  <dimension ref="A1:AG93"/>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33" ht="23.25" customHeight="1">
      <c r="A1" s="9" t="s">
        <v>147</v>
      </c>
      <c r="B1" s="8"/>
      <c r="C1" s="8"/>
      <c r="D1" s="8"/>
      <c r="E1" s="8"/>
      <c r="F1" s="8"/>
      <c r="G1" s="8"/>
      <c r="H1" s="8"/>
      <c r="I1" s="8"/>
      <c r="J1" s="8"/>
      <c r="K1" s="8"/>
      <c r="L1" s="8"/>
      <c r="M1" s="8"/>
      <c r="N1" s="8"/>
      <c r="O1" s="8"/>
      <c r="P1" s="8"/>
      <c r="Q1" s="8"/>
      <c r="R1" s="8"/>
      <c r="S1" s="8"/>
      <c r="T1" s="8"/>
      <c r="U1" s="8"/>
      <c r="V1" s="8"/>
      <c r="W1" s="8"/>
      <c r="X1" s="8"/>
      <c r="Y1" s="8"/>
      <c r="Z1" s="8"/>
      <c r="AA1" s="8"/>
    </row>
    <row r="2" spans="1:33">
      <c r="A2" s="10" t="s">
        <v>31</v>
      </c>
      <c r="B2" s="7" t="s">
        <v>116</v>
      </c>
    </row>
    <row r="3" spans="1:33">
      <c r="B3" s="7"/>
    </row>
    <row r="4" spans="1:33">
      <c r="A4" s="7" t="s">
        <v>52</v>
      </c>
      <c r="B4" s="7"/>
      <c r="AB4" s="6"/>
      <c r="AC4" s="6"/>
      <c r="AD4" s="6"/>
      <c r="AE4" s="6"/>
      <c r="AF4" s="6"/>
      <c r="AG4" s="6"/>
    </row>
    <row r="5" spans="1:33">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c r="AB5" s="6"/>
      <c r="AC5" s="6"/>
      <c r="AD5" s="6"/>
      <c r="AE5" s="6"/>
      <c r="AF5" s="6"/>
      <c r="AG5" s="6"/>
    </row>
    <row r="6" spans="1:33">
      <c r="A6" s="11" t="s">
        <v>18</v>
      </c>
      <c r="B6" s="11" t="s">
        <v>2</v>
      </c>
      <c r="C6" s="12">
        <v>0</v>
      </c>
      <c r="D6" s="12">
        <v>0</v>
      </c>
      <c r="E6" s="12">
        <v>0</v>
      </c>
      <c r="F6" s="12">
        <v>0</v>
      </c>
      <c r="G6" s="12">
        <v>0</v>
      </c>
      <c r="H6" s="12">
        <v>0</v>
      </c>
      <c r="I6" s="12">
        <v>0</v>
      </c>
      <c r="J6" s="12">
        <v>0</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6"/>
      <c r="AC6" s="6"/>
      <c r="AD6" s="6"/>
      <c r="AE6" s="6"/>
      <c r="AF6" s="6"/>
      <c r="AG6" s="6"/>
    </row>
    <row r="7" spans="1:33">
      <c r="A7" s="11" t="s">
        <v>18</v>
      </c>
      <c r="B7" s="11" t="s">
        <v>11</v>
      </c>
      <c r="C7" s="12">
        <v>0</v>
      </c>
      <c r="D7" s="12">
        <v>0</v>
      </c>
      <c r="E7" s="12">
        <v>0</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6"/>
      <c r="AC7" s="6"/>
      <c r="AD7" s="6"/>
      <c r="AE7" s="6"/>
      <c r="AF7" s="6"/>
      <c r="AG7" s="6"/>
    </row>
    <row r="8" spans="1:33">
      <c r="A8" s="11" t="s">
        <v>18</v>
      </c>
      <c r="B8" s="11" t="s">
        <v>8</v>
      </c>
      <c r="C8" s="12">
        <v>0</v>
      </c>
      <c r="D8" s="12">
        <v>4.4051722369715449</v>
      </c>
      <c r="E8" s="12">
        <v>0.55123848987588786</v>
      </c>
      <c r="F8" s="12">
        <v>0.12428965205420389</v>
      </c>
      <c r="G8" s="12">
        <v>0.14655009958506882</v>
      </c>
      <c r="H8" s="12">
        <v>0.54531169848808936</v>
      </c>
      <c r="I8" s="12">
        <v>0.2070654479923176</v>
      </c>
      <c r="J8" s="12">
        <v>0.47582325974611328</v>
      </c>
      <c r="K8" s="12">
        <v>5.4389260303178061E-2</v>
      </c>
      <c r="L8" s="12">
        <v>0.66435543546657971</v>
      </c>
      <c r="M8" s="12">
        <v>1.6428765571343278</v>
      </c>
      <c r="N8" s="12">
        <v>0.68052816830909468</v>
      </c>
      <c r="O8" s="12">
        <v>0.39288044070649814</v>
      </c>
      <c r="P8" s="12">
        <v>6.7947707622195583E-2</v>
      </c>
      <c r="Q8" s="12">
        <v>0.93660394916590339</v>
      </c>
      <c r="R8" s="12">
        <v>1.7916897858707679E-2</v>
      </c>
      <c r="S8" s="12">
        <v>2.7767991043031383E-2</v>
      </c>
      <c r="T8" s="12">
        <v>7.9069049751411491E-2</v>
      </c>
      <c r="U8" s="12">
        <v>0.26487003441732576</v>
      </c>
      <c r="V8" s="12">
        <v>3.6839963148389269E-2</v>
      </c>
      <c r="W8" s="12">
        <v>0.33465340703193219</v>
      </c>
      <c r="X8" s="12">
        <v>2.2780729217900652E-2</v>
      </c>
      <c r="Y8" s="12">
        <v>0.40736031262344985</v>
      </c>
      <c r="Z8" s="12">
        <v>0.38229574709033531</v>
      </c>
      <c r="AA8" s="12">
        <v>0.47443293371711481</v>
      </c>
      <c r="AB8" s="6"/>
      <c r="AC8" s="6"/>
      <c r="AD8" s="6"/>
      <c r="AE8" s="6"/>
      <c r="AF8" s="6"/>
      <c r="AG8" s="6"/>
    </row>
    <row r="9" spans="1:33">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6"/>
      <c r="AC9" s="6"/>
      <c r="AD9" s="6"/>
      <c r="AE9" s="6"/>
      <c r="AF9" s="6"/>
      <c r="AG9" s="6"/>
    </row>
    <row r="10" spans="1:33">
      <c r="A10" s="11" t="s">
        <v>18</v>
      </c>
      <c r="B10" s="11" t="s">
        <v>5</v>
      </c>
      <c r="C10" s="12">
        <v>11.633579249799288</v>
      </c>
      <c r="D10" s="12">
        <v>228960.79345644463</v>
      </c>
      <c r="E10" s="12">
        <v>180030.6493382699</v>
      </c>
      <c r="F10" s="12">
        <v>0.35472819120506183</v>
      </c>
      <c r="G10" s="12">
        <v>0.33926069548013144</v>
      </c>
      <c r="H10" s="12">
        <v>2.3701825021271872</v>
      </c>
      <c r="I10" s="12">
        <v>3.5448005342287159</v>
      </c>
      <c r="J10" s="12">
        <v>263263.28545159812</v>
      </c>
      <c r="K10" s="12">
        <v>0.26885603973876332</v>
      </c>
      <c r="L10" s="12">
        <v>0.53502397071571361</v>
      </c>
      <c r="M10" s="12">
        <v>250507.30451743971</v>
      </c>
      <c r="N10" s="12">
        <v>264344.53723408614</v>
      </c>
      <c r="O10" s="12">
        <v>4.3394173882917286</v>
      </c>
      <c r="P10" s="12">
        <v>0.10098126205403279</v>
      </c>
      <c r="Q10" s="12">
        <v>4.9580144787995089</v>
      </c>
      <c r="R10" s="12">
        <v>5.2419911854939223E-2</v>
      </c>
      <c r="S10" s="12">
        <v>7.9237758472894382E-2</v>
      </c>
      <c r="T10" s="12">
        <v>0.1548958204570407</v>
      </c>
      <c r="U10" s="12">
        <v>4.4364934888852252</v>
      </c>
      <c r="V10" s="12">
        <v>5.0371496296306821E-2</v>
      </c>
      <c r="W10" s="12">
        <v>3703.8544619588129</v>
      </c>
      <c r="X10" s="12">
        <v>208417.78324885151</v>
      </c>
      <c r="Y10" s="12">
        <v>17547.418965924615</v>
      </c>
      <c r="Z10" s="12">
        <v>63874.649261958686</v>
      </c>
      <c r="AA10" s="12">
        <v>6912.0848138302963</v>
      </c>
      <c r="AB10" s="6"/>
      <c r="AC10" s="6"/>
      <c r="AD10" s="6"/>
      <c r="AE10" s="6"/>
      <c r="AF10" s="6"/>
      <c r="AG10" s="6"/>
    </row>
    <row r="11" spans="1:33">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6"/>
      <c r="AC11" s="6"/>
      <c r="AD11" s="6"/>
      <c r="AE11" s="6"/>
      <c r="AF11" s="6"/>
      <c r="AG11" s="6"/>
    </row>
    <row r="12" spans="1:33">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6"/>
      <c r="AC12" s="6"/>
      <c r="AD12" s="6"/>
      <c r="AE12" s="6"/>
      <c r="AF12" s="6"/>
      <c r="AG12" s="6"/>
    </row>
    <row r="13" spans="1:33">
      <c r="A13" s="11" t="s">
        <v>18</v>
      </c>
      <c r="B13" s="11" t="s">
        <v>10</v>
      </c>
      <c r="C13" s="12">
        <v>277060.26768483978</v>
      </c>
      <c r="D13" s="12">
        <v>1675347.5495273205</v>
      </c>
      <c r="E13" s="12">
        <v>2989396.2875146125</v>
      </c>
      <c r="F13" s="12">
        <v>3310027.7687812564</v>
      </c>
      <c r="G13" s="12">
        <v>3107459.1939872978</v>
      </c>
      <c r="H13" s="12">
        <v>3158248.6876606815</v>
      </c>
      <c r="I13" s="12">
        <v>2313394.5878059501</v>
      </c>
      <c r="J13" s="12">
        <v>165573.69451767669</v>
      </c>
      <c r="K13" s="12">
        <v>152270.06208086491</v>
      </c>
      <c r="L13" s="12">
        <v>803506.66702977987</v>
      </c>
      <c r="M13" s="12">
        <v>3485289.8547079517</v>
      </c>
      <c r="N13" s="12">
        <v>1484271.884637017</v>
      </c>
      <c r="O13" s="12">
        <v>1418047.5224552406</v>
      </c>
      <c r="P13" s="12">
        <v>2437519.3753091618</v>
      </c>
      <c r="Q13" s="12">
        <v>2390102.5725885462</v>
      </c>
      <c r="R13" s="12">
        <v>1722339.5806362871</v>
      </c>
      <c r="S13" s="12">
        <v>57201.598387457721</v>
      </c>
      <c r="T13" s="12">
        <v>433848.86140205816</v>
      </c>
      <c r="U13" s="12">
        <v>572244.12067029765</v>
      </c>
      <c r="V13" s="12">
        <v>729270.16217650485</v>
      </c>
      <c r="W13" s="12">
        <v>294318.59723935911</v>
      </c>
      <c r="X13" s="12">
        <v>191732.87963160267</v>
      </c>
      <c r="Y13" s="12">
        <v>480146.48036751623</v>
      </c>
      <c r="Z13" s="12">
        <v>473424.53415481834</v>
      </c>
      <c r="AA13" s="12">
        <v>167517.96566283662</v>
      </c>
      <c r="AB13" s="6"/>
      <c r="AC13" s="6"/>
      <c r="AD13" s="6"/>
      <c r="AE13" s="6"/>
      <c r="AF13" s="6"/>
      <c r="AG13" s="6"/>
    </row>
    <row r="14" spans="1:33">
      <c r="A14" s="11" t="s">
        <v>18</v>
      </c>
      <c r="B14" s="11" t="s">
        <v>9</v>
      </c>
      <c r="C14" s="12">
        <v>23.164980439033894</v>
      </c>
      <c r="D14" s="12">
        <v>8.3551117004393891</v>
      </c>
      <c r="E14" s="12">
        <v>8.3723340381649667</v>
      </c>
      <c r="F14" s="12">
        <v>11.99494211862052</v>
      </c>
      <c r="G14" s="12">
        <v>5.8348104114150754</v>
      </c>
      <c r="H14" s="12">
        <v>180092.48563693473</v>
      </c>
      <c r="I14" s="12">
        <v>602367.78773855662</v>
      </c>
      <c r="J14" s="12">
        <v>3.957581568854712</v>
      </c>
      <c r="K14" s="12">
        <v>1.1992078322404645</v>
      </c>
      <c r="L14" s="12">
        <v>5.6605150564062212</v>
      </c>
      <c r="M14" s="12">
        <v>1382152.9000834792</v>
      </c>
      <c r="N14" s="12">
        <v>89958.333363691039</v>
      </c>
      <c r="O14" s="12">
        <v>172667.36942749663</v>
      </c>
      <c r="P14" s="12">
        <v>318061.17416628951</v>
      </c>
      <c r="Q14" s="12">
        <v>1089197.6418146878</v>
      </c>
      <c r="R14" s="12">
        <v>4.9259291324066776</v>
      </c>
      <c r="S14" s="12">
        <v>128658.32747335857</v>
      </c>
      <c r="T14" s="12">
        <v>366344.99820897379</v>
      </c>
      <c r="U14" s="12">
        <v>435267.44222512946</v>
      </c>
      <c r="V14" s="12">
        <v>401099.74480749946</v>
      </c>
      <c r="W14" s="12">
        <v>456081.30107224995</v>
      </c>
      <c r="X14" s="12">
        <v>28781.082360600794</v>
      </c>
      <c r="Y14" s="12">
        <v>219904.51831016535</v>
      </c>
      <c r="Z14" s="12">
        <v>362718.19985721388</v>
      </c>
      <c r="AA14" s="12">
        <v>74923.824960228594</v>
      </c>
      <c r="AB14" s="6"/>
      <c r="AC14" s="6"/>
      <c r="AD14" s="6"/>
      <c r="AE14" s="6"/>
      <c r="AF14" s="6"/>
      <c r="AG14" s="6"/>
    </row>
    <row r="15" spans="1:33">
      <c r="A15" s="11" t="s">
        <v>18</v>
      </c>
      <c r="B15" s="11" t="s">
        <v>102</v>
      </c>
      <c r="C15" s="12">
        <v>82.453826901014992</v>
      </c>
      <c r="D15" s="12">
        <v>7.157641268745019</v>
      </c>
      <c r="E15" s="12">
        <v>24.870588866903034</v>
      </c>
      <c r="F15" s="12">
        <v>1.5779455814534036</v>
      </c>
      <c r="G15" s="12">
        <v>3.5598651852171153</v>
      </c>
      <c r="H15" s="12">
        <v>216665.90721502085</v>
      </c>
      <c r="I15" s="12">
        <v>35171.520582187099</v>
      </c>
      <c r="J15" s="12">
        <v>12.377195570517202</v>
      </c>
      <c r="K15" s="12">
        <v>2.0812656620411123</v>
      </c>
      <c r="L15" s="12">
        <v>295797.9179206831</v>
      </c>
      <c r="M15" s="12">
        <v>989692.02672457066</v>
      </c>
      <c r="N15" s="12">
        <v>46076.963556035036</v>
      </c>
      <c r="O15" s="12">
        <v>464867.46122104721</v>
      </c>
      <c r="P15" s="12">
        <v>1.6875431951179558</v>
      </c>
      <c r="Q15" s="12">
        <v>1034375.9773474459</v>
      </c>
      <c r="R15" s="12">
        <v>1.007175590466441</v>
      </c>
      <c r="S15" s="12">
        <v>1.4324142091532808</v>
      </c>
      <c r="T15" s="12">
        <v>2689.6035743542875</v>
      </c>
      <c r="U15" s="12">
        <v>762683.94955816993</v>
      </c>
      <c r="V15" s="12">
        <v>0.68051395942613369</v>
      </c>
      <c r="W15" s="12">
        <v>30287.584274290013</v>
      </c>
      <c r="X15" s="12">
        <v>29590.396859253775</v>
      </c>
      <c r="Y15" s="12">
        <v>64648.843438117947</v>
      </c>
      <c r="Z15" s="12">
        <v>35010.258373587363</v>
      </c>
      <c r="AA15" s="12">
        <v>19934.72057862538</v>
      </c>
      <c r="AB15" s="6"/>
      <c r="AC15" s="6"/>
      <c r="AD15" s="6"/>
      <c r="AE15" s="6"/>
      <c r="AF15" s="6"/>
      <c r="AG15" s="6"/>
    </row>
    <row r="16" spans="1:33">
      <c r="A16" s="11" t="s">
        <v>18</v>
      </c>
      <c r="B16" s="11" t="s">
        <v>15</v>
      </c>
      <c r="C16" s="12">
        <v>0</v>
      </c>
      <c r="D16" s="12">
        <v>0</v>
      </c>
      <c r="E16" s="12">
        <v>1712965.4403125593</v>
      </c>
      <c r="F16" s="12">
        <v>5.3284073452174603</v>
      </c>
      <c r="G16" s="12">
        <v>918457.61495539395</v>
      </c>
      <c r="H16" s="12">
        <v>376984.82066264289</v>
      </c>
      <c r="I16" s="12">
        <v>64977.982132034122</v>
      </c>
      <c r="J16" s="12">
        <v>9.67239119037826</v>
      </c>
      <c r="K16" s="12">
        <v>2.9263921340377195</v>
      </c>
      <c r="L16" s="12">
        <v>68.669699917980708</v>
      </c>
      <c r="M16" s="12">
        <v>311529.65700017055</v>
      </c>
      <c r="N16" s="12">
        <v>45200.190278102018</v>
      </c>
      <c r="O16" s="12">
        <v>163084.45248974246</v>
      </c>
      <c r="P16" s="12">
        <v>2.9608598301051083</v>
      </c>
      <c r="Q16" s="12">
        <v>119008.26645978865</v>
      </c>
      <c r="R16" s="12">
        <v>0.55666420687119145</v>
      </c>
      <c r="S16" s="12">
        <v>0.58448442496027964</v>
      </c>
      <c r="T16" s="12">
        <v>0.85790305402624822</v>
      </c>
      <c r="U16" s="12">
        <v>127251.86916910796</v>
      </c>
      <c r="V16" s="12">
        <v>0.72246855586490577</v>
      </c>
      <c r="W16" s="12">
        <v>75918.343464235018</v>
      </c>
      <c r="X16" s="12">
        <v>78363.510192268252</v>
      </c>
      <c r="Y16" s="12">
        <v>92458.046083189038</v>
      </c>
      <c r="Z16" s="12">
        <v>104944.98835240166</v>
      </c>
      <c r="AA16" s="12">
        <v>9.4890701926495791E-2</v>
      </c>
      <c r="AB16" s="6"/>
      <c r="AC16" s="6"/>
      <c r="AD16" s="6"/>
      <c r="AE16" s="6"/>
      <c r="AF16" s="6"/>
      <c r="AG16" s="6"/>
    </row>
    <row r="17" spans="1:33">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6"/>
      <c r="AC17" s="6"/>
      <c r="AD17" s="6"/>
      <c r="AE17" s="6"/>
      <c r="AF17" s="6"/>
      <c r="AG17" s="6"/>
    </row>
    <row r="18" spans="1:33">
      <c r="A18" s="36" t="s">
        <v>98</v>
      </c>
      <c r="B18" s="36"/>
      <c r="C18" s="29">
        <v>277095.06624452863</v>
      </c>
      <c r="D18" s="29">
        <v>1904321.1032677027</v>
      </c>
      <c r="E18" s="29">
        <v>3169435.8604254108</v>
      </c>
      <c r="F18" s="29">
        <v>3310040.2427412178</v>
      </c>
      <c r="G18" s="29">
        <v>3107465.5146085043</v>
      </c>
      <c r="H18" s="29">
        <v>3338344.088791817</v>
      </c>
      <c r="I18" s="29">
        <v>2915766.1274104887</v>
      </c>
      <c r="J18" s="29">
        <v>428841.41337410337</v>
      </c>
      <c r="K18" s="29">
        <v>152271.5845339972</v>
      </c>
      <c r="L18" s="29">
        <v>803513.5269242425</v>
      </c>
      <c r="M18" s="29">
        <v>5117951.7021854278</v>
      </c>
      <c r="N18" s="29">
        <v>1838575.4357629626</v>
      </c>
      <c r="O18" s="29">
        <v>1590719.6241805661</v>
      </c>
      <c r="P18" s="29">
        <v>2755580.7184044211</v>
      </c>
      <c r="Q18" s="29">
        <v>3479306.1090216618</v>
      </c>
      <c r="R18" s="29">
        <v>1722344.5769022291</v>
      </c>
      <c r="S18" s="29">
        <v>185860.0328665658</v>
      </c>
      <c r="T18" s="29">
        <v>800194.09357590217</v>
      </c>
      <c r="U18" s="29">
        <v>1007516.2642589504</v>
      </c>
      <c r="V18" s="29">
        <v>1130369.9941954636</v>
      </c>
      <c r="W18" s="29">
        <v>754104.0874269749</v>
      </c>
      <c r="X18" s="29">
        <v>428931.76802178426</v>
      </c>
      <c r="Y18" s="29">
        <v>717598.82500391884</v>
      </c>
      <c r="Z18" s="29">
        <v>900017.765569738</v>
      </c>
      <c r="AA18" s="29">
        <v>249354.34986982925</v>
      </c>
    </row>
    <row r="19" spans="1:33">
      <c r="A19" s="6"/>
      <c r="B19" s="6"/>
    </row>
    <row r="20" spans="1:33">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33">
      <c r="A21" s="11" t="s">
        <v>26</v>
      </c>
      <c r="B21" s="11" t="s">
        <v>2</v>
      </c>
      <c r="C21" s="12">
        <v>0</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row>
    <row r="22" spans="1:33">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3">
      <c r="A23" s="11" t="s">
        <v>26</v>
      </c>
      <c r="B23" s="11" t="s">
        <v>8</v>
      </c>
      <c r="C23" s="12">
        <v>0</v>
      </c>
      <c r="D23" s="12">
        <v>1.02410323159011</v>
      </c>
      <c r="E23" s="12">
        <v>0.25906453000430796</v>
      </c>
      <c r="F23" s="12">
        <v>8.9128041553715991E-3</v>
      </c>
      <c r="G23" s="12">
        <v>4.8947559000298204E-3</v>
      </c>
      <c r="H23" s="12">
        <v>4.1736784947267999E-2</v>
      </c>
      <c r="I23" s="12">
        <v>0.10995698526343201</v>
      </c>
      <c r="J23" s="12">
        <v>0.20355688314079801</v>
      </c>
      <c r="K23" s="12">
        <v>6.6648112082511998E-3</v>
      </c>
      <c r="L23" s="12">
        <v>0.14629926627405002</v>
      </c>
      <c r="M23" s="12">
        <v>0.99608266121229994</v>
      </c>
      <c r="N23" s="12">
        <v>1.3838872800526201E-3</v>
      </c>
      <c r="O23" s="12">
        <v>1.34442894837875E-2</v>
      </c>
      <c r="P23" s="12">
        <v>1.4737250789443599E-2</v>
      </c>
      <c r="Q23" s="12">
        <v>4.6860408043043398E-4</v>
      </c>
      <c r="R23" s="12">
        <v>2.9711207910920398E-3</v>
      </c>
      <c r="S23" s="12">
        <v>3.2476273085009998E-3</v>
      </c>
      <c r="T23" s="12">
        <v>1.1519563228781698E-2</v>
      </c>
      <c r="U23" s="12">
        <v>0.128433871782935</v>
      </c>
      <c r="V23" s="12">
        <v>1.37569697757068E-2</v>
      </c>
      <c r="W23" s="12">
        <v>0.123472386531225</v>
      </c>
      <c r="X23" s="12">
        <v>4.0853795371635897E-3</v>
      </c>
      <c r="Y23" s="12">
        <v>5.1984164800818002E-2</v>
      </c>
      <c r="Z23" s="12">
        <v>0.212605785204068</v>
      </c>
      <c r="AA23" s="12">
        <v>1.04630979323676E-3</v>
      </c>
    </row>
    <row r="24" spans="1:33">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3">
      <c r="A25" s="11" t="s">
        <v>26</v>
      </c>
      <c r="B25" s="11" t="s">
        <v>5</v>
      </c>
      <c r="C25" s="12">
        <v>3.1044576242108497</v>
      </c>
      <c r="D25" s="12">
        <v>228959.99095262657</v>
      </c>
      <c r="E25" s="12">
        <v>180030.26658444593</v>
      </c>
      <c r="F25" s="12">
        <v>1.4206909998145849E-2</v>
      </c>
      <c r="G25" s="12">
        <v>1.3429868075096909E-2</v>
      </c>
      <c r="H25" s="12">
        <v>2.1371436138631801E-2</v>
      </c>
      <c r="I25" s="12">
        <v>3.248777659536306</v>
      </c>
      <c r="J25" s="12">
        <v>263262.95574832486</v>
      </c>
      <c r="K25" s="12">
        <v>1.2367675094899021E-2</v>
      </c>
      <c r="L25" s="12">
        <v>2.51312942752519E-2</v>
      </c>
      <c r="M25" s="12">
        <v>250504.39422142506</v>
      </c>
      <c r="N25" s="12">
        <v>2.3816797973843999E-2</v>
      </c>
      <c r="O25" s="12">
        <v>7.6724968905952104E-3</v>
      </c>
      <c r="P25" s="12">
        <v>9.6052221606649901E-3</v>
      </c>
      <c r="Q25" s="12">
        <v>1.1155307976101991E-2</v>
      </c>
      <c r="R25" s="12">
        <v>8.0213331078045E-3</v>
      </c>
      <c r="S25" s="12">
        <v>1.25640578129725E-2</v>
      </c>
      <c r="T25" s="12">
        <v>2.5244726487983399E-2</v>
      </c>
      <c r="U25" s="12">
        <v>2.0577272618381201E-2</v>
      </c>
      <c r="V25" s="12">
        <v>8.7432247318825311E-3</v>
      </c>
      <c r="W25" s="12">
        <v>3.8070371524933894E-2</v>
      </c>
      <c r="X25" s="12">
        <v>0.72939704024013741</v>
      </c>
      <c r="Y25" s="12">
        <v>1.7137828124776888E-2</v>
      </c>
      <c r="Z25" s="12">
        <v>3.0459328502374903E-2</v>
      </c>
      <c r="AA25" s="12">
        <v>2.8491726881243605E-3</v>
      </c>
    </row>
    <row r="26" spans="1:33">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33">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33">
      <c r="A28" s="11" t="s">
        <v>26</v>
      </c>
      <c r="B28" s="11" t="s">
        <v>10</v>
      </c>
      <c r="C28" s="12">
        <v>28.154273771810161</v>
      </c>
      <c r="D28" s="12">
        <v>1419153.108112016</v>
      </c>
      <c r="E28" s="12">
        <v>1841961.2176831886</v>
      </c>
      <c r="F28" s="12">
        <v>2189897.6125268517</v>
      </c>
      <c r="G28" s="12">
        <v>1854151.2247071431</v>
      </c>
      <c r="H28" s="12">
        <v>1938356.5142166172</v>
      </c>
      <c r="I28" s="12">
        <v>1219258.935050522</v>
      </c>
      <c r="J28" s="12">
        <v>1.2585055440317414</v>
      </c>
      <c r="K28" s="12">
        <v>0.16427399120398023</v>
      </c>
      <c r="L28" s="12">
        <v>0.795256169684182</v>
      </c>
      <c r="M28" s="12">
        <v>903035.6297301749</v>
      </c>
      <c r="N28" s="12">
        <v>695555.6260113779</v>
      </c>
      <c r="O28" s="12">
        <v>26.753239278304285</v>
      </c>
      <c r="P28" s="12">
        <v>453765.55648300704</v>
      </c>
      <c r="Q28" s="12">
        <v>287468.7894087616</v>
      </c>
      <c r="R28" s="12">
        <v>1470542.3268573743</v>
      </c>
      <c r="S28" s="12">
        <v>0.76392364508005173</v>
      </c>
      <c r="T28" s="12">
        <v>34296.025997823766</v>
      </c>
      <c r="U28" s="12">
        <v>271842.79230545193</v>
      </c>
      <c r="V28" s="12">
        <v>5199.5777391251777</v>
      </c>
      <c r="W28" s="12">
        <v>79014.795106478137</v>
      </c>
      <c r="X28" s="12">
        <v>78653.702157773019</v>
      </c>
      <c r="Y28" s="12">
        <v>112377.53587924455</v>
      </c>
      <c r="Z28" s="12">
        <v>124091.26349396464</v>
      </c>
      <c r="AA28" s="12">
        <v>67721.374393244943</v>
      </c>
    </row>
    <row r="29" spans="1:33">
      <c r="A29" s="11" t="s">
        <v>26</v>
      </c>
      <c r="B29" s="11" t="s">
        <v>9</v>
      </c>
      <c r="C29" s="12">
        <v>4.5170498904387877</v>
      </c>
      <c r="D29" s="12">
        <v>6.1011952488967074</v>
      </c>
      <c r="E29" s="12">
        <v>0.70746957274627076</v>
      </c>
      <c r="F29" s="12">
        <v>7.1297967132488864</v>
      </c>
      <c r="G29" s="12">
        <v>1.6374678148755379</v>
      </c>
      <c r="H29" s="12">
        <v>180090.95186748783</v>
      </c>
      <c r="I29" s="12">
        <v>602365.10186070821</v>
      </c>
      <c r="J29" s="12">
        <v>1.007398051668444</v>
      </c>
      <c r="K29" s="12">
        <v>0.12658112353979822</v>
      </c>
      <c r="L29" s="12">
        <v>0.9167530593690032</v>
      </c>
      <c r="M29" s="12">
        <v>1382143.7600406122</v>
      </c>
      <c r="N29" s="12">
        <v>89945.812506111775</v>
      </c>
      <c r="O29" s="12">
        <v>143139.53235709071</v>
      </c>
      <c r="P29" s="12">
        <v>196302.40274309495</v>
      </c>
      <c r="Q29" s="12">
        <v>127485.13947618828</v>
      </c>
      <c r="R29" s="12">
        <v>0.57258010767303202</v>
      </c>
      <c r="S29" s="12">
        <v>120727.86663218396</v>
      </c>
      <c r="T29" s="12">
        <v>307209.90231504868</v>
      </c>
      <c r="U29" s="12">
        <v>58471.620675392507</v>
      </c>
      <c r="V29" s="12">
        <v>82904.17240786874</v>
      </c>
      <c r="W29" s="12">
        <v>152210.88975281297</v>
      </c>
      <c r="X29" s="12">
        <v>13509.087451903231</v>
      </c>
      <c r="Y29" s="12">
        <v>54241.645905809411</v>
      </c>
      <c r="Z29" s="12">
        <v>141022.45515484354</v>
      </c>
      <c r="AA29" s="12">
        <v>6849.6643023159249</v>
      </c>
    </row>
    <row r="30" spans="1:33">
      <c r="A30" s="11" t="s">
        <v>26</v>
      </c>
      <c r="B30" s="11" t="s">
        <v>102</v>
      </c>
      <c r="C30" s="12">
        <v>42.206149656592999</v>
      </c>
      <c r="D30" s="12">
        <v>5.7670496252259076</v>
      </c>
      <c r="E30" s="12">
        <v>22.228496589768699</v>
      </c>
      <c r="F30" s="12">
        <v>0.30204443388417973</v>
      </c>
      <c r="G30" s="12">
        <v>3.5092464062321058</v>
      </c>
      <c r="H30" s="12">
        <v>216661.55371411692</v>
      </c>
      <c r="I30" s="12">
        <v>35170.197994126371</v>
      </c>
      <c r="J30" s="12">
        <v>8.5302204292405825</v>
      </c>
      <c r="K30" s="12">
        <v>0.55596365005738202</v>
      </c>
      <c r="L30" s="12">
        <v>295715.35969708685</v>
      </c>
      <c r="M30" s="12">
        <v>863341.88247427158</v>
      </c>
      <c r="N30" s="12">
        <v>1.2473926712946726</v>
      </c>
      <c r="O30" s="12">
        <v>1.0542489051787329</v>
      </c>
      <c r="P30" s="12">
        <v>0.85874340964410001</v>
      </c>
      <c r="Q30" s="12">
        <v>6.2619384781404657</v>
      </c>
      <c r="R30" s="12">
        <v>0.47567149203804698</v>
      </c>
      <c r="S30" s="12">
        <v>0.57607258788031757</v>
      </c>
      <c r="T30" s="12">
        <v>0.65882246493825902</v>
      </c>
      <c r="U30" s="12">
        <v>243356.9368336433</v>
      </c>
      <c r="V30" s="12">
        <v>0.31207719443519938</v>
      </c>
      <c r="W30" s="12">
        <v>0.44892388711490716</v>
      </c>
      <c r="X30" s="12">
        <v>21345.650111110477</v>
      </c>
      <c r="Y30" s="12">
        <v>11513.163057175216</v>
      </c>
      <c r="Z30" s="12">
        <v>24014.203076714668</v>
      </c>
      <c r="AA30" s="12">
        <v>5.7136773743267359E-2</v>
      </c>
    </row>
    <row r="31" spans="1:33">
      <c r="A31" s="11" t="s">
        <v>26</v>
      </c>
      <c r="B31" s="11" t="s">
        <v>15</v>
      </c>
      <c r="C31" s="12">
        <v>0</v>
      </c>
      <c r="D31" s="12">
        <v>0</v>
      </c>
      <c r="E31" s="12">
        <v>1712910.0700489718</v>
      </c>
      <c r="F31" s="12">
        <v>0.54376117751309871</v>
      </c>
      <c r="G31" s="12">
        <v>918454.78087383846</v>
      </c>
      <c r="H31" s="12">
        <v>376965.6655281416</v>
      </c>
      <c r="I31" s="12">
        <v>64973.164990793746</v>
      </c>
      <c r="J31" s="12">
        <v>0.77299391823860675</v>
      </c>
      <c r="K31" s="12">
        <v>0.19491955769663494</v>
      </c>
      <c r="L31" s="12">
        <v>0.38449244646659447</v>
      </c>
      <c r="M31" s="12">
        <v>408.84545542940191</v>
      </c>
      <c r="N31" s="12">
        <v>0.10007188194774037</v>
      </c>
      <c r="O31" s="12">
        <v>0.10720419425483484</v>
      </c>
      <c r="P31" s="12">
        <v>7.2170133980192605E-2</v>
      </c>
      <c r="Q31" s="12">
        <v>6.6421423835518037E-2</v>
      </c>
      <c r="R31" s="12">
        <v>0.11977505779826951</v>
      </c>
      <c r="S31" s="12">
        <v>0.10086505063572272</v>
      </c>
      <c r="T31" s="12">
        <v>9.7151965831827516E-2</v>
      </c>
      <c r="U31" s="12">
        <v>1.6780490502783909</v>
      </c>
      <c r="V31" s="12">
        <v>0.13769757558875281</v>
      </c>
      <c r="W31" s="12">
        <v>8.2281227900627876E-2</v>
      </c>
      <c r="X31" s="12">
        <v>73390.020688386241</v>
      </c>
      <c r="Y31" s="12">
        <v>9.0730017589902096E-2</v>
      </c>
      <c r="Z31" s="12">
        <v>3.6320252054532688E-2</v>
      </c>
      <c r="AA31" s="12">
        <v>9.8226214929277526E-3</v>
      </c>
    </row>
    <row r="32" spans="1:33">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6" t="s">
        <v>98</v>
      </c>
      <c r="B33" s="36"/>
      <c r="C33" s="29">
        <v>35.775781286459797</v>
      </c>
      <c r="D33" s="29">
        <v>1648120.2243631231</v>
      </c>
      <c r="E33" s="29">
        <v>2021992.4508017374</v>
      </c>
      <c r="F33" s="29">
        <v>2189904.7654432789</v>
      </c>
      <c r="G33" s="29">
        <v>1854152.880499582</v>
      </c>
      <c r="H33" s="29">
        <v>2118447.5291923261</v>
      </c>
      <c r="I33" s="29">
        <v>1821627.395645875</v>
      </c>
      <c r="J33" s="29">
        <v>263265.42520880373</v>
      </c>
      <c r="K33" s="29">
        <v>0.3098876010469287</v>
      </c>
      <c r="L33" s="29">
        <v>1.883439789602487</v>
      </c>
      <c r="M33" s="29">
        <v>2535684.780074873</v>
      </c>
      <c r="N33" s="29">
        <v>785501.46371817496</v>
      </c>
      <c r="O33" s="29">
        <v>143166.30671315538</v>
      </c>
      <c r="P33" s="29">
        <v>650067.983568575</v>
      </c>
      <c r="Q33" s="29">
        <v>414953.94050886197</v>
      </c>
      <c r="R33" s="29">
        <v>1470542.9104299359</v>
      </c>
      <c r="S33" s="29">
        <v>120728.64636751416</v>
      </c>
      <c r="T33" s="29">
        <v>341505.96507716214</v>
      </c>
      <c r="U33" s="29">
        <v>330314.56199198886</v>
      </c>
      <c r="V33" s="29">
        <v>88103.772647188423</v>
      </c>
      <c r="W33" s="29">
        <v>231225.84640204918</v>
      </c>
      <c r="X33" s="29">
        <v>92163.523092096031</v>
      </c>
      <c r="Y33" s="29">
        <v>166619.2509070469</v>
      </c>
      <c r="Z33" s="29">
        <v>265113.96171392186</v>
      </c>
      <c r="AA33" s="29">
        <v>74571.042591043355</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0</v>
      </c>
      <c r="D36" s="12">
        <v>0</v>
      </c>
      <c r="E36" s="12">
        <v>0</v>
      </c>
      <c r="F36" s="12">
        <v>0</v>
      </c>
      <c r="G36" s="12">
        <v>0</v>
      </c>
      <c r="H36" s="12">
        <v>0</v>
      </c>
      <c r="I36" s="12">
        <v>0</v>
      </c>
      <c r="J36" s="12">
        <v>0</v>
      </c>
      <c r="K36" s="12">
        <v>0</v>
      </c>
      <c r="L36" s="12">
        <v>0</v>
      </c>
      <c r="M36" s="12">
        <v>0</v>
      </c>
      <c r="N36" s="12">
        <v>0</v>
      </c>
      <c r="O36" s="12">
        <v>0</v>
      </c>
      <c r="P36" s="12">
        <v>0</v>
      </c>
      <c r="Q36" s="12">
        <v>0</v>
      </c>
      <c r="R36" s="12">
        <v>0</v>
      </c>
      <c r="S36" s="12">
        <v>0</v>
      </c>
      <c r="T36" s="12">
        <v>0</v>
      </c>
      <c r="U36" s="12">
        <v>0</v>
      </c>
      <c r="V36" s="12">
        <v>0</v>
      </c>
      <c r="W36" s="12">
        <v>0</v>
      </c>
      <c r="X36" s="12">
        <v>0</v>
      </c>
      <c r="Y36" s="12">
        <v>0</v>
      </c>
      <c r="Z36" s="12">
        <v>0</v>
      </c>
      <c r="AA36" s="12">
        <v>0</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0</v>
      </c>
      <c r="D38" s="12">
        <v>0.92886133805139504</v>
      </c>
      <c r="E38" s="12">
        <v>0.12316417398215</v>
      </c>
      <c r="F38" s="12">
        <v>3.3763825788943998E-2</v>
      </c>
      <c r="G38" s="12">
        <v>4.152676703054E-2</v>
      </c>
      <c r="H38" s="12">
        <v>0.29737022191913298</v>
      </c>
      <c r="I38" s="12">
        <v>1.0996603763564799E-2</v>
      </c>
      <c r="J38" s="12">
        <v>2.9404241930248501E-2</v>
      </c>
      <c r="K38" s="12">
        <v>1.1579194846464301E-2</v>
      </c>
      <c r="L38" s="12">
        <v>0.21534403158013199</v>
      </c>
      <c r="M38" s="12">
        <v>0.40210280201359999</v>
      </c>
      <c r="N38" s="12">
        <v>0.23485202117750401</v>
      </c>
      <c r="O38" s="12">
        <v>0.204933422651909</v>
      </c>
      <c r="P38" s="12">
        <v>2.6974523286516297E-2</v>
      </c>
      <c r="Q38" s="12">
        <v>0.54243541282114993</v>
      </c>
      <c r="R38" s="12">
        <v>2.4396185234163599E-3</v>
      </c>
      <c r="S38" s="12">
        <v>1.5006467895534502E-3</v>
      </c>
      <c r="T38" s="12">
        <v>1.7668895372551202E-3</v>
      </c>
      <c r="U38" s="12">
        <v>1.8709012540533501E-3</v>
      </c>
      <c r="V38" s="12">
        <v>9.7201714679999995E-3</v>
      </c>
      <c r="W38" s="12">
        <v>1.8247228398908199E-2</v>
      </c>
      <c r="X38" s="12">
        <v>1.06940916835354E-3</v>
      </c>
      <c r="Y38" s="12">
        <v>1.0167394523145299E-2</v>
      </c>
      <c r="Z38" s="12">
        <v>0.153572434762694</v>
      </c>
      <c r="AA38" s="12">
        <v>4.0197843664764001E-5</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2.16207496700572</v>
      </c>
      <c r="D40" s="12">
        <v>9.56792820148539E-2</v>
      </c>
      <c r="E40" s="12">
        <v>0.1445312220498628</v>
      </c>
      <c r="F40" s="12">
        <v>0.10176454044866909</v>
      </c>
      <c r="G40" s="12">
        <v>9.5215732761631602E-2</v>
      </c>
      <c r="H40" s="12">
        <v>2.0635499432936188</v>
      </c>
      <c r="I40" s="12">
        <v>2.63405214854916E-2</v>
      </c>
      <c r="J40" s="12">
        <v>1.8907789945353179E-2</v>
      </c>
      <c r="K40" s="12">
        <v>1.9111344117141299E-2</v>
      </c>
      <c r="L40" s="12">
        <v>0.1557993245720701</v>
      </c>
      <c r="M40" s="12">
        <v>2.6395320428942379</v>
      </c>
      <c r="N40" s="12">
        <v>264343.95778132911</v>
      </c>
      <c r="O40" s="12">
        <v>0.29227076659641049</v>
      </c>
      <c r="P40" s="12">
        <v>2.6950333829372501E-2</v>
      </c>
      <c r="Q40" s="12">
        <v>4.2159668426022101</v>
      </c>
      <c r="R40" s="12">
        <v>8.3487910145775193E-3</v>
      </c>
      <c r="S40" s="12">
        <v>1.287924771139696E-2</v>
      </c>
      <c r="T40" s="12">
        <v>1.251945084118586E-2</v>
      </c>
      <c r="U40" s="12">
        <v>8.9561741564332213E-3</v>
      </c>
      <c r="V40" s="12">
        <v>1.08404943688098E-2</v>
      </c>
      <c r="W40" s="12">
        <v>9.6221888662890789E-3</v>
      </c>
      <c r="X40" s="12">
        <v>7.4866275598111801E-3</v>
      </c>
      <c r="Y40" s="12">
        <v>0.19073739375410917</v>
      </c>
      <c r="Z40" s="12">
        <v>63874.601755815936</v>
      </c>
      <c r="AA40" s="12">
        <v>1.1865813236882131E-3</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32.98494976703585</v>
      </c>
      <c r="D43" s="12">
        <v>1.0631920606089178</v>
      </c>
      <c r="E43" s="12">
        <v>5.5664410057123428</v>
      </c>
      <c r="F43" s="12">
        <v>901993.03675995267</v>
      </c>
      <c r="G43" s="12">
        <v>1052460.387752332</v>
      </c>
      <c r="H43" s="12">
        <v>1035470.1845140719</v>
      </c>
      <c r="I43" s="12">
        <v>925140.39955231582</v>
      </c>
      <c r="J43" s="12">
        <v>1.8020343102517504</v>
      </c>
      <c r="K43" s="12">
        <v>0.41735298907833007</v>
      </c>
      <c r="L43" s="12">
        <v>429850.46019237518</v>
      </c>
      <c r="M43" s="12">
        <v>968439.47462516406</v>
      </c>
      <c r="N43" s="12">
        <v>486026.03123201005</v>
      </c>
      <c r="O43" s="12">
        <v>570044.48519291333</v>
      </c>
      <c r="P43" s="12">
        <v>969354.93965775974</v>
      </c>
      <c r="Q43" s="12">
        <v>1138872.1737203309</v>
      </c>
      <c r="R43" s="12">
        <v>9.3440718518551957E-2</v>
      </c>
      <c r="S43" s="12">
        <v>7.8861949929145178E-2</v>
      </c>
      <c r="T43" s="12">
        <v>0.19051583643807043</v>
      </c>
      <c r="U43" s="12">
        <v>265291.3600483592</v>
      </c>
      <c r="V43" s="12">
        <v>297658.60343477351</v>
      </c>
      <c r="W43" s="12">
        <v>152127.44584713411</v>
      </c>
      <c r="X43" s="12">
        <v>51720.825687273922</v>
      </c>
      <c r="Y43" s="12">
        <v>208207.67026535806</v>
      </c>
      <c r="Z43" s="12">
        <v>162437.15852667351</v>
      </c>
      <c r="AA43" s="12">
        <v>30131.095465765229</v>
      </c>
    </row>
    <row r="44" spans="1:27">
      <c r="A44" s="11" t="s">
        <v>27</v>
      </c>
      <c r="B44" s="11" t="s">
        <v>9</v>
      </c>
      <c r="C44" s="12">
        <v>6.4803401433374077</v>
      </c>
      <c r="D44" s="12">
        <v>0.68688473952631912</v>
      </c>
      <c r="E44" s="12">
        <v>0.99223670306201317</v>
      </c>
      <c r="F44" s="12">
        <v>4.1045500797602656</v>
      </c>
      <c r="G44" s="12">
        <v>2.8897160837132487</v>
      </c>
      <c r="H44" s="12">
        <v>0.96385147255733827</v>
      </c>
      <c r="I44" s="12">
        <v>1.8820229648176003</v>
      </c>
      <c r="J44" s="12">
        <v>0.23134340402306963</v>
      </c>
      <c r="K44" s="12">
        <v>0.15223369475659951</v>
      </c>
      <c r="L44" s="12">
        <v>0.43139802197584315</v>
      </c>
      <c r="M44" s="12">
        <v>5.5720574533857672</v>
      </c>
      <c r="N44" s="12">
        <v>3.4925542640425467</v>
      </c>
      <c r="O44" s="12">
        <v>29522.727864278295</v>
      </c>
      <c r="P44" s="12">
        <v>121751.51374988764</v>
      </c>
      <c r="Q44" s="12">
        <v>898195.3320588714</v>
      </c>
      <c r="R44" s="12">
        <v>2.9469528080873563E-2</v>
      </c>
      <c r="S44" s="12">
        <v>4.0408433319382882E-2</v>
      </c>
      <c r="T44" s="12">
        <v>59131.736017517796</v>
      </c>
      <c r="U44" s="12">
        <v>66585.33164669972</v>
      </c>
      <c r="V44" s="12">
        <v>248776.71120446638</v>
      </c>
      <c r="W44" s="12">
        <v>138097.61818692624</v>
      </c>
      <c r="X44" s="12">
        <v>8.6462784692027381E-2</v>
      </c>
      <c r="Y44" s="12">
        <v>48756.529020360926</v>
      </c>
      <c r="Z44" s="12">
        <v>175588.887089094</v>
      </c>
      <c r="AA44" s="12">
        <v>24069.052650217465</v>
      </c>
    </row>
    <row r="45" spans="1:27">
      <c r="A45" s="11" t="s">
        <v>27</v>
      </c>
      <c r="B45" s="11" t="s">
        <v>102</v>
      </c>
      <c r="C45" s="12">
        <v>9.6862911334843407</v>
      </c>
      <c r="D45" s="12">
        <v>0.23916714640307901</v>
      </c>
      <c r="E45" s="12">
        <v>1.4135914281240551</v>
      </c>
      <c r="F45" s="12">
        <v>0.22947500259258499</v>
      </c>
      <c r="G45" s="12">
        <v>9.3838857371553296E-3</v>
      </c>
      <c r="H45" s="12">
        <v>4.2811283611087498</v>
      </c>
      <c r="I45" s="12">
        <v>7.7635774553007589E-2</v>
      </c>
      <c r="J45" s="12">
        <v>0.26835281036892999</v>
      </c>
      <c r="K45" s="12">
        <v>0.254874171736021</v>
      </c>
      <c r="L45" s="12">
        <v>68.535213156585002</v>
      </c>
      <c r="M45" s="12">
        <v>126345.49573140666</v>
      </c>
      <c r="N45" s="12">
        <v>46070.690476969139</v>
      </c>
      <c r="O45" s="12">
        <v>253965.31501451749</v>
      </c>
      <c r="P45" s="12">
        <v>0.14086107435125489</v>
      </c>
      <c r="Q45" s="12">
        <v>929686.43218874373</v>
      </c>
      <c r="R45" s="12">
        <v>0.13105638816383949</v>
      </c>
      <c r="S45" s="12">
        <v>0.1499392276814682</v>
      </c>
      <c r="T45" s="12">
        <v>0.15641055092125641</v>
      </c>
      <c r="U45" s="12">
        <v>102358.99393587936</v>
      </c>
      <c r="V45" s="12">
        <v>0.1140643760696347</v>
      </c>
      <c r="W45" s="12">
        <v>30286.644368005891</v>
      </c>
      <c r="X45" s="12">
        <v>7.1823362275219391E-2</v>
      </c>
      <c r="Y45" s="12">
        <v>8.0881754079772189E-2</v>
      </c>
      <c r="Z45" s="12">
        <v>10995.894646466146</v>
      </c>
      <c r="AA45" s="12">
        <v>3.1665734035998497E-2</v>
      </c>
    </row>
    <row r="46" spans="1:27">
      <c r="A46" s="11" t="s">
        <v>27</v>
      </c>
      <c r="B46" s="11" t="s">
        <v>15</v>
      </c>
      <c r="C46" s="12">
        <v>0</v>
      </c>
      <c r="D46" s="12">
        <v>0</v>
      </c>
      <c r="E46" s="12">
        <v>13.504186127429559</v>
      </c>
      <c r="F46" s="12">
        <v>1.5544104312849469</v>
      </c>
      <c r="G46" s="12">
        <v>0.57149105078552898</v>
      </c>
      <c r="H46" s="12">
        <v>16.787831303376528</v>
      </c>
      <c r="I46" s="12">
        <v>0.37821763346461901</v>
      </c>
      <c r="J46" s="12">
        <v>0.29810186418123397</v>
      </c>
      <c r="K46" s="12">
        <v>0.143646531808025</v>
      </c>
      <c r="L46" s="12">
        <v>53.264347507413497</v>
      </c>
      <c r="M46" s="12">
        <v>311090.46880759211</v>
      </c>
      <c r="N46" s="12">
        <v>17645.821666468935</v>
      </c>
      <c r="O46" s="12">
        <v>0.66096198243975501</v>
      </c>
      <c r="P46" s="12">
        <v>0.135925709180165</v>
      </c>
      <c r="Q46" s="12">
        <v>138.83887100621396</v>
      </c>
      <c r="R46" s="12">
        <v>8.6582305236226995E-2</v>
      </c>
      <c r="S46" s="12">
        <v>7.9408991160232006E-2</v>
      </c>
      <c r="T46" s="12">
        <v>6.96212349701677E-2</v>
      </c>
      <c r="U46" s="12">
        <v>91887.160624487442</v>
      </c>
      <c r="V46" s="12">
        <v>0.23524704515234998</v>
      </c>
      <c r="W46" s="12">
        <v>75917.79498582329</v>
      </c>
      <c r="X46" s="12">
        <v>8.7295214128421603E-2</v>
      </c>
      <c r="Y46" s="12">
        <v>68929.82974453365</v>
      </c>
      <c r="Z46" s="12">
        <v>104944.88157516964</v>
      </c>
      <c r="AA46" s="12">
        <v>1.051410054184526E-2</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6" t="s">
        <v>98</v>
      </c>
      <c r="B48" s="36"/>
      <c r="C48" s="29">
        <v>41.62736487737898</v>
      </c>
      <c r="D48" s="29">
        <v>2.7746174202014862</v>
      </c>
      <c r="E48" s="29">
        <v>6.8263731048063692</v>
      </c>
      <c r="F48" s="29">
        <v>901997.27683839865</v>
      </c>
      <c r="G48" s="29">
        <v>1052463.4142109156</v>
      </c>
      <c r="H48" s="29">
        <v>1035473.5092857097</v>
      </c>
      <c r="I48" s="29">
        <v>925142.31891240587</v>
      </c>
      <c r="J48" s="29">
        <v>2.0816897461504218</v>
      </c>
      <c r="K48" s="29">
        <v>0.60027722279853524</v>
      </c>
      <c r="L48" s="29">
        <v>429851.2627337533</v>
      </c>
      <c r="M48" s="29">
        <v>968448.08831746236</v>
      </c>
      <c r="N48" s="29">
        <v>750373.71641962428</v>
      </c>
      <c r="O48" s="29">
        <v>599567.71026138088</v>
      </c>
      <c r="P48" s="29">
        <v>1091106.5073325045</v>
      </c>
      <c r="Q48" s="29">
        <v>2037072.2641814577</v>
      </c>
      <c r="R48" s="29">
        <v>0.13369865613741941</v>
      </c>
      <c r="S48" s="29">
        <v>0.13365027774947846</v>
      </c>
      <c r="T48" s="29">
        <v>59131.94081969461</v>
      </c>
      <c r="U48" s="29">
        <v>331876.70252213429</v>
      </c>
      <c r="V48" s="29">
        <v>546435.33519990568</v>
      </c>
      <c r="W48" s="29">
        <v>290225.09190347762</v>
      </c>
      <c r="X48" s="29">
        <v>51720.920706095341</v>
      </c>
      <c r="Y48" s="29">
        <v>256964.40019050727</v>
      </c>
      <c r="Z48" s="29">
        <v>401900.80094401818</v>
      </c>
      <c r="AA48" s="29">
        <v>54200.149342761862</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0</v>
      </c>
      <c r="D52" s="12">
        <v>0</v>
      </c>
      <c r="E52" s="12">
        <v>0</v>
      </c>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v>0</v>
      </c>
      <c r="W52" s="12">
        <v>0</v>
      </c>
      <c r="X52" s="12">
        <v>0</v>
      </c>
      <c r="Y52" s="12">
        <v>0</v>
      </c>
      <c r="Z52" s="12">
        <v>0</v>
      </c>
      <c r="AA52" s="12">
        <v>0</v>
      </c>
    </row>
    <row r="53" spans="1:27">
      <c r="A53" s="11" t="s">
        <v>28</v>
      </c>
      <c r="B53" s="11" t="s">
        <v>8</v>
      </c>
      <c r="C53" s="12">
        <v>0</v>
      </c>
      <c r="D53" s="12">
        <v>0.84029665781489993</v>
      </c>
      <c r="E53" s="12">
        <v>9.2351419590649991E-2</v>
      </c>
      <c r="F53" s="12">
        <v>3.6750360719842001E-2</v>
      </c>
      <c r="G53" s="12">
        <v>4.1036617420680002E-2</v>
      </c>
      <c r="H53" s="12">
        <v>9.0459562206521599E-2</v>
      </c>
      <c r="I53" s="12">
        <v>9.5814996544319984E-3</v>
      </c>
      <c r="J53" s="12">
        <v>8.498236024993279E-2</v>
      </c>
      <c r="K53" s="12">
        <v>4.02646958991776E-3</v>
      </c>
      <c r="L53" s="12">
        <v>9.7954411000913899E-2</v>
      </c>
      <c r="M53" s="12">
        <v>0.10039103417652701</v>
      </c>
      <c r="N53" s="12">
        <v>0.177175523272911</v>
      </c>
      <c r="O53" s="12">
        <v>8.3585174706299989E-2</v>
      </c>
      <c r="P53" s="12">
        <v>1.1183741481527999E-2</v>
      </c>
      <c r="Q53" s="12">
        <v>0.11435448389451901</v>
      </c>
      <c r="R53" s="12">
        <v>1.5339980388317201E-3</v>
      </c>
      <c r="S53" s="12">
        <v>1.1929143022662202E-2</v>
      </c>
      <c r="T53" s="12">
        <v>5.6876720517942E-2</v>
      </c>
      <c r="U53" s="12">
        <v>7.82756398386069E-2</v>
      </c>
      <c r="V53" s="12">
        <v>6.3308146692018898E-3</v>
      </c>
      <c r="W53" s="12">
        <v>7.1809482086432994E-2</v>
      </c>
      <c r="X53" s="12">
        <v>6.8092000781756002E-3</v>
      </c>
      <c r="Y53" s="12">
        <v>0.27830485865536003</v>
      </c>
      <c r="Z53" s="12">
        <v>1.11524772921425E-2</v>
      </c>
      <c r="AA53" s="12">
        <v>0.46449229284312005</v>
      </c>
    </row>
    <row r="54" spans="1:27">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c r="A55" s="11" t="s">
        <v>28</v>
      </c>
      <c r="B55" s="11" t="s">
        <v>5</v>
      </c>
      <c r="C55" s="12">
        <v>2.1296470927676601</v>
      </c>
      <c r="D55" s="12">
        <v>0.49963788113770502</v>
      </c>
      <c r="E55" s="12">
        <v>2.6391818877709701E-2</v>
      </c>
      <c r="F55" s="12">
        <v>3.15380237047449E-2</v>
      </c>
      <c r="G55" s="12">
        <v>3.3394858082465999E-2</v>
      </c>
      <c r="H55" s="12">
        <v>7.2072157179306803E-2</v>
      </c>
      <c r="I55" s="12">
        <v>6.6699867660293399E-2</v>
      </c>
      <c r="J55" s="12">
        <v>0.109129769888844</v>
      </c>
      <c r="K55" s="12">
        <v>6.7837726567361298E-2</v>
      </c>
      <c r="L55" s="12">
        <v>0.125669314606455</v>
      </c>
      <c r="M55" s="12">
        <v>9.1856851276801807E-2</v>
      </c>
      <c r="N55" s="12">
        <v>0.19164070502723438</v>
      </c>
      <c r="O55" s="12">
        <v>1.3809018179694508</v>
      </c>
      <c r="P55" s="12">
        <v>2.1583627498666397E-2</v>
      </c>
      <c r="Q55" s="12">
        <v>4.5161008993887905E-2</v>
      </c>
      <c r="R55" s="12">
        <v>1.1312307914977031E-2</v>
      </c>
      <c r="S55" s="12">
        <v>1.989521489467809E-2</v>
      </c>
      <c r="T55" s="12">
        <v>5.5782244988525E-2</v>
      </c>
      <c r="U55" s="12">
        <v>3.0749871886983571</v>
      </c>
      <c r="V55" s="12">
        <v>1.06728409758478E-2</v>
      </c>
      <c r="W55" s="12">
        <v>3.6325087865665698E-2</v>
      </c>
      <c r="X55" s="12">
        <v>163596.29268874161</v>
      </c>
      <c r="Y55" s="12">
        <v>17547.031780451784</v>
      </c>
      <c r="Z55" s="12">
        <v>1.024412852838563E-2</v>
      </c>
      <c r="AA55" s="12">
        <v>6912.0741994809759</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16.519550105968548</v>
      </c>
      <c r="D58" s="12">
        <v>1.9958310653727067</v>
      </c>
      <c r="E58" s="12">
        <v>910835.6700753856</v>
      </c>
      <c r="F58" s="12">
        <v>0.43189281022317177</v>
      </c>
      <c r="G58" s="12">
        <v>0.33477652770838501</v>
      </c>
      <c r="H58" s="12">
        <v>1.1906306706706808</v>
      </c>
      <c r="I58" s="12">
        <v>0.45897207585590494</v>
      </c>
      <c r="J58" s="12">
        <v>2.0334472270755506</v>
      </c>
      <c r="K58" s="12">
        <v>0.35040009477073308</v>
      </c>
      <c r="L58" s="12">
        <v>2.4437035867415382</v>
      </c>
      <c r="M58" s="12">
        <v>569236.17906553019</v>
      </c>
      <c r="N58" s="12">
        <v>149952.31521654155</v>
      </c>
      <c r="O58" s="12">
        <v>84850.350748901343</v>
      </c>
      <c r="P58" s="12">
        <v>525403.77655989933</v>
      </c>
      <c r="Q58" s="12">
        <v>582269.27138028538</v>
      </c>
      <c r="R58" s="12">
        <v>187952.85087110804</v>
      </c>
      <c r="S58" s="12">
        <v>28806.889848039427</v>
      </c>
      <c r="T58" s="12">
        <v>189593.71027970666</v>
      </c>
      <c r="U58" s="12">
        <v>35107.689980485717</v>
      </c>
      <c r="V58" s="12">
        <v>375392.78502912441</v>
      </c>
      <c r="W58" s="12">
        <v>61017.027221658216</v>
      </c>
      <c r="X58" s="12">
        <v>2.1778530246345116</v>
      </c>
      <c r="Y58" s="12">
        <v>106780.0631237717</v>
      </c>
      <c r="Z58" s="12">
        <v>58770.141698420492</v>
      </c>
      <c r="AA58" s="12">
        <v>32228.354490208865</v>
      </c>
    </row>
    <row r="59" spans="1:27">
      <c r="A59" s="11" t="s">
        <v>28</v>
      </c>
      <c r="B59" s="11" t="s">
        <v>9</v>
      </c>
      <c r="C59" s="12">
        <v>3.6249461735171078</v>
      </c>
      <c r="D59" s="12">
        <v>0.56165548940376331</v>
      </c>
      <c r="E59" s="12">
        <v>5.7405427730931322</v>
      </c>
      <c r="F59" s="12">
        <v>7.79495496237258E-2</v>
      </c>
      <c r="G59" s="12">
        <v>6.2078612225132244E-2</v>
      </c>
      <c r="H59" s="12">
        <v>8.0537359804942255E-2</v>
      </c>
      <c r="I59" s="12">
        <v>6.2124870223597348E-2</v>
      </c>
      <c r="J59" s="12">
        <v>0.14787726966104756</v>
      </c>
      <c r="K59" s="12">
        <v>4.0800989135074843E-2</v>
      </c>
      <c r="L59" s="12">
        <v>0.99548766830701185</v>
      </c>
      <c r="M59" s="12">
        <v>1.1188185512333821</v>
      </c>
      <c r="N59" s="12">
        <v>1.7217135489122595</v>
      </c>
      <c r="O59" s="12">
        <v>2.883523126288515</v>
      </c>
      <c r="P59" s="12">
        <v>1.0117773020687959</v>
      </c>
      <c r="Q59" s="12">
        <v>1.4998018706969363</v>
      </c>
      <c r="R59" s="12">
        <v>4.2408618323220137</v>
      </c>
      <c r="S59" s="12">
        <v>2.025574353609422</v>
      </c>
      <c r="T59" s="12">
        <v>2.4649689348153654</v>
      </c>
      <c r="U59" s="12">
        <v>150382.53157148859</v>
      </c>
      <c r="V59" s="12">
        <v>69417.931618606133</v>
      </c>
      <c r="W59" s="12">
        <v>71425.699900886859</v>
      </c>
      <c r="X59" s="12">
        <v>15271.551032023546</v>
      </c>
      <c r="Y59" s="12">
        <v>76140.076540970695</v>
      </c>
      <c r="Z59" s="12">
        <v>17197.255402888502</v>
      </c>
      <c r="AA59" s="12">
        <v>41329.367498755164</v>
      </c>
    </row>
    <row r="60" spans="1:27">
      <c r="A60" s="11" t="s">
        <v>28</v>
      </c>
      <c r="B60" s="11" t="s">
        <v>102</v>
      </c>
      <c r="C60" s="12">
        <v>9.9646658075435983</v>
      </c>
      <c r="D60" s="12">
        <v>1.0142088984729489</v>
      </c>
      <c r="E60" s="12">
        <v>0.335418342054983</v>
      </c>
      <c r="F60" s="12">
        <v>0.38734571003237206</v>
      </c>
      <c r="G60" s="12">
        <v>9.8469314240343317E-3</v>
      </c>
      <c r="H60" s="12">
        <v>1.9859269246980098E-2</v>
      </c>
      <c r="I60" s="12">
        <v>0.20591222368958842</v>
      </c>
      <c r="J60" s="12">
        <v>1.1968357656473601</v>
      </c>
      <c r="K60" s="12">
        <v>0.28509564407892901</v>
      </c>
      <c r="L60" s="12">
        <v>4.3287063570230702</v>
      </c>
      <c r="M60" s="12">
        <v>1.6963953068117721</v>
      </c>
      <c r="N60" s="12">
        <v>2.15155093679705</v>
      </c>
      <c r="O60" s="12">
        <v>84.037020402462105</v>
      </c>
      <c r="P60" s="12">
        <v>0.231622513911279</v>
      </c>
      <c r="Q60" s="12">
        <v>0.78756398317955389</v>
      </c>
      <c r="R60" s="12">
        <v>0.1131871089623024</v>
      </c>
      <c r="S60" s="12">
        <v>0.24935230735056002</v>
      </c>
      <c r="T60" s="12">
        <v>2686.3427935620125</v>
      </c>
      <c r="U60" s="12">
        <v>266746.88615836867</v>
      </c>
      <c r="V60" s="12">
        <v>0.1189963451387417</v>
      </c>
      <c r="W60" s="12">
        <v>0.12577682271232341</v>
      </c>
      <c r="X60" s="12">
        <v>0.15572525964411402</v>
      </c>
      <c r="Y60" s="12">
        <v>18329.899427701712</v>
      </c>
      <c r="Z60" s="12">
        <v>3.8247752709159005E-2</v>
      </c>
      <c r="AA60" s="12">
        <v>19934.490761583653</v>
      </c>
    </row>
    <row r="61" spans="1:27">
      <c r="A61" s="11" t="s">
        <v>28</v>
      </c>
      <c r="B61" s="11" t="s">
        <v>15</v>
      </c>
      <c r="C61" s="12">
        <v>0</v>
      </c>
      <c r="D61" s="12">
        <v>0</v>
      </c>
      <c r="E61" s="12">
        <v>12.513957515514029</v>
      </c>
      <c r="F61" s="12">
        <v>1.1529291889853079</v>
      </c>
      <c r="G61" s="12">
        <v>0.346761194512476</v>
      </c>
      <c r="H61" s="12">
        <v>0.42676876088936999</v>
      </c>
      <c r="I61" s="12">
        <v>0.57421895336307394</v>
      </c>
      <c r="J61" s="12">
        <v>2.3103592350909001</v>
      </c>
      <c r="K61" s="12">
        <v>0.181734538347363</v>
      </c>
      <c r="L61" s="12">
        <v>1.8705252474124801</v>
      </c>
      <c r="M61" s="12">
        <v>3.1108406971616098</v>
      </c>
      <c r="N61" s="12">
        <v>1.031898807535407</v>
      </c>
      <c r="O61" s="12">
        <v>0.42880206616493999</v>
      </c>
      <c r="P61" s="12">
        <v>2.0627435560498308</v>
      </c>
      <c r="Q61" s="12">
        <v>3.7985586967429898</v>
      </c>
      <c r="R61" s="12">
        <v>0.12415657415541299</v>
      </c>
      <c r="S61" s="12">
        <v>0.14961726505206099</v>
      </c>
      <c r="T61" s="12">
        <v>0.15206531630010001</v>
      </c>
      <c r="U61" s="12">
        <v>6.1125751783058808</v>
      </c>
      <c r="V61" s="12">
        <v>0.1050950269440252</v>
      </c>
      <c r="W61" s="12">
        <v>9.9952022454127695E-2</v>
      </c>
      <c r="X61" s="12">
        <v>6.8774057427384552</v>
      </c>
      <c r="Y61" s="12">
        <v>0.73592975550079998</v>
      </c>
      <c r="Z61" s="12">
        <v>2.7969401321974199E-2</v>
      </c>
      <c r="AA61" s="12">
        <v>1.9627313881965598E-2</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6" t="s">
        <v>98</v>
      </c>
      <c r="B63" s="36"/>
      <c r="C63" s="29">
        <v>22.274143372253313</v>
      </c>
      <c r="D63" s="29">
        <v>3.8974210937290752</v>
      </c>
      <c r="E63" s="29">
        <v>910841.52936139714</v>
      </c>
      <c r="F63" s="29">
        <v>0.57813074427148448</v>
      </c>
      <c r="G63" s="29">
        <v>0.47128661543666323</v>
      </c>
      <c r="H63" s="29">
        <v>1.4336997498614514</v>
      </c>
      <c r="I63" s="29">
        <v>0.59737831339422776</v>
      </c>
      <c r="J63" s="29">
        <v>2.3754366268753748</v>
      </c>
      <c r="K63" s="29">
        <v>0.463065280063087</v>
      </c>
      <c r="L63" s="29">
        <v>3.6628149806559187</v>
      </c>
      <c r="M63" s="29">
        <v>569237.49013196677</v>
      </c>
      <c r="N63" s="29">
        <v>149954.40574631875</v>
      </c>
      <c r="O63" s="29">
        <v>84854.698759020306</v>
      </c>
      <c r="P63" s="29">
        <v>525404.82110457029</v>
      </c>
      <c r="Q63" s="29">
        <v>582270.9306976489</v>
      </c>
      <c r="R63" s="29">
        <v>187957.10457924631</v>
      </c>
      <c r="S63" s="29">
        <v>28808.947246750955</v>
      </c>
      <c r="T63" s="29">
        <v>189596.28790760701</v>
      </c>
      <c r="U63" s="29">
        <v>185493.37481480284</v>
      </c>
      <c r="V63" s="29">
        <v>444810.73365138622</v>
      </c>
      <c r="W63" s="29">
        <v>132442.83525711502</v>
      </c>
      <c r="X63" s="29">
        <v>178870.02838298984</v>
      </c>
      <c r="Y63" s="29">
        <v>200467.44975005282</v>
      </c>
      <c r="Z63" s="29">
        <v>75967.418497914812</v>
      </c>
      <c r="AA63" s="29">
        <v>80470.260680737847</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0</v>
      </c>
      <c r="D68" s="12">
        <v>0.93489120836513995</v>
      </c>
      <c r="E68" s="12">
        <v>3.0796708100694202E-2</v>
      </c>
      <c r="F68" s="12">
        <v>1.3686384283130399E-2</v>
      </c>
      <c r="G68" s="12">
        <v>2.9131676697254999E-2</v>
      </c>
      <c r="H68" s="12">
        <v>8.4274781677900409E-2</v>
      </c>
      <c r="I68" s="12">
        <v>2.5154712019236799E-2</v>
      </c>
      <c r="J68" s="12">
        <v>0.112124111922434</v>
      </c>
      <c r="K68" s="12">
        <v>2.0027783979540002E-3</v>
      </c>
      <c r="L68" s="12">
        <v>0.13955344364783501</v>
      </c>
      <c r="M68" s="12">
        <v>9.3175594887898991E-2</v>
      </c>
      <c r="N68" s="12">
        <v>0.20966521550848402</v>
      </c>
      <c r="O68" s="12">
        <v>6.19236637606079E-2</v>
      </c>
      <c r="P68" s="12">
        <v>8.5468949655431985E-3</v>
      </c>
      <c r="Q68" s="12">
        <v>0.21415468182664901</v>
      </c>
      <c r="R68" s="12">
        <v>1.9995713747557198E-3</v>
      </c>
      <c r="S68" s="12">
        <v>8.0102627999912301E-3</v>
      </c>
      <c r="T68" s="12">
        <v>3.1128302942138699E-3</v>
      </c>
      <c r="U68" s="12">
        <v>1.8345986931485498E-2</v>
      </c>
      <c r="V68" s="12">
        <v>4.8335242454875006E-3</v>
      </c>
      <c r="W68" s="12">
        <v>0.113582245124538</v>
      </c>
      <c r="X68" s="12">
        <v>8.6390005998553197E-4</v>
      </c>
      <c r="Y68" s="12">
        <v>4.8524220049450596E-2</v>
      </c>
      <c r="Z68" s="12">
        <v>2.78046696885031E-3</v>
      </c>
      <c r="AA68" s="12">
        <v>2.5084983063614003E-3</v>
      </c>
    </row>
    <row r="69" spans="1:27">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2.17997161131979</v>
      </c>
      <c r="D70" s="12">
        <v>0.1039316524800319</v>
      </c>
      <c r="E70" s="12">
        <v>0.1070513625195172</v>
      </c>
      <c r="F70" s="12">
        <v>9.4208475572611694E-2</v>
      </c>
      <c r="G70" s="12">
        <v>0.103672584926675</v>
      </c>
      <c r="H70" s="12">
        <v>0.1137498804412119</v>
      </c>
      <c r="I70" s="12">
        <v>9.3277602649926197E-2</v>
      </c>
      <c r="J70" s="12">
        <v>0.11937447032728761</v>
      </c>
      <c r="K70" s="12">
        <v>8.408015327370591E-2</v>
      </c>
      <c r="L70" s="12">
        <v>0.1182083202421937</v>
      </c>
      <c r="M70" s="12">
        <v>9.5905220135184488E-2</v>
      </c>
      <c r="N70" s="12">
        <v>0.23485756090831</v>
      </c>
      <c r="O70" s="12">
        <v>2.0378494625888801</v>
      </c>
      <c r="P70" s="12">
        <v>2.3959958955944303E-2</v>
      </c>
      <c r="Q70" s="12">
        <v>0.39294245650271897</v>
      </c>
      <c r="R70" s="12">
        <v>1.0671895203445761E-2</v>
      </c>
      <c r="S70" s="12">
        <v>1.8719601426094443E-2</v>
      </c>
      <c r="T70" s="12">
        <v>2.3434543537584951E-2</v>
      </c>
      <c r="U70" s="12">
        <v>0.77779454706284301</v>
      </c>
      <c r="V70" s="12">
        <v>1.00029154245787E-2</v>
      </c>
      <c r="W70" s="12">
        <v>3703.7565823757486</v>
      </c>
      <c r="X70" s="12">
        <v>44820.279324344934</v>
      </c>
      <c r="Y70" s="12">
        <v>1.375116060570585E-2</v>
      </c>
      <c r="Z70" s="12">
        <v>3.7495239586788597E-3</v>
      </c>
      <c r="AA70" s="12">
        <v>1.8248479872034148E-3</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30.39636677875594</v>
      </c>
      <c r="D73" s="12">
        <v>1.7837262907089846</v>
      </c>
      <c r="E73" s="12">
        <v>1.3392968548959563</v>
      </c>
      <c r="F73" s="12">
        <v>2.0405400540948841</v>
      </c>
      <c r="G73" s="12">
        <v>2.3698313630122865</v>
      </c>
      <c r="H73" s="12">
        <v>3.575294167530056</v>
      </c>
      <c r="I73" s="12">
        <v>2.0442433829531401</v>
      </c>
      <c r="J73" s="12">
        <v>28.558188359925314</v>
      </c>
      <c r="K73" s="12">
        <v>4.0681669378347332</v>
      </c>
      <c r="L73" s="12">
        <v>169379.70076841203</v>
      </c>
      <c r="M73" s="12">
        <v>945602.80837122945</v>
      </c>
      <c r="N73" s="12">
        <v>38.638801899201667</v>
      </c>
      <c r="O73" s="12">
        <v>385086.92189849878</v>
      </c>
      <c r="P73" s="12">
        <v>357393.71654175856</v>
      </c>
      <c r="Q73" s="12">
        <v>206594.78422679118</v>
      </c>
      <c r="R73" s="12">
        <v>63844.15516419577</v>
      </c>
      <c r="S73" s="12">
        <v>28393.640875598085</v>
      </c>
      <c r="T73" s="12">
        <v>209958.78982803316</v>
      </c>
      <c r="U73" s="12">
        <v>0.5664512843953815</v>
      </c>
      <c r="V73" s="12">
        <v>51018.843214062545</v>
      </c>
      <c r="W73" s="12">
        <v>2159.2698815099852</v>
      </c>
      <c r="X73" s="12">
        <v>45690.217893664871</v>
      </c>
      <c r="Y73" s="12">
        <v>49402.10160456843</v>
      </c>
      <c r="Z73" s="12">
        <v>104390.66379553385</v>
      </c>
      <c r="AA73" s="12">
        <v>36812.064635355418</v>
      </c>
    </row>
    <row r="74" spans="1:27">
      <c r="A74" s="11" t="s">
        <v>29</v>
      </c>
      <c r="B74" s="11" t="s">
        <v>9</v>
      </c>
      <c r="C74" s="12">
        <v>6.067298923957761</v>
      </c>
      <c r="D74" s="12">
        <v>0.6478902632890885</v>
      </c>
      <c r="E74" s="12">
        <v>0.73499722727091599</v>
      </c>
      <c r="F74" s="12">
        <v>0.35639104457532716</v>
      </c>
      <c r="G74" s="12">
        <v>0.82058085214239274</v>
      </c>
      <c r="H74" s="12">
        <v>0.41506173216091924</v>
      </c>
      <c r="I74" s="12">
        <v>0.54108275040720144</v>
      </c>
      <c r="J74" s="12">
        <v>2.1582454739103896</v>
      </c>
      <c r="K74" s="12">
        <v>0.66927597606464817</v>
      </c>
      <c r="L74" s="12">
        <v>2.8739692284111955</v>
      </c>
      <c r="M74" s="12">
        <v>1.8517973660905129</v>
      </c>
      <c r="N74" s="12">
        <v>6.8459983400845257</v>
      </c>
      <c r="O74" s="12">
        <v>1.7513946629180104</v>
      </c>
      <c r="P74" s="12">
        <v>6.0951204670805712</v>
      </c>
      <c r="Q74" s="12">
        <v>63515.298774566836</v>
      </c>
      <c r="R74" s="12">
        <v>4.8966498767625474E-2</v>
      </c>
      <c r="S74" s="12">
        <v>7928.3149636697945</v>
      </c>
      <c r="T74" s="12">
        <v>0.86105816002778324</v>
      </c>
      <c r="U74" s="12">
        <v>159827.60574871153</v>
      </c>
      <c r="V74" s="12">
        <v>0.66155281204408922</v>
      </c>
      <c r="W74" s="12">
        <v>94346.669367763228</v>
      </c>
      <c r="X74" s="12">
        <v>3.9578048594733302E-2</v>
      </c>
      <c r="Y74" s="12">
        <v>40765.730096843829</v>
      </c>
      <c r="Z74" s="12">
        <v>28909.588830789264</v>
      </c>
      <c r="AA74" s="12">
        <v>2675.7194596743461</v>
      </c>
    </row>
    <row r="75" spans="1:27">
      <c r="A75" s="11" t="s">
        <v>29</v>
      </c>
      <c r="B75" s="11" t="s">
        <v>102</v>
      </c>
      <c r="C75" s="12">
        <v>11.83641883396105</v>
      </c>
      <c r="D75" s="12">
        <v>9.0826258763336706E-2</v>
      </c>
      <c r="E75" s="12">
        <v>0.18473386638814671</v>
      </c>
      <c r="F75" s="12">
        <v>0.23045878794618499</v>
      </c>
      <c r="G75" s="12">
        <v>1.6195946631540899E-2</v>
      </c>
      <c r="H75" s="12">
        <v>2.4812576113460501E-2</v>
      </c>
      <c r="I75" s="12">
        <v>0.36922795463903296</v>
      </c>
      <c r="J75" s="12">
        <v>1.519956911679299</v>
      </c>
      <c r="K75" s="12">
        <v>0.38988175214826903</v>
      </c>
      <c r="L75" s="12">
        <v>6.324468698229361</v>
      </c>
      <c r="M75" s="12">
        <v>1.8173491142939537</v>
      </c>
      <c r="N75" s="12">
        <v>2.1225873283003396</v>
      </c>
      <c r="O75" s="12">
        <v>210813.09037883804</v>
      </c>
      <c r="P75" s="12">
        <v>0.30155382208421305</v>
      </c>
      <c r="Q75" s="12">
        <v>104679.59444130211</v>
      </c>
      <c r="R75" s="12">
        <v>0.16419858289733996</v>
      </c>
      <c r="S75" s="12">
        <v>0.29748768052904501</v>
      </c>
      <c r="T75" s="12">
        <v>0.28143654207441898</v>
      </c>
      <c r="U75" s="12">
        <v>150220.18974480976</v>
      </c>
      <c r="V75" s="12">
        <v>7.72832607921283E-2</v>
      </c>
      <c r="W75" s="12">
        <v>0.24773945215357598</v>
      </c>
      <c r="X75" s="12">
        <v>8244.4827679968712</v>
      </c>
      <c r="Y75" s="12">
        <v>34805.63744015999</v>
      </c>
      <c r="Z75" s="12">
        <v>5.6038018289581007E-2</v>
      </c>
      <c r="AA75" s="12">
        <v>2.1876395996622597E-2</v>
      </c>
    </row>
    <row r="76" spans="1:27">
      <c r="A76" s="11" t="s">
        <v>29</v>
      </c>
      <c r="B76" s="11" t="s">
        <v>15</v>
      </c>
      <c r="C76" s="12">
        <v>0</v>
      </c>
      <c r="D76" s="12">
        <v>0</v>
      </c>
      <c r="E76" s="12">
        <v>13.716735801580798</v>
      </c>
      <c r="F76" s="12">
        <v>0.94569918899392702</v>
      </c>
      <c r="G76" s="12">
        <v>0.9788505456028529</v>
      </c>
      <c r="H76" s="12">
        <v>0.904940951981966</v>
      </c>
      <c r="I76" s="12">
        <v>0.5458664470414869</v>
      </c>
      <c r="J76" s="12">
        <v>2.2170175775289898</v>
      </c>
      <c r="K76" s="12">
        <v>0.25493184962451948</v>
      </c>
      <c r="L76" s="12">
        <v>2.5444011574122101</v>
      </c>
      <c r="M76" s="12">
        <v>1.5271770425738669</v>
      </c>
      <c r="N76" s="12">
        <v>1.249974840889053</v>
      </c>
      <c r="O76" s="12">
        <v>5.8013855220092001</v>
      </c>
      <c r="P76" s="12">
        <v>0.42370740176691002</v>
      </c>
      <c r="Q76" s="12">
        <v>0.71765821194191104</v>
      </c>
      <c r="R76" s="12">
        <v>7.9333684255704404E-2</v>
      </c>
      <c r="S76" s="12">
        <v>0.11043055063969921</v>
      </c>
      <c r="T76" s="12">
        <v>0.44393568155936491</v>
      </c>
      <c r="U76" s="12">
        <v>0.98996975121577202</v>
      </c>
      <c r="V76" s="12">
        <v>0.1446107616276143</v>
      </c>
      <c r="W76" s="12">
        <v>0.27062915666684001</v>
      </c>
      <c r="X76" s="12">
        <v>1.1795086522878442</v>
      </c>
      <c r="Y76" s="12">
        <v>0.93490397230257505</v>
      </c>
      <c r="Z76" s="12">
        <v>1.8452954322792241E-2</v>
      </c>
      <c r="AA76" s="12">
        <v>2.2914459500594099E-2</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6" t="s">
        <v>98</v>
      </c>
      <c r="B78" s="36"/>
      <c r="C78" s="29">
        <v>38.643637314033498</v>
      </c>
      <c r="D78" s="29">
        <v>3.4704394148432449</v>
      </c>
      <c r="E78" s="29">
        <v>2.2121421527870835</v>
      </c>
      <c r="F78" s="29">
        <v>2.5048259585259536</v>
      </c>
      <c r="G78" s="29">
        <v>3.323216476778609</v>
      </c>
      <c r="H78" s="29">
        <v>4.1883805618100878</v>
      </c>
      <c r="I78" s="29">
        <v>2.7037584480295047</v>
      </c>
      <c r="J78" s="29">
        <v>30.947932416085425</v>
      </c>
      <c r="K78" s="29">
        <v>4.8235258455710417</v>
      </c>
      <c r="L78" s="29">
        <v>169382.83249940435</v>
      </c>
      <c r="M78" s="29">
        <v>945604.84924941056</v>
      </c>
      <c r="N78" s="29">
        <v>45.929323015702991</v>
      </c>
      <c r="O78" s="29">
        <v>385090.77306628803</v>
      </c>
      <c r="P78" s="29">
        <v>357399.84416907956</v>
      </c>
      <c r="Q78" s="29">
        <v>270110.69009849633</v>
      </c>
      <c r="R78" s="29">
        <v>63844.216802161114</v>
      </c>
      <c r="S78" s="29">
        <v>36321.982569132102</v>
      </c>
      <c r="T78" s="29">
        <v>209959.67743356701</v>
      </c>
      <c r="U78" s="29">
        <v>159828.96834052991</v>
      </c>
      <c r="V78" s="29">
        <v>51019.519603314264</v>
      </c>
      <c r="W78" s="29">
        <v>100209.80941389408</v>
      </c>
      <c r="X78" s="29">
        <v>90510.537659958471</v>
      </c>
      <c r="Y78" s="29">
        <v>90167.893976792911</v>
      </c>
      <c r="Z78" s="29">
        <v>133300.25915631404</v>
      </c>
      <c r="AA78" s="29">
        <v>39487.788428376058</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0.67701980115000004</v>
      </c>
      <c r="E83" s="12">
        <v>4.5861658198085603E-2</v>
      </c>
      <c r="F83" s="12">
        <v>3.1176277106915902E-2</v>
      </c>
      <c r="G83" s="12">
        <v>2.9960282536564003E-2</v>
      </c>
      <c r="H83" s="12">
        <v>3.1470347737266403E-2</v>
      </c>
      <c r="I83" s="12">
        <v>5.1375647291651998E-2</v>
      </c>
      <c r="J83" s="12">
        <v>4.5755662502699995E-2</v>
      </c>
      <c r="K83" s="12">
        <v>3.01160062605908E-2</v>
      </c>
      <c r="L83" s="12">
        <v>6.5204282963648788E-2</v>
      </c>
      <c r="M83" s="12">
        <v>5.1124464844002002E-2</v>
      </c>
      <c r="N83" s="12">
        <v>5.7451521070143105E-2</v>
      </c>
      <c r="O83" s="12">
        <v>2.8993890103893701E-2</v>
      </c>
      <c r="P83" s="12">
        <v>6.5052970991644893E-3</v>
      </c>
      <c r="Q83" s="12">
        <v>6.519076654315499E-2</v>
      </c>
      <c r="R83" s="12">
        <v>8.9725891306118404E-3</v>
      </c>
      <c r="S83" s="12">
        <v>3.0803111223234999E-3</v>
      </c>
      <c r="T83" s="12">
        <v>5.7930461732188E-3</v>
      </c>
      <c r="U83" s="12">
        <v>3.7943634610244997E-2</v>
      </c>
      <c r="V83" s="12">
        <v>2.1984829899930796E-3</v>
      </c>
      <c r="W83" s="12">
        <v>7.5420648908279993E-3</v>
      </c>
      <c r="X83" s="12">
        <v>9.9528403742223902E-3</v>
      </c>
      <c r="Y83" s="12">
        <v>1.8379674594675901E-2</v>
      </c>
      <c r="Z83" s="12">
        <v>2.1845828625804498E-3</v>
      </c>
      <c r="AA83" s="12">
        <v>6.3456349307318399E-3</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2.0574279544952696</v>
      </c>
      <c r="D85" s="12">
        <v>0.10325500242478139</v>
      </c>
      <c r="E85" s="12">
        <v>0.1047794205055468</v>
      </c>
      <c r="F85" s="12">
        <v>0.1130102414808903</v>
      </c>
      <c r="G85" s="12">
        <v>9.3547651634261916E-2</v>
      </c>
      <c r="H85" s="12">
        <v>9.9439085074417982E-2</v>
      </c>
      <c r="I85" s="12">
        <v>0.10970488289669901</v>
      </c>
      <c r="J85" s="12">
        <v>8.2291243060603189E-2</v>
      </c>
      <c r="K85" s="12">
        <v>8.5459140685655799E-2</v>
      </c>
      <c r="L85" s="12">
        <v>0.11021571701974289</v>
      </c>
      <c r="M85" s="12">
        <v>8.3001900345155213E-2</v>
      </c>
      <c r="N85" s="12">
        <v>0.1291376930652538</v>
      </c>
      <c r="O85" s="12">
        <v>0.62072284424639201</v>
      </c>
      <c r="P85" s="12">
        <v>1.8882119609384598E-2</v>
      </c>
      <c r="Q85" s="12">
        <v>0.29278886272458998</v>
      </c>
      <c r="R85" s="12">
        <v>1.4065584614134411E-2</v>
      </c>
      <c r="S85" s="12">
        <v>1.5179636627752392E-2</v>
      </c>
      <c r="T85" s="12">
        <v>3.79148546017615E-2</v>
      </c>
      <c r="U85" s="12">
        <v>0.55417830634921095</v>
      </c>
      <c r="V85" s="12">
        <v>1.0112020795187989E-2</v>
      </c>
      <c r="W85" s="12">
        <v>1.3861934807035731E-2</v>
      </c>
      <c r="X85" s="12">
        <v>0.47435209718193594</v>
      </c>
      <c r="Y85" s="12">
        <v>0.1655590903449449</v>
      </c>
      <c r="Z85" s="12">
        <v>3.0531617559192998E-3</v>
      </c>
      <c r="AA85" s="12">
        <v>4.7537473207561803E-3</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276952.21254441619</v>
      </c>
      <c r="D88" s="12">
        <v>256189.59866588772</v>
      </c>
      <c r="E88" s="12">
        <v>236592.49401817762</v>
      </c>
      <c r="F88" s="12">
        <v>218134.64706158784</v>
      </c>
      <c r="G88" s="12">
        <v>200844.8769199315</v>
      </c>
      <c r="H88" s="12">
        <v>184417.22300515414</v>
      </c>
      <c r="I88" s="12">
        <v>168992.74998765322</v>
      </c>
      <c r="J88" s="12">
        <v>165540.04234223539</v>
      </c>
      <c r="K88" s="12">
        <v>152265.06188685203</v>
      </c>
      <c r="L88" s="12">
        <v>204273.26710923627</v>
      </c>
      <c r="M88" s="12">
        <v>98975.762915853134</v>
      </c>
      <c r="N88" s="12">
        <v>152699.27337518823</v>
      </c>
      <c r="O88" s="12">
        <v>378039.01137564867</v>
      </c>
      <c r="P88" s="12">
        <v>131601.38606673689</v>
      </c>
      <c r="Q88" s="12">
        <v>174897.55385237769</v>
      </c>
      <c r="R88" s="12">
        <v>0.15430289072655448</v>
      </c>
      <c r="S88" s="12">
        <v>0.22487822519940528</v>
      </c>
      <c r="T88" s="12">
        <v>0.14478065810483817</v>
      </c>
      <c r="U88" s="12">
        <v>1.7118847164337454</v>
      </c>
      <c r="V88" s="12">
        <v>0.35275941928618493</v>
      </c>
      <c r="W88" s="12">
        <v>5.9182578662029812E-2</v>
      </c>
      <c r="X88" s="12">
        <v>15665.956039866198</v>
      </c>
      <c r="Y88" s="12">
        <v>3379.1094945735181</v>
      </c>
      <c r="Z88" s="12">
        <v>23735.306640225896</v>
      </c>
      <c r="AA88" s="12">
        <v>625.076678262163</v>
      </c>
    </row>
    <row r="89" spans="1:27">
      <c r="A89" s="11" t="s">
        <v>30</v>
      </c>
      <c r="B89" s="11" t="s">
        <v>9</v>
      </c>
      <c r="C89" s="12">
        <v>2.4753453077828262</v>
      </c>
      <c r="D89" s="12">
        <v>0.35748595932351079</v>
      </c>
      <c r="E89" s="12">
        <v>0.19708776199263375</v>
      </c>
      <c r="F89" s="12">
        <v>0.32625473141231476</v>
      </c>
      <c r="G89" s="12">
        <v>0.42496704845876376</v>
      </c>
      <c r="H89" s="12">
        <v>7.4318882331198668E-2</v>
      </c>
      <c r="I89" s="12">
        <v>0.20064726297448013</v>
      </c>
      <c r="J89" s="12">
        <v>0.41271736959176131</v>
      </c>
      <c r="K89" s="12">
        <v>0.21031604874434368</v>
      </c>
      <c r="L89" s="12">
        <v>0.44290707834316745</v>
      </c>
      <c r="M89" s="12">
        <v>0.5973694961352054</v>
      </c>
      <c r="N89" s="12">
        <v>0.46059142621493143</v>
      </c>
      <c r="O89" s="12">
        <v>0.47428833841813445</v>
      </c>
      <c r="P89" s="12">
        <v>0.15077553778620673</v>
      </c>
      <c r="Q89" s="12">
        <v>0.37170319084409792</v>
      </c>
      <c r="R89" s="12">
        <v>3.4051165563132875E-2</v>
      </c>
      <c r="S89" s="12">
        <v>7.9894717904525903E-2</v>
      </c>
      <c r="T89" s="12">
        <v>3.3849312487162893E-2</v>
      </c>
      <c r="U89" s="12">
        <v>0.35258283711356858</v>
      </c>
      <c r="V89" s="12">
        <v>0.26802374613589636</v>
      </c>
      <c r="W89" s="12">
        <v>0.42386386064049897</v>
      </c>
      <c r="X89" s="12">
        <v>0.31783584073199933</v>
      </c>
      <c r="Y89" s="12">
        <v>0.5367461805065401</v>
      </c>
      <c r="Z89" s="12">
        <v>1.3379598588687864E-2</v>
      </c>
      <c r="AA89" s="12">
        <v>2.1049265688614871E-2</v>
      </c>
    </row>
    <row r="90" spans="1:27">
      <c r="A90" s="11" t="s">
        <v>30</v>
      </c>
      <c r="B90" s="11" t="s">
        <v>102</v>
      </c>
      <c r="C90" s="12">
        <v>8.760301469433001</v>
      </c>
      <c r="D90" s="12">
        <v>4.6389339879746104E-2</v>
      </c>
      <c r="E90" s="12">
        <v>0.70834864056715297</v>
      </c>
      <c r="F90" s="12">
        <v>0.42862164699808197</v>
      </c>
      <c r="G90" s="12">
        <v>1.519201519227904E-2</v>
      </c>
      <c r="H90" s="12">
        <v>2.7700697443387601E-2</v>
      </c>
      <c r="I90" s="12">
        <v>0.66981210784779799</v>
      </c>
      <c r="J90" s="12">
        <v>0.86182965358103003</v>
      </c>
      <c r="K90" s="12">
        <v>0.59545044402051095</v>
      </c>
      <c r="L90" s="12">
        <v>3.36983538437799</v>
      </c>
      <c r="M90" s="12">
        <v>1.1347744712775238</v>
      </c>
      <c r="N90" s="12">
        <v>0.75154812950223093</v>
      </c>
      <c r="O90" s="12">
        <v>3.9645583840574399</v>
      </c>
      <c r="P90" s="12">
        <v>0.15476237512710889</v>
      </c>
      <c r="Q90" s="12">
        <v>2.9012149386810595</v>
      </c>
      <c r="R90" s="12">
        <v>0.12306201840491202</v>
      </c>
      <c r="S90" s="12">
        <v>0.15956240571188998</v>
      </c>
      <c r="T90" s="12">
        <v>2.1641112343409898</v>
      </c>
      <c r="U90" s="12">
        <v>0.94288546877879897</v>
      </c>
      <c r="V90" s="12">
        <v>5.8092782990429498E-2</v>
      </c>
      <c r="W90" s="12">
        <v>0.11746612214568031</v>
      </c>
      <c r="X90" s="12">
        <v>3.64315245065975E-2</v>
      </c>
      <c r="Y90" s="12">
        <v>6.2631326954556005E-2</v>
      </c>
      <c r="Z90" s="12">
        <v>6.6364635554514592E-2</v>
      </c>
      <c r="AA90" s="12">
        <v>0.1191381379496525</v>
      </c>
    </row>
    <row r="91" spans="1:27">
      <c r="A91" s="11" t="s">
        <v>30</v>
      </c>
      <c r="B91" s="11" t="s">
        <v>15</v>
      </c>
      <c r="C91" s="12">
        <v>0</v>
      </c>
      <c r="D91" s="12">
        <v>0</v>
      </c>
      <c r="E91" s="12">
        <v>15.635384142840762</v>
      </c>
      <c r="F91" s="12">
        <v>1.13160735844018</v>
      </c>
      <c r="G91" s="12">
        <v>0.93697876461300789</v>
      </c>
      <c r="H91" s="12">
        <v>1.0355934850356929</v>
      </c>
      <c r="I91" s="12">
        <v>3.31883820650499</v>
      </c>
      <c r="J91" s="12">
        <v>4.0739185953385295</v>
      </c>
      <c r="K91" s="12">
        <v>2.1511596565611772</v>
      </c>
      <c r="L91" s="12">
        <v>10.605933559275931</v>
      </c>
      <c r="M91" s="12">
        <v>25.7047194093389</v>
      </c>
      <c r="N91" s="12">
        <v>27551.986666102715</v>
      </c>
      <c r="O91" s="12">
        <v>163077.45413597758</v>
      </c>
      <c r="P91" s="12">
        <v>0.26631302912800958</v>
      </c>
      <c r="Q91" s="12">
        <v>118864.84495044991</v>
      </c>
      <c r="R91" s="12">
        <v>0.14681658542557749</v>
      </c>
      <c r="S91" s="12">
        <v>0.1441625674725647</v>
      </c>
      <c r="T91" s="12">
        <v>9.5128855364788115E-2</v>
      </c>
      <c r="U91" s="12">
        <v>35355.927950640718</v>
      </c>
      <c r="V91" s="12">
        <v>9.9818146552163492E-2</v>
      </c>
      <c r="W91" s="12">
        <v>9.5616004687588005E-2</v>
      </c>
      <c r="X91" s="12">
        <v>4965.3452942728618</v>
      </c>
      <c r="Y91" s="12">
        <v>23526.454774909998</v>
      </c>
      <c r="Z91" s="12">
        <v>2.4034624335710148E-2</v>
      </c>
      <c r="AA91" s="12">
        <v>3.2012206509163095E-2</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6" t="s">
        <v>98</v>
      </c>
      <c r="B93" s="36"/>
      <c r="C93" s="29">
        <v>276956.74531767849</v>
      </c>
      <c r="D93" s="29">
        <v>256190.73642665063</v>
      </c>
      <c r="E93" s="29">
        <v>236592.84174701833</v>
      </c>
      <c r="F93" s="29">
        <v>218135.11750283785</v>
      </c>
      <c r="G93" s="29">
        <v>200845.42539491411</v>
      </c>
      <c r="H93" s="29">
        <v>184417.42823346928</v>
      </c>
      <c r="I93" s="29">
        <v>168993.11171544637</v>
      </c>
      <c r="J93" s="29">
        <v>165540.58310651054</v>
      </c>
      <c r="K93" s="29">
        <v>152265.38777804771</v>
      </c>
      <c r="L93" s="29">
        <v>204273.88543631459</v>
      </c>
      <c r="M93" s="29">
        <v>98976.494411714448</v>
      </c>
      <c r="N93" s="29">
        <v>152699.92055582858</v>
      </c>
      <c r="O93" s="29">
        <v>378040.13538072148</v>
      </c>
      <c r="P93" s="29">
        <v>131601.56222969139</v>
      </c>
      <c r="Q93" s="29">
        <v>174898.28353519781</v>
      </c>
      <c r="R93" s="29">
        <v>0.21139223003443361</v>
      </c>
      <c r="S93" s="29">
        <v>0.3230328908540071</v>
      </c>
      <c r="T93" s="29">
        <v>0.22233787136698135</v>
      </c>
      <c r="U93" s="29">
        <v>2.6565894945067701</v>
      </c>
      <c r="V93" s="29">
        <v>0.6330936692072624</v>
      </c>
      <c r="W93" s="29">
        <v>0.50445043900039255</v>
      </c>
      <c r="X93" s="29">
        <v>15666.758180644485</v>
      </c>
      <c r="Y93" s="29">
        <v>3379.8301795189645</v>
      </c>
      <c r="Z93" s="29">
        <v>23735.325257569104</v>
      </c>
      <c r="AA93" s="29">
        <v>625.10882691010306</v>
      </c>
    </row>
  </sheetData>
  <sheetProtection algorithmName="SHA-512" hashValue="eINdLW2TiaJesho4oNUOtZP3kUDIr/Sld8LjXZ25J9/Xp/6nvXVe35cFIbOHNcReLEsi+vP4PuUlKBufuUEzdg==" saltValue="NXJyaIBObr4+L+IIUcUbog==" spinCount="100000" sheet="1" objects="1" scenarios="1"/>
  <mergeCells count="6">
    <mergeCell ref="A93:B93"/>
    <mergeCell ref="A18:B18"/>
    <mergeCell ref="A33:B33"/>
    <mergeCell ref="A48:B48"/>
    <mergeCell ref="A63:B63"/>
    <mergeCell ref="A78:B7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E600"/>
  </sheetPr>
  <dimension ref="A1:C32"/>
  <sheetViews>
    <sheetView showGridLines="0" zoomScale="85" zoomScaleNormal="85" workbookViewId="0"/>
  </sheetViews>
  <sheetFormatPr defaultRowHeight="14.5"/>
  <cols>
    <col min="1" max="1" width="11.54296875" bestFit="1" customWidth="1"/>
    <col min="2" max="2" width="3.7265625" bestFit="1" customWidth="1"/>
    <col min="3" max="3" width="37.54296875" customWidth="1"/>
    <col min="4" max="24" width="9.453125" customWidth="1"/>
  </cols>
  <sheetData>
    <row r="1" spans="1:3">
      <c r="A1" s="2" t="s">
        <v>1</v>
      </c>
    </row>
    <row r="3" spans="1:3">
      <c r="A3" s="32">
        <v>44768</v>
      </c>
      <c r="B3" s="4">
        <v>1</v>
      </c>
      <c r="C3" s="33" t="s">
        <v>129</v>
      </c>
    </row>
    <row r="4" spans="1:3">
      <c r="A4" s="3"/>
      <c r="B4" s="4"/>
    </row>
    <row r="5" spans="1:3">
      <c r="A5" s="3"/>
      <c r="B5" s="4"/>
    </row>
    <row r="6" spans="1:3">
      <c r="A6" s="3"/>
      <c r="B6" s="4"/>
    </row>
    <row r="7" spans="1:3">
      <c r="A7" s="3"/>
      <c r="B7" s="4"/>
    </row>
    <row r="8" spans="1:3">
      <c r="A8" s="3"/>
      <c r="B8" s="4"/>
    </row>
    <row r="9" spans="1:3">
      <c r="A9" s="3"/>
      <c r="B9" s="4"/>
    </row>
    <row r="10" spans="1:3">
      <c r="A10" s="3"/>
      <c r="B10" s="4"/>
    </row>
    <row r="11" spans="1:3">
      <c r="A11" s="3"/>
      <c r="B11" s="4"/>
    </row>
    <row r="12" spans="1:3">
      <c r="A12" s="3"/>
      <c r="B12" s="3"/>
      <c r="C12" s="3"/>
    </row>
    <row r="13" spans="1:3">
      <c r="A13" s="3"/>
      <c r="B13" s="3"/>
      <c r="C13" s="3"/>
    </row>
    <row r="14" spans="1:3">
      <c r="A14" s="3"/>
      <c r="B14" s="3"/>
      <c r="C14" s="3"/>
    </row>
    <row r="15" spans="1:3">
      <c r="A15" s="3"/>
      <c r="B15" s="3"/>
      <c r="C15" s="3"/>
    </row>
    <row r="16" spans="1:3">
      <c r="A16" s="3"/>
      <c r="B16" s="3"/>
      <c r="C16" s="3"/>
    </row>
    <row r="17" spans="1:3">
      <c r="A17" s="3"/>
      <c r="B17" s="3"/>
      <c r="C17" s="3"/>
    </row>
    <row r="18" spans="1:3">
      <c r="A18" s="3"/>
      <c r="B18" s="3"/>
      <c r="C18" s="3"/>
    </row>
    <row r="19" spans="1:3">
      <c r="A19" s="3"/>
      <c r="B19" s="3"/>
      <c r="C19" s="3"/>
    </row>
    <row r="20" spans="1:3">
      <c r="A20" s="3"/>
      <c r="B20" s="3"/>
      <c r="C20" s="3"/>
    </row>
    <row r="21" spans="1:3">
      <c r="A21" s="3"/>
      <c r="B21" s="3"/>
      <c r="C21" s="3"/>
    </row>
    <row r="22" spans="1:3">
      <c r="A22" s="3"/>
      <c r="B22" s="3"/>
      <c r="C22" s="3"/>
    </row>
    <row r="23" spans="1:3">
      <c r="A23" s="3"/>
      <c r="B23" s="3"/>
      <c r="C23" s="3"/>
    </row>
    <row r="24" spans="1:3">
      <c r="A24" s="3"/>
      <c r="B24" s="3"/>
      <c r="C24" s="3"/>
    </row>
    <row r="25" spans="1:3">
      <c r="A25" s="3"/>
      <c r="B25" s="3"/>
      <c r="C25" s="3"/>
    </row>
    <row r="26" spans="1:3">
      <c r="A26" s="3"/>
      <c r="B26" s="3"/>
      <c r="C26" s="3"/>
    </row>
    <row r="27" spans="1:3">
      <c r="A27" s="3"/>
      <c r="B27" s="3"/>
      <c r="C27" s="3"/>
    </row>
    <row r="28" spans="1:3">
      <c r="A28" s="3"/>
      <c r="B28" s="3"/>
      <c r="C28" s="3"/>
    </row>
    <row r="29" spans="1:3">
      <c r="A29" s="3"/>
      <c r="B29" s="3"/>
      <c r="C29" s="3"/>
    </row>
    <row r="30" spans="1:3">
      <c r="A30" s="3"/>
      <c r="B30" s="3"/>
      <c r="C30" s="3"/>
    </row>
    <row r="31" spans="1:3">
      <c r="A31" s="3"/>
      <c r="B31" s="3"/>
      <c r="C31" s="3"/>
    </row>
    <row r="32" spans="1:3">
      <c r="A32" s="3"/>
      <c r="B32" s="3"/>
      <c r="C32" s="3"/>
    </row>
  </sheetData>
  <sheetProtection algorithmName="SHA-512" hashValue="CtFSgfVc0iqb9lopuVjevmJLzoet3pvuhxkMC+H0NuygzKu8Ags7Zarrj7iRYhmNHwHioxGZp9PlfT9q7rRzzA==" saltValue="cNBKgQIK1/YH9c4MTbKCGg==" spinCount="100000" sheet="1" objects="1" scenarios="1"/>
  <pageMargins left="0.7" right="0.7" top="0.75" bottom="0.75" header="0.3" footer="0.3"/>
  <pageSetup paperSize="9"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rgb="FF57E188"/>
  </sheetPr>
  <dimension ref="A1:AA95"/>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148</v>
      </c>
      <c r="B1" s="8"/>
      <c r="C1" s="8"/>
      <c r="D1" s="8"/>
      <c r="E1" s="8"/>
      <c r="F1" s="8"/>
      <c r="G1" s="8"/>
      <c r="H1" s="8"/>
      <c r="I1" s="8"/>
      <c r="J1" s="8"/>
      <c r="K1" s="8"/>
      <c r="L1" s="8"/>
      <c r="M1" s="8"/>
      <c r="N1" s="8"/>
      <c r="O1" s="8"/>
      <c r="P1" s="8"/>
      <c r="Q1" s="8"/>
      <c r="R1" s="8"/>
      <c r="S1" s="8"/>
      <c r="T1" s="8"/>
      <c r="U1" s="8"/>
      <c r="V1" s="8"/>
      <c r="W1" s="8"/>
      <c r="X1" s="8"/>
      <c r="Y1" s="8"/>
      <c r="Z1" s="8"/>
      <c r="AA1" s="8"/>
    </row>
    <row r="2" spans="1:27">
      <c r="A2" s="10" t="s">
        <v>21</v>
      </c>
      <c r="B2" s="7" t="s">
        <v>115</v>
      </c>
    </row>
    <row r="3" spans="1:27">
      <c r="B3" s="7"/>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0</v>
      </c>
      <c r="D6" s="12">
        <v>0</v>
      </c>
      <c r="E6" s="12">
        <v>59487.247632128972</v>
      </c>
      <c r="F6" s="12">
        <v>8408.4699431223198</v>
      </c>
      <c r="G6" s="12">
        <v>12495.963271900549</v>
      </c>
      <c r="H6" s="12">
        <v>1.1907088483198008E-4</v>
      </c>
      <c r="I6" s="12">
        <v>12473.271058421371</v>
      </c>
      <c r="J6" s="12">
        <v>3.7817145624086494E-2</v>
      </c>
      <c r="K6" s="12">
        <v>2.305927701838615E-2</v>
      </c>
      <c r="L6" s="12">
        <v>9.4774099606033705E-5</v>
      </c>
      <c r="M6" s="12">
        <v>1.4693776839805731E-5</v>
      </c>
      <c r="N6" s="12">
        <v>4.0466372751696725E-5</v>
      </c>
      <c r="O6" s="12">
        <v>6.1028848980027432E-5</v>
      </c>
      <c r="P6" s="12">
        <v>5.5751543547464914E-3</v>
      </c>
      <c r="Q6" s="12">
        <v>1.8544305209643268E-5</v>
      </c>
      <c r="R6" s="12">
        <v>3.8799778719766967E-3</v>
      </c>
      <c r="S6" s="12">
        <v>1.1889552078183875E-4</v>
      </c>
      <c r="T6" s="12">
        <v>6.0019158986510984E-5</v>
      </c>
      <c r="U6" s="12">
        <v>4.6453504015612297E-5</v>
      </c>
      <c r="V6" s="12">
        <v>4.868885044453497E-5</v>
      </c>
      <c r="W6" s="12">
        <v>3.0234405071919359E-5</v>
      </c>
      <c r="X6" s="12">
        <v>4.0161803345398032E-3</v>
      </c>
      <c r="Y6" s="12">
        <v>2.501894423747545E-5</v>
      </c>
      <c r="Z6" s="12">
        <v>1.62886652070953E-5</v>
      </c>
      <c r="AA6" s="12">
        <v>4.619456929479068E-4</v>
      </c>
    </row>
    <row r="7" spans="1:27">
      <c r="A7" s="11" t="s">
        <v>18</v>
      </c>
      <c r="B7" s="11" t="s">
        <v>11</v>
      </c>
      <c r="C7" s="12">
        <v>0</v>
      </c>
      <c r="D7" s="12">
        <v>0</v>
      </c>
      <c r="E7" s="12">
        <v>33404.323651249841</v>
      </c>
      <c r="F7" s="12">
        <v>262.90864671947878</v>
      </c>
      <c r="G7" s="12">
        <v>1773.3258712587892</v>
      </c>
      <c r="H7" s="12">
        <v>1.4286255157756412E-4</v>
      </c>
      <c r="I7" s="12">
        <v>4570.9972667186903</v>
      </c>
      <c r="J7" s="12">
        <v>0.11381755067430559</v>
      </c>
      <c r="K7" s="12">
        <v>7.2286813618823659E-3</v>
      </c>
      <c r="L7" s="12">
        <v>0</v>
      </c>
      <c r="M7" s="12">
        <v>0</v>
      </c>
      <c r="N7" s="12">
        <v>0</v>
      </c>
      <c r="O7" s="12">
        <v>1.472494014440343E-5</v>
      </c>
      <c r="P7" s="12">
        <v>2.3897131223345143E-5</v>
      </c>
      <c r="Q7" s="12">
        <v>2.3983982562262453E-5</v>
      </c>
      <c r="R7" s="12">
        <v>3135.5668198136395</v>
      </c>
      <c r="S7" s="12">
        <v>7.7859238506953901E-4</v>
      </c>
      <c r="T7" s="12">
        <v>2.4796286825965966E-3</v>
      </c>
      <c r="U7" s="12">
        <v>6.5185374366492498E-4</v>
      </c>
      <c r="V7" s="12">
        <v>862.25272701672623</v>
      </c>
      <c r="W7" s="12">
        <v>3.2900523612691678E-5</v>
      </c>
      <c r="X7" s="12">
        <v>163.78346235990651</v>
      </c>
      <c r="Y7" s="12">
        <v>2.7666706867422201E-6</v>
      </c>
      <c r="Z7" s="12">
        <v>1.3735583772679599E-6</v>
      </c>
      <c r="AA7" s="12">
        <v>0</v>
      </c>
    </row>
    <row r="8" spans="1:27">
      <c r="A8" s="11" t="s">
        <v>18</v>
      </c>
      <c r="B8" s="11" t="s">
        <v>8</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row>
    <row r="9" spans="1:27">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row>
    <row r="10" spans="1:27">
      <c r="A10" s="11" t="s">
        <v>18</v>
      </c>
      <c r="B10" s="11" t="s">
        <v>5</v>
      </c>
      <c r="C10" s="12">
        <v>0</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row>
    <row r="11" spans="1:27">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row>
    <row r="14" spans="1:27">
      <c r="A14" s="11" t="s">
        <v>18</v>
      </c>
      <c r="B14" s="11" t="s">
        <v>9</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row>
    <row r="15" spans="1:27">
      <c r="A15" s="11" t="s">
        <v>18</v>
      </c>
      <c r="B15" s="11" t="s">
        <v>102</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row>
    <row r="16" spans="1:27">
      <c r="A16" s="11" t="s">
        <v>18</v>
      </c>
      <c r="B16" s="11" t="s">
        <v>15</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row>
    <row r="17" spans="1:27">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c r="A18" s="36" t="s">
        <v>98</v>
      </c>
      <c r="B18" s="36"/>
      <c r="C18" s="29">
        <v>0</v>
      </c>
      <c r="D18" s="29">
        <v>0</v>
      </c>
      <c r="E18" s="29">
        <v>92891.571283378813</v>
      </c>
      <c r="F18" s="29">
        <v>8671.3785898417991</v>
      </c>
      <c r="G18" s="29">
        <v>14269.289143159338</v>
      </c>
      <c r="H18" s="29">
        <v>2.6193343640954419E-4</v>
      </c>
      <c r="I18" s="29">
        <v>17044.268325140059</v>
      </c>
      <c r="J18" s="29">
        <v>0.15163469629839207</v>
      </c>
      <c r="K18" s="29">
        <v>3.0287958380268515E-2</v>
      </c>
      <c r="L18" s="29">
        <v>9.4774099606033705E-5</v>
      </c>
      <c r="M18" s="29">
        <v>1.4693776839805731E-5</v>
      </c>
      <c r="N18" s="29">
        <v>4.0466372751696725E-5</v>
      </c>
      <c r="O18" s="29">
        <v>7.5753789124430857E-5</v>
      </c>
      <c r="P18" s="29">
        <v>5.5990514859698363E-3</v>
      </c>
      <c r="Q18" s="29">
        <v>4.2528287771905721E-5</v>
      </c>
      <c r="R18" s="29">
        <v>3135.5706997915117</v>
      </c>
      <c r="S18" s="29">
        <v>8.9748790585137772E-4</v>
      </c>
      <c r="T18" s="29">
        <v>2.5396478415831078E-3</v>
      </c>
      <c r="U18" s="29">
        <v>6.9830724768053733E-4</v>
      </c>
      <c r="V18" s="29">
        <v>862.25277570557671</v>
      </c>
      <c r="W18" s="29">
        <v>6.3134928684611033E-5</v>
      </c>
      <c r="X18" s="29">
        <v>163.78747854024104</v>
      </c>
      <c r="Y18" s="29">
        <v>2.7785614924217671E-5</v>
      </c>
      <c r="Z18" s="29">
        <v>1.7662223584363261E-5</v>
      </c>
      <c r="AA18" s="29">
        <v>4.619456929479068E-4</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0</v>
      </c>
      <c r="D21" s="12">
        <v>0</v>
      </c>
      <c r="E21" s="12">
        <v>1545.4164219781603</v>
      </c>
      <c r="F21" s="12">
        <v>5499.8031928857517</v>
      </c>
      <c r="G21" s="12">
        <v>10269.200304388458</v>
      </c>
      <c r="H21" s="12">
        <v>4.7235474650126153E-5</v>
      </c>
      <c r="I21" s="12">
        <v>0.12267667444426626</v>
      </c>
      <c r="J21" s="12">
        <v>6.8488587707365588E-4</v>
      </c>
      <c r="K21" s="12">
        <v>2.2919829205551991E-2</v>
      </c>
      <c r="L21" s="12">
        <v>6.1060118514521833E-5</v>
      </c>
      <c r="M21" s="12">
        <v>3.5358518729835202E-6</v>
      </c>
      <c r="N21" s="12">
        <v>1.9881366292058101E-5</v>
      </c>
      <c r="O21" s="12">
        <v>5.31048091167019E-5</v>
      </c>
      <c r="P21" s="12">
        <v>4.6671429174173197E-5</v>
      </c>
      <c r="Q21" s="12">
        <v>4.2662100062023206E-6</v>
      </c>
      <c r="R21" s="12">
        <v>2.8368568961628117E-5</v>
      </c>
      <c r="S21" s="12">
        <v>1.2127628106434749E-5</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0</v>
      </c>
      <c r="D23" s="12">
        <v>0</v>
      </c>
      <c r="E23" s="12">
        <v>0</v>
      </c>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v>0</v>
      </c>
      <c r="W23" s="12">
        <v>0</v>
      </c>
      <c r="X23" s="12">
        <v>0</v>
      </c>
      <c r="Y23" s="12">
        <v>0</v>
      </c>
      <c r="Z23" s="12">
        <v>0</v>
      </c>
      <c r="AA23" s="12">
        <v>0</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0</v>
      </c>
      <c r="D25" s="12">
        <v>0</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row>
    <row r="26" spans="1:27">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0</v>
      </c>
      <c r="D28" s="12">
        <v>0</v>
      </c>
      <c r="E28" s="12">
        <v>0</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row>
    <row r="29" spans="1:27">
      <c r="A29" s="11" t="s">
        <v>26</v>
      </c>
      <c r="B29" s="11" t="s">
        <v>9</v>
      </c>
      <c r="C29" s="12">
        <v>0</v>
      </c>
      <c r="D29" s="12">
        <v>0</v>
      </c>
      <c r="E29" s="12">
        <v>0</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row>
    <row r="30" spans="1:27">
      <c r="A30" s="11" t="s">
        <v>26</v>
      </c>
      <c r="B30" s="11" t="s">
        <v>102</v>
      </c>
      <c r="C30" s="12">
        <v>0</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row>
    <row r="31" spans="1:27">
      <c r="A31" s="11" t="s">
        <v>26</v>
      </c>
      <c r="B31" s="11" t="s">
        <v>15</v>
      </c>
      <c r="C31" s="12">
        <v>0</v>
      </c>
      <c r="D31" s="12">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row>
    <row r="32" spans="1:27">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6" t="s">
        <v>98</v>
      </c>
      <c r="B33" s="36"/>
      <c r="C33" s="29">
        <v>0</v>
      </c>
      <c r="D33" s="29">
        <v>0</v>
      </c>
      <c r="E33" s="29">
        <v>1545.4164219781603</v>
      </c>
      <c r="F33" s="29">
        <v>5499.8031928857517</v>
      </c>
      <c r="G33" s="29">
        <v>10269.200304388458</v>
      </c>
      <c r="H33" s="29">
        <v>4.7235474650126153E-5</v>
      </c>
      <c r="I33" s="29">
        <v>0.12267667444426626</v>
      </c>
      <c r="J33" s="29">
        <v>6.8488587707365588E-4</v>
      </c>
      <c r="K33" s="29">
        <v>2.2919829205551991E-2</v>
      </c>
      <c r="L33" s="29">
        <v>6.1060118514521833E-5</v>
      </c>
      <c r="M33" s="29">
        <v>3.5358518729835202E-6</v>
      </c>
      <c r="N33" s="29">
        <v>1.9881366292058101E-5</v>
      </c>
      <c r="O33" s="29">
        <v>5.31048091167019E-5</v>
      </c>
      <c r="P33" s="29">
        <v>4.6671429174173197E-5</v>
      </c>
      <c r="Q33" s="29">
        <v>4.2662100062023206E-6</v>
      </c>
      <c r="R33" s="29">
        <v>2.8368568961628117E-5</v>
      </c>
      <c r="S33" s="29">
        <v>1.2127628106434749E-5</v>
      </c>
      <c r="T33" s="29">
        <v>0</v>
      </c>
      <c r="U33" s="29">
        <v>0</v>
      </c>
      <c r="V33" s="29">
        <v>0</v>
      </c>
      <c r="W33" s="29">
        <v>0</v>
      </c>
      <c r="X33" s="29">
        <v>0</v>
      </c>
      <c r="Y33" s="29">
        <v>0</v>
      </c>
      <c r="Z33" s="29">
        <v>0</v>
      </c>
      <c r="AA33" s="29">
        <v>0</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0</v>
      </c>
      <c r="D36" s="12">
        <v>0</v>
      </c>
      <c r="E36" s="12">
        <v>57941.831210150813</v>
      </c>
      <c r="F36" s="12">
        <v>2908.666750236569</v>
      </c>
      <c r="G36" s="12">
        <v>2226.762967512092</v>
      </c>
      <c r="H36" s="12">
        <v>7.1835410181853916E-5</v>
      </c>
      <c r="I36" s="12">
        <v>12473.148381746927</v>
      </c>
      <c r="J36" s="12">
        <v>3.7132259747012841E-2</v>
      </c>
      <c r="K36" s="12">
        <v>1.394478128341572E-4</v>
      </c>
      <c r="L36" s="12">
        <v>3.3713981091511872E-5</v>
      </c>
      <c r="M36" s="12">
        <v>1.1157924966822211E-5</v>
      </c>
      <c r="N36" s="12">
        <v>2.0585006459638627E-5</v>
      </c>
      <c r="O36" s="12">
        <v>7.9240398633255302E-6</v>
      </c>
      <c r="P36" s="12">
        <v>5.5284829255723179E-3</v>
      </c>
      <c r="Q36" s="12">
        <v>1.4278095203440949E-5</v>
      </c>
      <c r="R36" s="12">
        <v>3.8516093030150685E-3</v>
      </c>
      <c r="S36" s="12">
        <v>1.06767892675404E-4</v>
      </c>
      <c r="T36" s="12">
        <v>6.0019158986510984E-5</v>
      </c>
      <c r="U36" s="12">
        <v>4.6453504015612297E-5</v>
      </c>
      <c r="V36" s="12">
        <v>4.868885044453497E-5</v>
      </c>
      <c r="W36" s="12">
        <v>3.0234405071919359E-5</v>
      </c>
      <c r="X36" s="12">
        <v>4.0161803345398032E-3</v>
      </c>
      <c r="Y36" s="12">
        <v>2.501894423747545E-5</v>
      </c>
      <c r="Z36" s="12">
        <v>1.62886652070953E-5</v>
      </c>
      <c r="AA36" s="12">
        <v>4.619456929479068E-4</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0</v>
      </c>
      <c r="D38" s="12">
        <v>0</v>
      </c>
      <c r="E38" s="12">
        <v>0</v>
      </c>
      <c r="F38" s="12">
        <v>0</v>
      </c>
      <c r="G38" s="12">
        <v>0</v>
      </c>
      <c r="H38" s="12">
        <v>0</v>
      </c>
      <c r="I38" s="12">
        <v>0</v>
      </c>
      <c r="J38" s="12">
        <v>0</v>
      </c>
      <c r="K38" s="12">
        <v>0</v>
      </c>
      <c r="L38" s="12">
        <v>0</v>
      </c>
      <c r="M38" s="12">
        <v>0</v>
      </c>
      <c r="N38" s="12">
        <v>0</v>
      </c>
      <c r="O38" s="12">
        <v>0</v>
      </c>
      <c r="P38" s="12">
        <v>0</v>
      </c>
      <c r="Q38" s="12">
        <v>0</v>
      </c>
      <c r="R38" s="12">
        <v>0</v>
      </c>
      <c r="S38" s="12">
        <v>0</v>
      </c>
      <c r="T38" s="12">
        <v>0</v>
      </c>
      <c r="U38" s="12">
        <v>0</v>
      </c>
      <c r="V38" s="12">
        <v>0</v>
      </c>
      <c r="W38" s="12">
        <v>0</v>
      </c>
      <c r="X38" s="12">
        <v>0</v>
      </c>
      <c r="Y38" s="12">
        <v>0</v>
      </c>
      <c r="Z38" s="12">
        <v>0</v>
      </c>
      <c r="AA38" s="12">
        <v>0</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0</v>
      </c>
      <c r="D40" s="12">
        <v>0</v>
      </c>
      <c r="E40" s="12">
        <v>0</v>
      </c>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0</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row>
    <row r="44" spans="1:27">
      <c r="A44" s="11" t="s">
        <v>27</v>
      </c>
      <c r="B44" s="11" t="s">
        <v>9</v>
      </c>
      <c r="C44" s="12">
        <v>0</v>
      </c>
      <c r="D44" s="12">
        <v>0</v>
      </c>
      <c r="E44" s="12">
        <v>0</v>
      </c>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row>
    <row r="45" spans="1:27">
      <c r="A45" s="11" t="s">
        <v>27</v>
      </c>
      <c r="B45" s="11" t="s">
        <v>102</v>
      </c>
      <c r="C45" s="12">
        <v>0</v>
      </c>
      <c r="D45" s="12">
        <v>0</v>
      </c>
      <c r="E45" s="12">
        <v>0</v>
      </c>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row>
    <row r="46" spans="1:27">
      <c r="A46" s="11" t="s">
        <v>27</v>
      </c>
      <c r="B46" s="11" t="s">
        <v>15</v>
      </c>
      <c r="C46" s="12">
        <v>0</v>
      </c>
      <c r="D46" s="12">
        <v>0</v>
      </c>
      <c r="E46" s="12">
        <v>0</v>
      </c>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6" t="s">
        <v>98</v>
      </c>
      <c r="B48" s="36"/>
      <c r="C48" s="29">
        <v>0</v>
      </c>
      <c r="D48" s="29">
        <v>0</v>
      </c>
      <c r="E48" s="29">
        <v>57941.831210150813</v>
      </c>
      <c r="F48" s="29">
        <v>2908.666750236569</v>
      </c>
      <c r="G48" s="29">
        <v>2226.762967512092</v>
      </c>
      <c r="H48" s="29">
        <v>7.1835410181853916E-5</v>
      </c>
      <c r="I48" s="29">
        <v>12473.148381746927</v>
      </c>
      <c r="J48" s="29">
        <v>3.7132259747012841E-2</v>
      </c>
      <c r="K48" s="29">
        <v>1.394478128341572E-4</v>
      </c>
      <c r="L48" s="29">
        <v>3.3713981091511872E-5</v>
      </c>
      <c r="M48" s="29">
        <v>1.1157924966822211E-5</v>
      </c>
      <c r="N48" s="29">
        <v>2.0585006459638627E-5</v>
      </c>
      <c r="O48" s="29">
        <v>7.9240398633255302E-6</v>
      </c>
      <c r="P48" s="29">
        <v>5.5284829255723179E-3</v>
      </c>
      <c r="Q48" s="29">
        <v>1.4278095203440949E-5</v>
      </c>
      <c r="R48" s="29">
        <v>3.8516093030150685E-3</v>
      </c>
      <c r="S48" s="29">
        <v>1.06767892675404E-4</v>
      </c>
      <c r="T48" s="29">
        <v>6.0019158986510984E-5</v>
      </c>
      <c r="U48" s="29">
        <v>4.6453504015612297E-5</v>
      </c>
      <c r="V48" s="29">
        <v>4.868885044453497E-5</v>
      </c>
      <c r="W48" s="29">
        <v>3.0234405071919359E-5</v>
      </c>
      <c r="X48" s="29">
        <v>4.0161803345398032E-3</v>
      </c>
      <c r="Y48" s="29">
        <v>2.501894423747545E-5</v>
      </c>
      <c r="Z48" s="29">
        <v>1.62886652070953E-5</v>
      </c>
      <c r="AA48" s="29">
        <v>4.619456929479068E-4</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0</v>
      </c>
      <c r="D52" s="12">
        <v>0</v>
      </c>
      <c r="E52" s="12">
        <v>33404.323651249841</v>
      </c>
      <c r="F52" s="12">
        <v>262.90864671947878</v>
      </c>
      <c r="G52" s="12">
        <v>1773.3258712587892</v>
      </c>
      <c r="H52" s="12">
        <v>1.4286255157756412E-4</v>
      </c>
      <c r="I52" s="12">
        <v>4570.9972667186903</v>
      </c>
      <c r="J52" s="12">
        <v>0.11381755067430559</v>
      </c>
      <c r="K52" s="12">
        <v>7.2286813618823659E-3</v>
      </c>
      <c r="L52" s="12">
        <v>0</v>
      </c>
      <c r="M52" s="12">
        <v>0</v>
      </c>
      <c r="N52" s="12">
        <v>0</v>
      </c>
      <c r="O52" s="12">
        <v>1.472494014440343E-5</v>
      </c>
      <c r="P52" s="12">
        <v>2.3897131223345143E-5</v>
      </c>
      <c r="Q52" s="12">
        <v>2.3983982562262453E-5</v>
      </c>
      <c r="R52" s="12">
        <v>3135.5668198136395</v>
      </c>
      <c r="S52" s="12">
        <v>7.7859238506953901E-4</v>
      </c>
      <c r="T52" s="12">
        <v>2.4796286825965966E-3</v>
      </c>
      <c r="U52" s="12">
        <v>6.5185374366492498E-4</v>
      </c>
      <c r="V52" s="12">
        <v>862.25272701672623</v>
      </c>
      <c r="W52" s="12">
        <v>3.2900523612691678E-5</v>
      </c>
      <c r="X52" s="12">
        <v>163.78346235990651</v>
      </c>
      <c r="Y52" s="12">
        <v>2.7666706867422201E-6</v>
      </c>
      <c r="Z52" s="12">
        <v>1.3735583772679599E-6</v>
      </c>
      <c r="AA52" s="12">
        <v>0</v>
      </c>
    </row>
    <row r="53" spans="1:27">
      <c r="A53" s="11" t="s">
        <v>28</v>
      </c>
      <c r="B53" s="11" t="s">
        <v>8</v>
      </c>
      <c r="C53" s="12">
        <v>0</v>
      </c>
      <c r="D53" s="12">
        <v>0</v>
      </c>
      <c r="E53" s="12">
        <v>0</v>
      </c>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12">
        <v>0</v>
      </c>
      <c r="W53" s="12">
        <v>0</v>
      </c>
      <c r="X53" s="12">
        <v>0</v>
      </c>
      <c r="Y53" s="12">
        <v>0</v>
      </c>
      <c r="Z53" s="12">
        <v>0</v>
      </c>
      <c r="AA53" s="12">
        <v>0</v>
      </c>
    </row>
    <row r="54" spans="1:27">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c r="A55" s="11" t="s">
        <v>28</v>
      </c>
      <c r="B55" s="11" t="s">
        <v>5</v>
      </c>
      <c r="C55" s="12">
        <v>0</v>
      </c>
      <c r="D55" s="12">
        <v>0</v>
      </c>
      <c r="E55" s="12">
        <v>0</v>
      </c>
      <c r="F55" s="12">
        <v>0</v>
      </c>
      <c r="G55" s="12">
        <v>0</v>
      </c>
      <c r="H55" s="12">
        <v>0</v>
      </c>
      <c r="I55" s="12">
        <v>0</v>
      </c>
      <c r="J55" s="12">
        <v>0</v>
      </c>
      <c r="K55" s="12">
        <v>0</v>
      </c>
      <c r="L55" s="12">
        <v>0</v>
      </c>
      <c r="M55" s="12">
        <v>0</v>
      </c>
      <c r="N55" s="12">
        <v>0</v>
      </c>
      <c r="O55" s="12">
        <v>0</v>
      </c>
      <c r="P55" s="12">
        <v>0</v>
      </c>
      <c r="Q55" s="12">
        <v>0</v>
      </c>
      <c r="R55" s="12">
        <v>0</v>
      </c>
      <c r="S55" s="12">
        <v>0</v>
      </c>
      <c r="T55" s="12">
        <v>0</v>
      </c>
      <c r="U55" s="12">
        <v>0</v>
      </c>
      <c r="V55" s="12">
        <v>0</v>
      </c>
      <c r="W55" s="12">
        <v>0</v>
      </c>
      <c r="X55" s="12">
        <v>0</v>
      </c>
      <c r="Y55" s="12">
        <v>0</v>
      </c>
      <c r="Z55" s="12">
        <v>0</v>
      </c>
      <c r="AA55" s="12">
        <v>0</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0</v>
      </c>
      <c r="D58" s="12">
        <v>0</v>
      </c>
      <c r="E58" s="12">
        <v>0</v>
      </c>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row>
    <row r="59" spans="1:27">
      <c r="A59" s="11" t="s">
        <v>28</v>
      </c>
      <c r="B59" s="11" t="s">
        <v>9</v>
      </c>
      <c r="C59" s="12">
        <v>0</v>
      </c>
      <c r="D59" s="12">
        <v>0</v>
      </c>
      <c r="E59" s="12">
        <v>0</v>
      </c>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row>
    <row r="60" spans="1:27">
      <c r="A60" s="11" t="s">
        <v>28</v>
      </c>
      <c r="B60" s="11" t="s">
        <v>102</v>
      </c>
      <c r="C60" s="12">
        <v>0</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row>
    <row r="61" spans="1:27">
      <c r="A61" s="11" t="s">
        <v>28</v>
      </c>
      <c r="B61" s="11" t="s">
        <v>15</v>
      </c>
      <c r="C61" s="12">
        <v>0</v>
      </c>
      <c r="D61" s="12">
        <v>0</v>
      </c>
      <c r="E61" s="12">
        <v>0</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6" t="s">
        <v>98</v>
      </c>
      <c r="B63" s="36"/>
      <c r="C63" s="29">
        <v>0</v>
      </c>
      <c r="D63" s="29">
        <v>0</v>
      </c>
      <c r="E63" s="29">
        <v>33404.323651249841</v>
      </c>
      <c r="F63" s="29">
        <v>262.90864671947878</v>
      </c>
      <c r="G63" s="29">
        <v>1773.3258712587892</v>
      </c>
      <c r="H63" s="29">
        <v>1.4286255157756412E-4</v>
      </c>
      <c r="I63" s="29">
        <v>4570.9972667186903</v>
      </c>
      <c r="J63" s="29">
        <v>0.11381755067430559</v>
      </c>
      <c r="K63" s="29">
        <v>7.2286813618823659E-3</v>
      </c>
      <c r="L63" s="29">
        <v>0</v>
      </c>
      <c r="M63" s="29">
        <v>0</v>
      </c>
      <c r="N63" s="29">
        <v>0</v>
      </c>
      <c r="O63" s="29">
        <v>1.472494014440343E-5</v>
      </c>
      <c r="P63" s="29">
        <v>2.3897131223345143E-5</v>
      </c>
      <c r="Q63" s="29">
        <v>2.3983982562262453E-5</v>
      </c>
      <c r="R63" s="29">
        <v>3135.5668198136395</v>
      </c>
      <c r="S63" s="29">
        <v>7.7859238506953901E-4</v>
      </c>
      <c r="T63" s="29">
        <v>2.4796286825965966E-3</v>
      </c>
      <c r="U63" s="29">
        <v>6.5185374366492498E-4</v>
      </c>
      <c r="V63" s="29">
        <v>862.25272701672623</v>
      </c>
      <c r="W63" s="29">
        <v>3.2900523612691678E-5</v>
      </c>
      <c r="X63" s="29">
        <v>163.78346235990651</v>
      </c>
      <c r="Y63" s="29">
        <v>2.7666706867422201E-6</v>
      </c>
      <c r="Z63" s="29">
        <v>1.3735583772679599E-6</v>
      </c>
      <c r="AA63" s="29">
        <v>0</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0</v>
      </c>
      <c r="D68" s="12">
        <v>0</v>
      </c>
      <c r="E68" s="12">
        <v>0</v>
      </c>
      <c r="F68" s="12">
        <v>0</v>
      </c>
      <c r="G68" s="12">
        <v>0</v>
      </c>
      <c r="H68" s="12">
        <v>0</v>
      </c>
      <c r="I68" s="12">
        <v>0</v>
      </c>
      <c r="J68" s="12">
        <v>0</v>
      </c>
      <c r="K68" s="12">
        <v>0</v>
      </c>
      <c r="L68" s="12">
        <v>0</v>
      </c>
      <c r="M68" s="12">
        <v>0</v>
      </c>
      <c r="N68" s="12">
        <v>0</v>
      </c>
      <c r="O68" s="12">
        <v>0</v>
      </c>
      <c r="P68" s="12">
        <v>0</v>
      </c>
      <c r="Q68" s="12">
        <v>0</v>
      </c>
      <c r="R68" s="12">
        <v>0</v>
      </c>
      <c r="S68" s="12">
        <v>0</v>
      </c>
      <c r="T68" s="12">
        <v>0</v>
      </c>
      <c r="U68" s="12">
        <v>0</v>
      </c>
      <c r="V68" s="12">
        <v>0</v>
      </c>
      <c r="W68" s="12">
        <v>0</v>
      </c>
      <c r="X68" s="12">
        <v>0</v>
      </c>
      <c r="Y68" s="12">
        <v>0</v>
      </c>
      <c r="Z68" s="12">
        <v>0</v>
      </c>
      <c r="AA68" s="12">
        <v>0</v>
      </c>
    </row>
    <row r="69" spans="1:27">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0</v>
      </c>
      <c r="D70" s="12">
        <v>0</v>
      </c>
      <c r="E70" s="12">
        <v>0</v>
      </c>
      <c r="F70" s="12">
        <v>0</v>
      </c>
      <c r="G70" s="12">
        <v>0</v>
      </c>
      <c r="H70" s="12">
        <v>0</v>
      </c>
      <c r="I70" s="12">
        <v>0</v>
      </c>
      <c r="J70" s="12">
        <v>0</v>
      </c>
      <c r="K70" s="12">
        <v>0</v>
      </c>
      <c r="L70" s="12">
        <v>0</v>
      </c>
      <c r="M70" s="12">
        <v>0</v>
      </c>
      <c r="N70" s="12">
        <v>0</v>
      </c>
      <c r="O70" s="12">
        <v>0</v>
      </c>
      <c r="P70" s="12">
        <v>0</v>
      </c>
      <c r="Q70" s="12">
        <v>0</v>
      </c>
      <c r="R70" s="12">
        <v>0</v>
      </c>
      <c r="S70" s="12">
        <v>0</v>
      </c>
      <c r="T70" s="12">
        <v>0</v>
      </c>
      <c r="U70" s="12">
        <v>0</v>
      </c>
      <c r="V70" s="12">
        <v>0</v>
      </c>
      <c r="W70" s="12">
        <v>0</v>
      </c>
      <c r="X70" s="12">
        <v>0</v>
      </c>
      <c r="Y70" s="12">
        <v>0</v>
      </c>
      <c r="Z70" s="12">
        <v>0</v>
      </c>
      <c r="AA70" s="12">
        <v>0</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0</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row>
    <row r="74" spans="1:27">
      <c r="A74" s="11" t="s">
        <v>29</v>
      </c>
      <c r="B74" s="11" t="s">
        <v>9</v>
      </c>
      <c r="C74" s="12">
        <v>0</v>
      </c>
      <c r="D74" s="12">
        <v>0</v>
      </c>
      <c r="E74" s="12">
        <v>0</v>
      </c>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row>
    <row r="75" spans="1:27">
      <c r="A75" s="11" t="s">
        <v>29</v>
      </c>
      <c r="B75" s="11" t="s">
        <v>102</v>
      </c>
      <c r="C75" s="12">
        <v>0</v>
      </c>
      <c r="D75" s="12">
        <v>0</v>
      </c>
      <c r="E75" s="12">
        <v>0</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row>
    <row r="76" spans="1:27">
      <c r="A76" s="11" t="s">
        <v>29</v>
      </c>
      <c r="B76" s="11" t="s">
        <v>15</v>
      </c>
      <c r="C76" s="12">
        <v>0</v>
      </c>
      <c r="D76" s="12">
        <v>0</v>
      </c>
      <c r="E76" s="12">
        <v>0</v>
      </c>
      <c r="F76" s="12">
        <v>0</v>
      </c>
      <c r="G76" s="12">
        <v>0</v>
      </c>
      <c r="H76" s="12">
        <v>0</v>
      </c>
      <c r="I76" s="12">
        <v>0</v>
      </c>
      <c r="J76" s="12">
        <v>0</v>
      </c>
      <c r="K76" s="12">
        <v>0</v>
      </c>
      <c r="L76" s="12">
        <v>0</v>
      </c>
      <c r="M76" s="12">
        <v>0</v>
      </c>
      <c r="N76" s="12">
        <v>0</v>
      </c>
      <c r="O76" s="12">
        <v>0</v>
      </c>
      <c r="P76" s="12">
        <v>0</v>
      </c>
      <c r="Q76" s="12">
        <v>0</v>
      </c>
      <c r="R76" s="12">
        <v>0</v>
      </c>
      <c r="S76" s="12">
        <v>0</v>
      </c>
      <c r="T76" s="12">
        <v>0</v>
      </c>
      <c r="U76" s="12">
        <v>0</v>
      </c>
      <c r="V76" s="12">
        <v>0</v>
      </c>
      <c r="W76" s="12">
        <v>0</v>
      </c>
      <c r="X76" s="12">
        <v>0</v>
      </c>
      <c r="Y76" s="12">
        <v>0</v>
      </c>
      <c r="Z76" s="12">
        <v>0</v>
      </c>
      <c r="AA76" s="12">
        <v>0</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6" t="s">
        <v>98</v>
      </c>
      <c r="B78" s="36"/>
      <c r="C78" s="29">
        <v>0</v>
      </c>
      <c r="D78" s="29">
        <v>0</v>
      </c>
      <c r="E78" s="29">
        <v>0</v>
      </c>
      <c r="F78" s="29">
        <v>0</v>
      </c>
      <c r="G78" s="29">
        <v>0</v>
      </c>
      <c r="H78" s="29">
        <v>0</v>
      </c>
      <c r="I78" s="29">
        <v>0</v>
      </c>
      <c r="J78" s="29">
        <v>0</v>
      </c>
      <c r="K78" s="29">
        <v>0</v>
      </c>
      <c r="L78" s="29">
        <v>0</v>
      </c>
      <c r="M78" s="29">
        <v>0</v>
      </c>
      <c r="N78" s="29">
        <v>0</v>
      </c>
      <c r="O78" s="29">
        <v>0</v>
      </c>
      <c r="P78" s="29">
        <v>0</v>
      </c>
      <c r="Q78" s="29">
        <v>0</v>
      </c>
      <c r="R78" s="29">
        <v>0</v>
      </c>
      <c r="S78" s="29">
        <v>0</v>
      </c>
      <c r="T78" s="29">
        <v>0</v>
      </c>
      <c r="U78" s="29">
        <v>0</v>
      </c>
      <c r="V78" s="29">
        <v>0</v>
      </c>
      <c r="W78" s="29">
        <v>0</v>
      </c>
      <c r="X78" s="29">
        <v>0</v>
      </c>
      <c r="Y78" s="29">
        <v>0</v>
      </c>
      <c r="Z78" s="29">
        <v>0</v>
      </c>
      <c r="AA78" s="29">
        <v>0</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0</v>
      </c>
      <c r="E83" s="12">
        <v>0</v>
      </c>
      <c r="F83" s="12">
        <v>0</v>
      </c>
      <c r="G83" s="12">
        <v>0</v>
      </c>
      <c r="H83" s="12">
        <v>0</v>
      </c>
      <c r="I83" s="12">
        <v>0</v>
      </c>
      <c r="J83" s="12">
        <v>0</v>
      </c>
      <c r="K83" s="12">
        <v>0</v>
      </c>
      <c r="L83" s="12">
        <v>0</v>
      </c>
      <c r="M83" s="12">
        <v>0</v>
      </c>
      <c r="N83" s="12">
        <v>0</v>
      </c>
      <c r="O83" s="12">
        <v>0</v>
      </c>
      <c r="P83" s="12">
        <v>0</v>
      </c>
      <c r="Q83" s="12">
        <v>0</v>
      </c>
      <c r="R83" s="12">
        <v>0</v>
      </c>
      <c r="S83" s="12">
        <v>0</v>
      </c>
      <c r="T83" s="12">
        <v>0</v>
      </c>
      <c r="U83" s="12">
        <v>0</v>
      </c>
      <c r="V83" s="12">
        <v>0</v>
      </c>
      <c r="W83" s="12">
        <v>0</v>
      </c>
      <c r="X83" s="12">
        <v>0</v>
      </c>
      <c r="Y83" s="12">
        <v>0</v>
      </c>
      <c r="Z83" s="12">
        <v>0</v>
      </c>
      <c r="AA83" s="12">
        <v>0</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0</v>
      </c>
      <c r="D85" s="12">
        <v>0</v>
      </c>
      <c r="E85" s="12">
        <v>0</v>
      </c>
      <c r="F85" s="12">
        <v>0</v>
      </c>
      <c r="G85" s="12">
        <v>0</v>
      </c>
      <c r="H85" s="12">
        <v>0</v>
      </c>
      <c r="I85" s="12">
        <v>0</v>
      </c>
      <c r="J85" s="12">
        <v>0</v>
      </c>
      <c r="K85" s="12">
        <v>0</v>
      </c>
      <c r="L85" s="12">
        <v>0</v>
      </c>
      <c r="M85" s="12">
        <v>0</v>
      </c>
      <c r="N85" s="12">
        <v>0</v>
      </c>
      <c r="O85" s="12">
        <v>0</v>
      </c>
      <c r="P85" s="12">
        <v>0</v>
      </c>
      <c r="Q85" s="12">
        <v>0</v>
      </c>
      <c r="R85" s="12">
        <v>0</v>
      </c>
      <c r="S85" s="12">
        <v>0</v>
      </c>
      <c r="T85" s="12">
        <v>0</v>
      </c>
      <c r="U85" s="12">
        <v>0</v>
      </c>
      <c r="V85" s="12">
        <v>0</v>
      </c>
      <c r="W85" s="12">
        <v>0</v>
      </c>
      <c r="X85" s="12">
        <v>0</v>
      </c>
      <c r="Y85" s="12">
        <v>0</v>
      </c>
      <c r="Z85" s="12">
        <v>0</v>
      </c>
      <c r="AA85" s="12">
        <v>0</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0</v>
      </c>
      <c r="D88" s="12">
        <v>0</v>
      </c>
      <c r="E88" s="12">
        <v>0</v>
      </c>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row>
    <row r="89" spans="1:27">
      <c r="A89" s="11" t="s">
        <v>30</v>
      </c>
      <c r="B89" s="11" t="s">
        <v>9</v>
      </c>
      <c r="C89" s="12">
        <v>0</v>
      </c>
      <c r="D89" s="12">
        <v>0</v>
      </c>
      <c r="E89" s="12">
        <v>0</v>
      </c>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row>
    <row r="90" spans="1:27">
      <c r="A90" s="11" t="s">
        <v>30</v>
      </c>
      <c r="B90" s="11" t="s">
        <v>102</v>
      </c>
      <c r="C90" s="12">
        <v>0</v>
      </c>
      <c r="D90" s="12">
        <v>0</v>
      </c>
      <c r="E90" s="12">
        <v>0</v>
      </c>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row>
    <row r="91" spans="1:27">
      <c r="A91" s="11" t="s">
        <v>30</v>
      </c>
      <c r="B91" s="11" t="s">
        <v>15</v>
      </c>
      <c r="C91" s="12">
        <v>0</v>
      </c>
      <c r="D91" s="12">
        <v>0</v>
      </c>
      <c r="E91" s="12">
        <v>0</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6" t="s">
        <v>98</v>
      </c>
      <c r="B93" s="36"/>
      <c r="C93" s="29">
        <v>0</v>
      </c>
      <c r="D93" s="29">
        <v>0</v>
      </c>
      <c r="E93" s="29">
        <v>0</v>
      </c>
      <c r="F93" s="29">
        <v>0</v>
      </c>
      <c r="G93" s="29">
        <v>0</v>
      </c>
      <c r="H93" s="29">
        <v>0</v>
      </c>
      <c r="I93" s="29">
        <v>0</v>
      </c>
      <c r="J93" s="29">
        <v>0</v>
      </c>
      <c r="K93" s="29">
        <v>0</v>
      </c>
      <c r="L93" s="29">
        <v>0</v>
      </c>
      <c r="M93" s="29">
        <v>0</v>
      </c>
      <c r="N93" s="29">
        <v>0</v>
      </c>
      <c r="O93" s="29">
        <v>0</v>
      </c>
      <c r="P93" s="29">
        <v>0</v>
      </c>
      <c r="Q93" s="29">
        <v>0</v>
      </c>
      <c r="R93" s="29">
        <v>0</v>
      </c>
      <c r="S93" s="29">
        <v>0</v>
      </c>
      <c r="T93" s="29">
        <v>0</v>
      </c>
      <c r="U93" s="29">
        <v>0</v>
      </c>
      <c r="V93" s="29">
        <v>0</v>
      </c>
      <c r="W93" s="29">
        <v>0</v>
      </c>
      <c r="X93" s="29">
        <v>0</v>
      </c>
      <c r="Y93" s="29">
        <v>0</v>
      </c>
      <c r="Z93" s="29">
        <v>0</v>
      </c>
      <c r="AA93" s="29">
        <v>0</v>
      </c>
    </row>
    <row r="95" spans="1:27" collapsed="1"/>
  </sheetData>
  <sheetProtection algorithmName="SHA-512" hashValue="HahdfGcgInaBMyJQSq8KOigheO3WpdxtrKsQSXiaInNU7T8ylS5m9YUeTv0m2VgtXq0gbLXtFUaco5FMxOiHJg==" saltValue="Qgzk0bkDupqbI6hoIU4ysg==" spinCount="100000" sheet="1" objects="1" scenarios="1"/>
  <mergeCells count="6">
    <mergeCell ref="A93:B93"/>
    <mergeCell ref="A18:B18"/>
    <mergeCell ref="A33:B33"/>
    <mergeCell ref="A48:B48"/>
    <mergeCell ref="A63:B63"/>
    <mergeCell ref="A78:B78"/>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rgb="FF57E188"/>
  </sheetPr>
  <dimension ref="A1:AA11"/>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149</v>
      </c>
      <c r="B1" s="8"/>
      <c r="C1" s="8"/>
      <c r="D1" s="8"/>
      <c r="E1" s="8"/>
      <c r="F1" s="8"/>
      <c r="G1" s="8"/>
      <c r="H1" s="8"/>
      <c r="I1" s="8"/>
      <c r="J1" s="8"/>
      <c r="K1" s="8"/>
      <c r="L1" s="8"/>
      <c r="M1" s="8"/>
      <c r="N1" s="8"/>
      <c r="O1" s="8"/>
      <c r="P1" s="8"/>
      <c r="Q1" s="8"/>
      <c r="R1" s="8"/>
      <c r="S1" s="8"/>
      <c r="T1" s="8"/>
      <c r="U1" s="8"/>
      <c r="V1" s="8"/>
      <c r="W1" s="8"/>
      <c r="X1" s="8"/>
      <c r="Y1" s="8"/>
      <c r="Z1" s="8"/>
      <c r="AA1" s="8"/>
    </row>
    <row r="2" spans="1:27">
      <c r="A2" s="10" t="s">
        <v>83</v>
      </c>
      <c r="B2" s="7" t="s">
        <v>117</v>
      </c>
    </row>
    <row r="3" spans="1:27">
      <c r="B3" s="7"/>
    </row>
    <row r="4" spans="1:27">
      <c r="A4" s="7" t="s">
        <v>52</v>
      </c>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26</v>
      </c>
      <c r="B6" s="11" t="s">
        <v>16</v>
      </c>
      <c r="C6" s="12">
        <v>0.47704898240294752</v>
      </c>
      <c r="D6" s="12">
        <v>4.5421464644761114E-2</v>
      </c>
      <c r="E6" s="12">
        <v>5.196722756354049E-2</v>
      </c>
      <c r="F6" s="12">
        <v>5.039077313432324E-2</v>
      </c>
      <c r="G6" s="12">
        <v>5.0229319141903102E-2</v>
      </c>
      <c r="H6" s="12">
        <v>6.5779086811618273E-2</v>
      </c>
      <c r="I6" s="12">
        <v>0.10591700312615823</v>
      </c>
      <c r="J6" s="12">
        <v>0.10670811592740985</v>
      </c>
      <c r="K6" s="12">
        <v>4.0488902152697265E-2</v>
      </c>
      <c r="L6" s="12">
        <v>8.8812712508849034E-2</v>
      </c>
      <c r="M6" s="12">
        <v>156170.29907576009</v>
      </c>
      <c r="N6" s="12">
        <v>43998.758386912981</v>
      </c>
      <c r="O6" s="12">
        <v>14164.332878298268</v>
      </c>
      <c r="P6" s="12">
        <v>14377.414859893983</v>
      </c>
      <c r="Q6" s="12">
        <v>3.5448883249738092E-2</v>
      </c>
      <c r="R6" s="12">
        <v>4.2045410287063593E-2</v>
      </c>
      <c r="S6" s="12">
        <v>3.4958247781471177E-2</v>
      </c>
      <c r="T6" s="12">
        <v>5.8609189135582274E-2</v>
      </c>
      <c r="U6" s="12">
        <v>5.9600227591730587E-2</v>
      </c>
      <c r="V6" s="12">
        <v>0.14704143766921315</v>
      </c>
      <c r="W6" s="12">
        <v>100.78110938584754</v>
      </c>
      <c r="X6" s="12">
        <v>313.93647304209406</v>
      </c>
      <c r="Y6" s="12">
        <v>33245.308324354046</v>
      </c>
      <c r="Z6" s="12">
        <v>46681.018394687104</v>
      </c>
      <c r="AA6" s="12">
        <v>1143.5514684891464</v>
      </c>
    </row>
    <row r="7" spans="1:27">
      <c r="A7" s="11" t="s">
        <v>27</v>
      </c>
      <c r="B7" s="11" t="s">
        <v>16</v>
      </c>
      <c r="C7" s="12">
        <v>991.16803814396962</v>
      </c>
      <c r="D7" s="12">
        <v>4.8693241405384704</v>
      </c>
      <c r="E7" s="12">
        <v>5.8054801590379466</v>
      </c>
      <c r="F7" s="12">
        <v>0.10856908343149607</v>
      </c>
      <c r="G7" s="12">
        <v>0.26036299960518372</v>
      </c>
      <c r="H7" s="12">
        <v>305.61075190701342</v>
      </c>
      <c r="I7" s="12">
        <v>16.929201745997766</v>
      </c>
      <c r="J7" s="12">
        <v>3582.3028712971573</v>
      </c>
      <c r="K7" s="12">
        <v>7.0907793377781898</v>
      </c>
      <c r="L7" s="12">
        <v>0.15116550190033035</v>
      </c>
      <c r="M7" s="12">
        <v>96.539926951621354</v>
      </c>
      <c r="N7" s="12">
        <v>88572.733408837987</v>
      </c>
      <c r="O7" s="12">
        <v>119007.90931463346</v>
      </c>
      <c r="P7" s="12">
        <v>103844.40385618016</v>
      </c>
      <c r="Q7" s="12">
        <v>247984.6709830958</v>
      </c>
      <c r="R7" s="12">
        <v>9.8331578756253624</v>
      </c>
      <c r="S7" s="12">
        <v>4749.3251155986463</v>
      </c>
      <c r="T7" s="12">
        <v>21338.881263682339</v>
      </c>
      <c r="U7" s="12">
        <v>52753.413102371574</v>
      </c>
      <c r="V7" s="12">
        <v>61125.408582069525</v>
      </c>
      <c r="W7" s="12">
        <v>104910.47337438283</v>
      </c>
      <c r="X7" s="12">
        <v>17158.283094655235</v>
      </c>
      <c r="Y7" s="12">
        <v>128291.82772482793</v>
      </c>
      <c r="Z7" s="12">
        <v>85561.260267497331</v>
      </c>
      <c r="AA7" s="12">
        <v>23060.916874397593</v>
      </c>
    </row>
    <row r="8" spans="1:27">
      <c r="A8" s="11" t="s">
        <v>28</v>
      </c>
      <c r="B8" s="11" t="s">
        <v>16</v>
      </c>
      <c r="C8" s="12">
        <v>0.19484597830138742</v>
      </c>
      <c r="D8" s="12">
        <v>2.887423935518035E-2</v>
      </c>
      <c r="E8" s="12">
        <v>1.5644721139048641E-2</v>
      </c>
      <c r="F8" s="12">
        <v>1.2849351655670208E-2</v>
      </c>
      <c r="G8" s="12">
        <v>8.1830658610527046E-3</v>
      </c>
      <c r="H8" s="12">
        <v>1.1287902006439424E-2</v>
      </c>
      <c r="I8" s="12">
        <v>1.38828718489663E-2</v>
      </c>
      <c r="J8" s="12">
        <v>1.8932828808196311E-2</v>
      </c>
      <c r="K8" s="12">
        <v>1.7358679220290444E-2</v>
      </c>
      <c r="L8" s="12">
        <v>2.1712451145817512E-2</v>
      </c>
      <c r="M8" s="12">
        <v>3.2301026701560778E-2</v>
      </c>
      <c r="N8" s="12">
        <v>3.142756833949184E-2</v>
      </c>
      <c r="O8" s="12">
        <v>5.3955809715534313E-2</v>
      </c>
      <c r="P8" s="12">
        <v>8.3565644203764611E-2</v>
      </c>
      <c r="Q8" s="12">
        <v>2.9022924872345028E-2</v>
      </c>
      <c r="R8" s="12">
        <v>1.984378937131262E-2</v>
      </c>
      <c r="S8" s="12">
        <v>1.6989196477238032E-2</v>
      </c>
      <c r="T8" s="12">
        <v>0.1817686774386324</v>
      </c>
      <c r="U8" s="12">
        <v>2.5530145881511777E-2</v>
      </c>
      <c r="V8" s="12">
        <v>62009.795431707338</v>
      </c>
      <c r="W8" s="12">
        <v>1.0067414419884289E-2</v>
      </c>
      <c r="X8" s="12">
        <v>1.1983564446896709E-2</v>
      </c>
      <c r="Y8" s="12">
        <v>4.3418107016022674E-2</v>
      </c>
      <c r="Z8" s="12">
        <v>0.21916129444636348</v>
      </c>
      <c r="AA8" s="12">
        <v>4454.5456151356138</v>
      </c>
    </row>
    <row r="9" spans="1:27">
      <c r="A9" s="11" t="s">
        <v>29</v>
      </c>
      <c r="B9" s="11" t="s">
        <v>16</v>
      </c>
      <c r="C9" s="12">
        <v>810.03288520699959</v>
      </c>
      <c r="D9" s="12">
        <v>0.20060118839642363</v>
      </c>
      <c r="E9" s="12">
        <v>0.25247859679628643</v>
      </c>
      <c r="F9" s="12">
        <v>0.25486924401431221</v>
      </c>
      <c r="G9" s="12">
        <v>0.24586000011305706</v>
      </c>
      <c r="H9" s="12">
        <v>0.33988937120637286</v>
      </c>
      <c r="I9" s="12">
        <v>0.22696489818408883</v>
      </c>
      <c r="J9" s="12">
        <v>1.347854440005118</v>
      </c>
      <c r="K9" s="12">
        <v>0.18143390317360647</v>
      </c>
      <c r="L9" s="12">
        <v>54.61218371648345</v>
      </c>
      <c r="M9" s="12">
        <v>18297.72994970527</v>
      </c>
      <c r="N9" s="12">
        <v>1.8515054990750106</v>
      </c>
      <c r="O9" s="12">
        <v>100.43408835708553</v>
      </c>
      <c r="P9" s="12">
        <v>6945.5031288742393</v>
      </c>
      <c r="Q9" s="12">
        <v>442.36148647467138</v>
      </c>
      <c r="R9" s="12">
        <v>0.10119938168816654</v>
      </c>
      <c r="S9" s="12">
        <v>23.491661559004058</v>
      </c>
      <c r="T9" s="12">
        <v>15845.695712241499</v>
      </c>
      <c r="U9" s="12">
        <v>165.19133523672107</v>
      </c>
      <c r="V9" s="12">
        <v>2234.482840876728</v>
      </c>
      <c r="W9" s="12">
        <v>3329.1069772586925</v>
      </c>
      <c r="X9" s="12">
        <v>12830.251203817874</v>
      </c>
      <c r="Y9" s="12">
        <v>4531.8734482871723</v>
      </c>
      <c r="Z9" s="12">
        <v>33697.629801524854</v>
      </c>
      <c r="AA9" s="12">
        <v>6599.6093875618153</v>
      </c>
    </row>
    <row r="10" spans="1:27">
      <c r="A10" s="11" t="s">
        <v>30</v>
      </c>
      <c r="B10" s="11" t="s">
        <v>16</v>
      </c>
      <c r="C10" s="12">
        <v>0.18553937193145681</v>
      </c>
      <c r="D10" s="12">
        <v>4.1023102510031204E-2</v>
      </c>
      <c r="E10" s="12">
        <v>5.1607165367274103E-2</v>
      </c>
      <c r="F10" s="12">
        <v>2.3419974486711358E-2</v>
      </c>
      <c r="G10" s="12">
        <v>2.3233197256385632E-2</v>
      </c>
      <c r="H10" s="12">
        <v>1.9243394016845501E-2</v>
      </c>
      <c r="I10" s="12">
        <v>1.9586272278850202E-2</v>
      </c>
      <c r="J10" s="12">
        <v>2.2977656811057089E-2</v>
      </c>
      <c r="K10" s="12">
        <v>1.9633670991196162E-2</v>
      </c>
      <c r="L10" s="12">
        <v>3.3974346370435053E-2</v>
      </c>
      <c r="M10" s="12">
        <v>6.4577839927774799E-2</v>
      </c>
      <c r="N10" s="12">
        <v>5.8569922639374467E-2</v>
      </c>
      <c r="O10" s="12">
        <v>2.4094111089503319E-2</v>
      </c>
      <c r="P10" s="12">
        <v>0.16382818652000067</v>
      </c>
      <c r="Q10" s="12">
        <v>2.631426437336129E-2</v>
      </c>
      <c r="R10" s="12">
        <v>2.0160037453868698E-2</v>
      </c>
      <c r="S10" s="12">
        <v>1.871252331889825E-2</v>
      </c>
      <c r="T10" s="12">
        <v>1.7779624346466398E-2</v>
      </c>
      <c r="U10" s="12">
        <v>2.0069657171065423E-2</v>
      </c>
      <c r="V10" s="12">
        <v>2.8480890551170049E-2</v>
      </c>
      <c r="W10" s="12">
        <v>1.3081421459392511E-2</v>
      </c>
      <c r="X10" s="12">
        <v>1.0860073365864351E-2</v>
      </c>
      <c r="Y10" s="12">
        <v>2.9942787618707497E-2</v>
      </c>
      <c r="Z10" s="12">
        <v>3619.8937816033576</v>
      </c>
      <c r="AA10" s="12">
        <v>1.6465901613970799E-2</v>
      </c>
    </row>
    <row r="11" spans="1:27">
      <c r="A11" s="25" t="s">
        <v>18</v>
      </c>
      <c r="B11" s="25" t="s">
        <v>101</v>
      </c>
      <c r="C11" s="29">
        <v>1802.0583576836052</v>
      </c>
      <c r="D11" s="29">
        <v>5.1852441354448668</v>
      </c>
      <c r="E11" s="29">
        <v>6.1771778699040967</v>
      </c>
      <c r="F11" s="29">
        <v>0.4500984267225131</v>
      </c>
      <c r="G11" s="29">
        <v>0.58786858197758218</v>
      </c>
      <c r="H11" s="29">
        <v>306.04695166105466</v>
      </c>
      <c r="I11" s="29">
        <v>17.295552791435831</v>
      </c>
      <c r="J11" s="29">
        <v>3583.7993443387095</v>
      </c>
      <c r="K11" s="29">
        <v>7.3496944933159796</v>
      </c>
      <c r="L11" s="29">
        <v>54.907848728408879</v>
      </c>
      <c r="M11" s="29">
        <v>174564.66583128361</v>
      </c>
      <c r="N11" s="29">
        <v>132573.43329874103</v>
      </c>
      <c r="O11" s="29">
        <v>133272.75433120961</v>
      </c>
      <c r="P11" s="29">
        <v>125167.56923877911</v>
      </c>
      <c r="Q11" s="29">
        <v>248427.12325564295</v>
      </c>
      <c r="R11" s="29">
        <v>10.016406494425773</v>
      </c>
      <c r="S11" s="29">
        <v>4772.8874371252268</v>
      </c>
      <c r="T11" s="29">
        <v>37184.835133414752</v>
      </c>
      <c r="U11" s="29">
        <v>52918.709637638938</v>
      </c>
      <c r="V11" s="29">
        <v>125369.86237698182</v>
      </c>
      <c r="W11" s="29">
        <v>108340.38460986325</v>
      </c>
      <c r="X11" s="29">
        <v>30302.493615153013</v>
      </c>
      <c r="Y11" s="29">
        <v>166069.08285836381</v>
      </c>
      <c r="Z11" s="29">
        <v>169560.02140660712</v>
      </c>
      <c r="AA11" s="29">
        <v>35258.639811485788</v>
      </c>
    </row>
  </sheetData>
  <sheetProtection algorithmName="SHA-512" hashValue="r7815bA+fUTq+x+pkPBZhZRxT0XZy6q99KTAmDK4jqlmHre5xOxOZ+bUN8zMsJkKGdnLSev0ylvSsdMcVVNMXQ==" saltValue="lQXCW2wg2Zuu2DXshZuKiw==" spinCount="100000" sheet="1" objects="1" scenarios="1"/>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57E188"/>
  </sheetPr>
  <dimension ref="A1:AA11"/>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150</v>
      </c>
      <c r="B1" s="8"/>
      <c r="C1" s="8"/>
      <c r="D1" s="8"/>
      <c r="E1" s="8"/>
      <c r="F1" s="8"/>
      <c r="G1" s="8"/>
      <c r="H1" s="8"/>
      <c r="I1" s="8"/>
      <c r="J1" s="8"/>
      <c r="K1" s="8"/>
      <c r="L1" s="8"/>
      <c r="M1" s="8"/>
      <c r="N1" s="8"/>
      <c r="O1" s="8"/>
      <c r="P1" s="8"/>
      <c r="Q1" s="8"/>
      <c r="R1" s="8"/>
      <c r="S1" s="8"/>
      <c r="T1" s="8"/>
      <c r="U1" s="8"/>
      <c r="V1" s="8"/>
      <c r="W1" s="8"/>
      <c r="X1" s="8"/>
      <c r="Y1" s="8"/>
      <c r="Z1" s="8"/>
      <c r="AA1" s="8"/>
    </row>
    <row r="2" spans="1:27">
      <c r="A2" s="10" t="s">
        <v>7</v>
      </c>
      <c r="B2" s="7" t="s">
        <v>115</v>
      </c>
    </row>
    <row r="4" spans="1:27">
      <c r="A4" s="7" t="s">
        <v>52</v>
      </c>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26</v>
      </c>
      <c r="B6" s="11" t="s">
        <v>7</v>
      </c>
      <c r="C6" s="12">
        <v>14580.914215483002</v>
      </c>
      <c r="D6" s="12">
        <v>15868.229781661999</v>
      </c>
      <c r="E6" s="12">
        <v>60930.263414268011</v>
      </c>
      <c r="F6" s="12">
        <v>2081.4227624580003</v>
      </c>
      <c r="G6" s="12">
        <v>2619.5670492300001</v>
      </c>
      <c r="H6" s="12">
        <v>16495.238535557004</v>
      </c>
      <c r="I6" s="12">
        <v>12694.305623907998</v>
      </c>
      <c r="J6" s="12">
        <v>45931.696844979997</v>
      </c>
      <c r="K6" s="12">
        <v>116.55652650500002</v>
      </c>
      <c r="L6" s="12">
        <v>10140.595819834003</v>
      </c>
      <c r="M6" s="12">
        <v>35618.710273231009</v>
      </c>
      <c r="N6" s="12">
        <v>46603.720716314005</v>
      </c>
      <c r="O6" s="12">
        <v>51.057659647999998</v>
      </c>
      <c r="P6" s="12">
        <v>17.536020580999999</v>
      </c>
      <c r="Q6" s="12">
        <v>12716.160100899999</v>
      </c>
      <c r="R6" s="12">
        <v>2.7477590570000001</v>
      </c>
      <c r="S6" s="12">
        <v>57.020782964999995</v>
      </c>
      <c r="T6" s="12">
        <v>17.743160852000003</v>
      </c>
      <c r="U6" s="12">
        <v>12190.449659665002</v>
      </c>
      <c r="V6" s="12">
        <v>9.6134184689999991</v>
      </c>
      <c r="W6" s="12">
        <v>391.86486061800002</v>
      </c>
      <c r="X6" s="12">
        <v>446.11147798999997</v>
      </c>
      <c r="Y6" s="12">
        <v>299.67448218900006</v>
      </c>
      <c r="Z6" s="12">
        <v>1174.6305826640003</v>
      </c>
      <c r="AA6" s="12">
        <v>110.41927452499999</v>
      </c>
    </row>
    <row r="7" spans="1:27">
      <c r="A7" s="11" t="s">
        <v>27</v>
      </c>
      <c r="B7" s="11" t="s">
        <v>7</v>
      </c>
      <c r="C7" s="12">
        <v>0.32875936700000002</v>
      </c>
      <c r="D7" s="12">
        <v>0.32749478400000004</v>
      </c>
      <c r="E7" s="12">
        <v>0.33114801399999999</v>
      </c>
      <c r="F7" s="12">
        <v>0.33072358499999999</v>
      </c>
      <c r="G7" s="12">
        <v>0.33157777999999999</v>
      </c>
      <c r="H7" s="12">
        <v>59324.012853999993</v>
      </c>
      <c r="I7" s="12">
        <v>1157.6644096750001</v>
      </c>
      <c r="J7" s="12">
        <v>1868.41759265</v>
      </c>
      <c r="K7" s="12">
        <v>0.34225093799999995</v>
      </c>
      <c r="L7" s="12">
        <v>4822.6416049999998</v>
      </c>
      <c r="M7" s="12">
        <v>2758.24140661</v>
      </c>
      <c r="N7" s="12">
        <v>5243.49410438</v>
      </c>
      <c r="O7" s="12">
        <v>14027.404189999999</v>
      </c>
      <c r="P7" s="12">
        <v>0.35953569500000004</v>
      </c>
      <c r="Q7" s="12">
        <v>78197.967780000006</v>
      </c>
      <c r="R7" s="12">
        <v>0.35944035799999996</v>
      </c>
      <c r="S7" s="12">
        <v>1022.569801656</v>
      </c>
      <c r="T7" s="12">
        <v>219.71452021600001</v>
      </c>
      <c r="U7" s="12">
        <v>1302.8160602900002</v>
      </c>
      <c r="V7" s="12">
        <v>403.14460922899991</v>
      </c>
      <c r="W7" s="12">
        <v>7091.9994856000003</v>
      </c>
      <c r="X7" s="12">
        <v>854.55501327800005</v>
      </c>
      <c r="Y7" s="12">
        <v>828.9867435430001</v>
      </c>
      <c r="Z7" s="12">
        <v>2804.9612629759995</v>
      </c>
      <c r="AA7" s="12">
        <v>132.65368622400001</v>
      </c>
    </row>
    <row r="8" spans="1:27">
      <c r="A8" s="11" t="s">
        <v>28</v>
      </c>
      <c r="B8" s="11" t="s">
        <v>7</v>
      </c>
      <c r="C8" s="12">
        <v>4.5914699789999984</v>
      </c>
      <c r="D8" s="12">
        <v>2772.749153833</v>
      </c>
      <c r="E8" s="12">
        <v>58.604870605000002</v>
      </c>
      <c r="F8" s="12">
        <v>374.25541380800001</v>
      </c>
      <c r="G8" s="12">
        <v>10.431531415</v>
      </c>
      <c r="H8" s="12">
        <v>5.7301512360000002</v>
      </c>
      <c r="I8" s="12">
        <v>3.4810797069999992</v>
      </c>
      <c r="J8" s="12">
        <v>25.613425509999999</v>
      </c>
      <c r="K8" s="12">
        <v>3.182117771000001</v>
      </c>
      <c r="L8" s="12">
        <v>60.364079630000006</v>
      </c>
      <c r="M8" s="12">
        <v>3.2696352480000002</v>
      </c>
      <c r="N8" s="12">
        <v>108.10740675999999</v>
      </c>
      <c r="O8" s="12">
        <v>7050.7763336449998</v>
      </c>
      <c r="P8" s="12">
        <v>178.53455710400002</v>
      </c>
      <c r="Q8" s="12">
        <v>7694.9681359600008</v>
      </c>
      <c r="R8" s="12">
        <v>3.3511144130000003</v>
      </c>
      <c r="S8" s="12">
        <v>142.91679581</v>
      </c>
      <c r="T8" s="12">
        <v>589.13144483399992</v>
      </c>
      <c r="U8" s="12">
        <v>8040.3786909989994</v>
      </c>
      <c r="V8" s="12">
        <v>405.49239466999995</v>
      </c>
      <c r="W8" s="12">
        <v>681.51443087600001</v>
      </c>
      <c r="X8" s="12">
        <v>678.67863053799988</v>
      </c>
      <c r="Y8" s="12">
        <v>809.44345185300006</v>
      </c>
      <c r="Z8" s="12">
        <v>246.988122143</v>
      </c>
      <c r="AA8" s="12">
        <v>925.77577877900001</v>
      </c>
    </row>
    <row r="9" spans="1:27">
      <c r="A9" s="11" t="s">
        <v>29</v>
      </c>
      <c r="B9" s="11" t="s">
        <v>7</v>
      </c>
      <c r="C9" s="12">
        <v>2.963217094</v>
      </c>
      <c r="D9" s="12">
        <v>0.37276360400000003</v>
      </c>
      <c r="E9" s="12">
        <v>18.31468783</v>
      </c>
      <c r="F9" s="12">
        <v>3.230076575</v>
      </c>
      <c r="G9" s="12">
        <v>1.9097580250000001</v>
      </c>
      <c r="H9" s="12">
        <v>3.5146151899999998</v>
      </c>
      <c r="I9" s="12">
        <v>0.36299282099999997</v>
      </c>
      <c r="J9" s="12">
        <v>10.71106011</v>
      </c>
      <c r="K9" s="12">
        <v>0.37521269099999993</v>
      </c>
      <c r="L9" s="12">
        <v>21.226428941000002</v>
      </c>
      <c r="M9" s="12">
        <v>0.38756502500000001</v>
      </c>
      <c r="N9" s="12">
        <v>61.709300746000004</v>
      </c>
      <c r="O9" s="12">
        <v>762.60848756000007</v>
      </c>
      <c r="P9" s="12">
        <v>592.80836958999998</v>
      </c>
      <c r="Q9" s="12">
        <v>1230.4933574949998</v>
      </c>
      <c r="R9" s="12">
        <v>0.39821981400000006</v>
      </c>
      <c r="S9" s="12">
        <v>46.044247514999995</v>
      </c>
      <c r="T9" s="12">
        <v>870.35014641999987</v>
      </c>
      <c r="U9" s="12">
        <v>1044.76938578</v>
      </c>
      <c r="V9" s="12">
        <v>43.710922279999998</v>
      </c>
      <c r="W9" s="12">
        <v>348.31082061000001</v>
      </c>
      <c r="X9" s="12">
        <v>316.69871089000003</v>
      </c>
      <c r="Y9" s="12">
        <v>375.99852348500002</v>
      </c>
      <c r="Z9" s="12">
        <v>112.85434286499999</v>
      </c>
      <c r="AA9" s="12">
        <v>410.50898598500004</v>
      </c>
    </row>
    <row r="10" spans="1:27">
      <c r="A10" s="11" t="s">
        <v>30</v>
      </c>
      <c r="B10" s="11" t="s">
        <v>7</v>
      </c>
      <c r="C10" s="12">
        <v>0.22544475999999999</v>
      </c>
      <c r="D10" s="12">
        <v>0.22451638900000001</v>
      </c>
      <c r="E10" s="12">
        <v>0.22453753000000001</v>
      </c>
      <c r="F10" s="12">
        <v>0.22421966000000002</v>
      </c>
      <c r="G10" s="12">
        <v>0.22471819499999998</v>
      </c>
      <c r="H10" s="12">
        <v>0.224369285</v>
      </c>
      <c r="I10" s="12">
        <v>0.227300795</v>
      </c>
      <c r="J10" s="12">
        <v>5.8947696600000006</v>
      </c>
      <c r="K10" s="12">
        <v>0.23517801900000002</v>
      </c>
      <c r="L10" s="12">
        <v>22.422204269999998</v>
      </c>
      <c r="M10" s="12">
        <v>0.24315746400000002</v>
      </c>
      <c r="N10" s="12">
        <v>28.15100997</v>
      </c>
      <c r="O10" s="12">
        <v>32.226485190000005</v>
      </c>
      <c r="P10" s="12">
        <v>0.24368506000000001</v>
      </c>
      <c r="Q10" s="12">
        <v>40.778441475000001</v>
      </c>
      <c r="R10" s="12">
        <v>0.24335185000000001</v>
      </c>
      <c r="S10" s="12">
        <v>56.256116395000006</v>
      </c>
      <c r="T10" s="12">
        <v>43.784065869999999</v>
      </c>
      <c r="U10" s="12">
        <v>74.668508979999999</v>
      </c>
      <c r="V10" s="12">
        <v>0.24334663400000001</v>
      </c>
      <c r="W10" s="12">
        <v>152.50242686000001</v>
      </c>
      <c r="X10" s="12">
        <v>173.87786159499998</v>
      </c>
      <c r="Y10" s="12">
        <v>154.99424147599998</v>
      </c>
      <c r="Z10" s="12">
        <v>29.224184600000001</v>
      </c>
      <c r="AA10" s="12">
        <v>194.58125018000001</v>
      </c>
    </row>
    <row r="11" spans="1:27">
      <c r="A11" s="25" t="s">
        <v>18</v>
      </c>
      <c r="B11" s="25" t="s">
        <v>101</v>
      </c>
      <c r="C11" s="29">
        <v>14589.023106683002</v>
      </c>
      <c r="D11" s="29">
        <v>18641.903710271999</v>
      </c>
      <c r="E11" s="29">
        <v>61007.738658247006</v>
      </c>
      <c r="F11" s="29">
        <v>2459.4631960860006</v>
      </c>
      <c r="G11" s="29">
        <v>2632.4646346449999</v>
      </c>
      <c r="H11" s="29">
        <v>75828.720525268</v>
      </c>
      <c r="I11" s="29">
        <v>13856.041406905999</v>
      </c>
      <c r="J11" s="29">
        <v>47842.333692909997</v>
      </c>
      <c r="K11" s="29">
        <v>120.69128592400003</v>
      </c>
      <c r="L11" s="29">
        <v>15067.250137675002</v>
      </c>
      <c r="M11" s="29">
        <v>38380.852037578006</v>
      </c>
      <c r="N11" s="29">
        <v>52045.182538170004</v>
      </c>
      <c r="O11" s="29">
        <v>21924.073156042999</v>
      </c>
      <c r="P11" s="29">
        <v>789.48216802999991</v>
      </c>
      <c r="Q11" s="29">
        <v>99880.367815830017</v>
      </c>
      <c r="R11" s="29">
        <v>7.0998854920000003</v>
      </c>
      <c r="S11" s="29">
        <v>1324.807744341</v>
      </c>
      <c r="T11" s="29">
        <v>1740.7233381919998</v>
      </c>
      <c r="U11" s="29">
        <v>22653.082305714004</v>
      </c>
      <c r="V11" s="29">
        <v>862.20469128199977</v>
      </c>
      <c r="W11" s="29">
        <v>8666.1920245639994</v>
      </c>
      <c r="X11" s="29">
        <v>2469.9216942910002</v>
      </c>
      <c r="Y11" s="29">
        <v>2469.0974425460004</v>
      </c>
      <c r="Z11" s="29">
        <v>4368.6584952479989</v>
      </c>
      <c r="AA11" s="29">
        <v>1773.938975693</v>
      </c>
    </row>
  </sheetData>
  <sheetProtection algorithmName="SHA-512" hashValue="1wTOpzaoIWP/FsSdNi35+5t5s9rmLfwc8ctgBcNp9KjPMunWfWTw/Hr5uI+7JP6yteUR8sB/8xQo74kSTqlxpA==" saltValue="daBNwiB8/SvnaPO4ckjzn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E600"/>
  </sheetPr>
  <dimension ref="A1:B32"/>
  <sheetViews>
    <sheetView showGridLines="0" zoomScale="85" zoomScaleNormal="85" workbookViewId="0"/>
  </sheetViews>
  <sheetFormatPr defaultRowHeight="14.5"/>
  <cols>
    <col min="1" max="1" width="13.7265625" customWidth="1"/>
    <col min="2" max="2" width="20.1796875" customWidth="1"/>
    <col min="3" max="3" width="37.54296875" customWidth="1"/>
    <col min="4" max="24" width="9.453125" customWidth="1"/>
  </cols>
  <sheetData>
    <row r="1" spans="1:2">
      <c r="A1" s="2" t="s">
        <v>55</v>
      </c>
    </row>
    <row r="3" spans="1:2">
      <c r="A3" t="s">
        <v>64</v>
      </c>
      <c r="B3" s="4" t="s">
        <v>65</v>
      </c>
    </row>
    <row r="4" spans="1:2">
      <c r="A4" t="s">
        <v>8</v>
      </c>
      <c r="B4" s="4" t="s">
        <v>57</v>
      </c>
    </row>
    <row r="5" spans="1:2">
      <c r="A5" s="3" t="s">
        <v>61</v>
      </c>
      <c r="B5" t="s">
        <v>62</v>
      </c>
    </row>
    <row r="6" spans="1:2">
      <c r="A6" t="s">
        <v>53</v>
      </c>
      <c r="B6" s="4" t="s">
        <v>107</v>
      </c>
    </row>
    <row r="7" spans="1:2">
      <c r="A7" t="s">
        <v>6</v>
      </c>
      <c r="B7" s="4" t="s">
        <v>59</v>
      </c>
    </row>
    <row r="8" spans="1:2">
      <c r="A8" t="s">
        <v>75</v>
      </c>
      <c r="B8" s="4" t="s">
        <v>76</v>
      </c>
    </row>
    <row r="9" spans="1:2">
      <c r="A9" t="s">
        <v>20</v>
      </c>
      <c r="B9" s="4" t="s">
        <v>69</v>
      </c>
    </row>
    <row r="10" spans="1:2">
      <c r="A10" t="s">
        <v>12</v>
      </c>
      <c r="B10" t="s">
        <v>79</v>
      </c>
    </row>
    <row r="11" spans="1:2">
      <c r="A11" t="s">
        <v>73</v>
      </c>
      <c r="B11" s="4" t="s">
        <v>74</v>
      </c>
    </row>
    <row r="12" spans="1:2">
      <c r="A12" t="s">
        <v>102</v>
      </c>
      <c r="B12" s="4" t="s">
        <v>103</v>
      </c>
    </row>
    <row r="13" spans="1:2">
      <c r="A13" t="s">
        <v>71</v>
      </c>
      <c r="B13" s="4" t="s">
        <v>72</v>
      </c>
    </row>
    <row r="14" spans="1:2">
      <c r="A14" t="s">
        <v>18</v>
      </c>
      <c r="B14" s="4" t="s">
        <v>63</v>
      </c>
    </row>
    <row r="15" spans="1:2">
      <c r="A15" t="s">
        <v>4</v>
      </c>
      <c r="B15" s="4" t="s">
        <v>56</v>
      </c>
    </row>
    <row r="16" spans="1:2">
      <c r="A16" t="s">
        <v>108</v>
      </c>
      <c r="B16" s="4" t="s">
        <v>109</v>
      </c>
    </row>
    <row r="17" spans="1:2">
      <c r="A17" t="s">
        <v>66</v>
      </c>
      <c r="B17" s="4" t="s">
        <v>67</v>
      </c>
    </row>
    <row r="18" spans="1:2">
      <c r="A18" t="s">
        <v>80</v>
      </c>
      <c r="B18" s="4" t="s">
        <v>81</v>
      </c>
    </row>
    <row r="19" spans="1:2">
      <c r="A19" t="s">
        <v>51</v>
      </c>
      <c r="B19" s="4" t="s">
        <v>68</v>
      </c>
    </row>
    <row r="20" spans="1:2">
      <c r="A20" t="s">
        <v>13</v>
      </c>
      <c r="B20" s="4" t="s">
        <v>60</v>
      </c>
    </row>
    <row r="21" spans="1:2">
      <c r="A21" t="s">
        <v>19</v>
      </c>
      <c r="B21" s="4" t="s">
        <v>70</v>
      </c>
    </row>
    <row r="22" spans="1:2">
      <c r="A22" t="s">
        <v>17</v>
      </c>
      <c r="B22" s="4" t="s">
        <v>58</v>
      </c>
    </row>
    <row r="23" spans="1:2" s="33" customFormat="1">
      <c r="A23" s="33" t="s">
        <v>152</v>
      </c>
      <c r="B23" s="4" t="s">
        <v>153</v>
      </c>
    </row>
    <row r="25" spans="1:2">
      <c r="A25" s="2" t="s">
        <v>54</v>
      </c>
    </row>
    <row r="27" spans="1:2">
      <c r="A27" t="s">
        <v>130</v>
      </c>
    </row>
    <row r="28" spans="1:2">
      <c r="A28" t="s">
        <v>131</v>
      </c>
    </row>
    <row r="29" spans="1:2">
      <c r="A29" t="s">
        <v>132</v>
      </c>
    </row>
    <row r="30" spans="1:2">
      <c r="A30" s="13" t="s">
        <v>155</v>
      </c>
    </row>
    <row r="31" spans="1:2">
      <c r="A31" s="33" t="s">
        <v>151</v>
      </c>
    </row>
    <row r="32" spans="1:2">
      <c r="A32" s="33" t="s">
        <v>154</v>
      </c>
    </row>
  </sheetData>
  <sheetProtection algorithmName="SHA-512" hashValue="7ko8xTWppYHi6Upv2K9OtMpTMY5tv9IiQpdeuC2b1AfHAbTNJFG23UhEiysBwXtOOz/+Z0C4GezArzVj1l+dPA==" saltValue="/8sTejTK4gHAKeJE80dFFw==" spinCount="100000" sheet="1" objects="1" scenarios="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tabColor rgb="FFFF6D00"/>
  </sheetPr>
  <dimension ref="A1:AG65"/>
  <sheetViews>
    <sheetView zoomScale="90" zoomScaleNormal="90" workbookViewId="0"/>
  </sheetViews>
  <sheetFormatPr defaultColWidth="9.1796875" defaultRowHeight="14.5"/>
  <cols>
    <col min="1" max="1" width="12.54296875" style="6" bestFit="1" customWidth="1"/>
    <col min="2" max="2" width="9.1796875" style="6"/>
    <col min="3" max="3" width="22.26953125" style="6" customWidth="1"/>
    <col min="4" max="4" width="7.7265625" style="6" customWidth="1"/>
    <col min="5" max="5" width="22.26953125" style="6" customWidth="1"/>
    <col min="6" max="6" width="8.453125" style="6" customWidth="1"/>
    <col min="7" max="7" width="9.1796875" style="6"/>
    <col min="8" max="8" width="46.7265625" style="6" customWidth="1"/>
    <col min="9" max="9" width="9.26953125" style="6" customWidth="1"/>
    <col min="10" max="19" width="9.26953125" style="6" bestFit="1" customWidth="1"/>
    <col min="20" max="21" width="9.54296875" style="6" bestFit="1" customWidth="1"/>
    <col min="22" max="22" width="9.26953125" style="6" bestFit="1" customWidth="1"/>
    <col min="23" max="27" width="9.54296875" style="6" bestFit="1" customWidth="1"/>
    <col min="28" max="33" width="9.54296875" style="6" customWidth="1"/>
    <col min="34" max="16384" width="9.1796875" style="6"/>
  </cols>
  <sheetData>
    <row r="1" spans="1:33" ht="23">
      <c r="A1" s="15" t="s">
        <v>88</v>
      </c>
      <c r="B1" s="16"/>
      <c r="C1" s="17" t="s">
        <v>128</v>
      </c>
      <c r="D1" s="15" t="s">
        <v>89</v>
      </c>
      <c r="E1" s="17" t="s">
        <v>110</v>
      </c>
      <c r="I1" s="18">
        <v>0</v>
      </c>
      <c r="J1" s="18">
        <f>I1+1</f>
        <v>1</v>
      </c>
      <c r="K1" s="18">
        <f t="shared" ref="K1:AG1" si="0">J1+1</f>
        <v>2</v>
      </c>
      <c r="L1" s="18">
        <f t="shared" si="0"/>
        <v>3</v>
      </c>
      <c r="M1" s="18">
        <f t="shared" si="0"/>
        <v>4</v>
      </c>
      <c r="N1" s="18">
        <f t="shared" si="0"/>
        <v>5</v>
      </c>
      <c r="O1" s="18">
        <f t="shared" si="0"/>
        <v>6</v>
      </c>
      <c r="P1" s="18">
        <f t="shared" si="0"/>
        <v>7</v>
      </c>
      <c r="Q1" s="18">
        <f t="shared" si="0"/>
        <v>8</v>
      </c>
      <c r="R1" s="18">
        <f t="shared" si="0"/>
        <v>9</v>
      </c>
      <c r="S1" s="18">
        <f t="shared" si="0"/>
        <v>10</v>
      </c>
      <c r="T1" s="18">
        <f t="shared" si="0"/>
        <v>11</v>
      </c>
      <c r="U1" s="18">
        <f t="shared" si="0"/>
        <v>12</v>
      </c>
      <c r="V1" s="18">
        <f t="shared" si="0"/>
        <v>13</v>
      </c>
      <c r="W1" s="18">
        <f t="shared" si="0"/>
        <v>14</v>
      </c>
      <c r="X1" s="18">
        <f t="shared" si="0"/>
        <v>15</v>
      </c>
      <c r="Y1" s="18">
        <f t="shared" si="0"/>
        <v>16</v>
      </c>
      <c r="Z1" s="18">
        <f t="shared" si="0"/>
        <v>17</v>
      </c>
      <c r="AA1" s="18">
        <f t="shared" si="0"/>
        <v>18</v>
      </c>
      <c r="AB1" s="18">
        <f t="shared" si="0"/>
        <v>19</v>
      </c>
      <c r="AC1" s="18">
        <f t="shared" si="0"/>
        <v>20</v>
      </c>
      <c r="AD1" s="18">
        <f t="shared" si="0"/>
        <v>21</v>
      </c>
      <c r="AE1" s="18">
        <f t="shared" si="0"/>
        <v>22</v>
      </c>
      <c r="AF1" s="18">
        <f t="shared" si="0"/>
        <v>23</v>
      </c>
      <c r="AG1" s="18">
        <f t="shared" si="0"/>
        <v>24</v>
      </c>
    </row>
    <row r="3" spans="1:33" ht="22.5">
      <c r="A3" s="19" t="str">
        <f xml:space="preserve"> B4&amp; " discounted market benefits by year"</f>
        <v>NEM discounted market benefits by year</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row>
    <row r="4" spans="1:33">
      <c r="A4" s="21" t="s">
        <v>90</v>
      </c>
      <c r="B4" s="5" t="s">
        <v>18</v>
      </c>
    </row>
    <row r="6" spans="1:33">
      <c r="H6" s="7" t="s">
        <v>114</v>
      </c>
      <c r="I6" s="8" t="s">
        <v>32</v>
      </c>
      <c r="J6" s="8" t="s">
        <v>33</v>
      </c>
      <c r="K6" s="8" t="s">
        <v>34</v>
      </c>
      <c r="L6" s="8" t="s">
        <v>35</v>
      </c>
      <c r="M6" s="8" t="s">
        <v>36</v>
      </c>
      <c r="N6" s="8" t="s">
        <v>37</v>
      </c>
      <c r="O6" s="8" t="s">
        <v>38</v>
      </c>
      <c r="P6" s="8" t="s">
        <v>39</v>
      </c>
      <c r="Q6" s="8" t="s">
        <v>40</v>
      </c>
      <c r="R6" s="8" t="s">
        <v>41</v>
      </c>
      <c r="S6" s="8" t="s">
        <v>42</v>
      </c>
      <c r="T6" s="8" t="s">
        <v>43</v>
      </c>
      <c r="U6" s="8" t="s">
        <v>44</v>
      </c>
      <c r="V6" s="8" t="s">
        <v>45</v>
      </c>
      <c r="W6" s="8" t="s">
        <v>46</v>
      </c>
      <c r="X6" s="8" t="s">
        <v>47</v>
      </c>
      <c r="Y6" s="8" t="s">
        <v>48</v>
      </c>
      <c r="Z6" s="8" t="s">
        <v>49</v>
      </c>
      <c r="AA6" s="8" t="s">
        <v>50</v>
      </c>
      <c r="AB6" s="8" t="s">
        <v>84</v>
      </c>
      <c r="AC6" s="8" t="s">
        <v>85</v>
      </c>
      <c r="AD6" s="8" t="s">
        <v>86</v>
      </c>
      <c r="AE6" s="8" t="s">
        <v>87</v>
      </c>
      <c r="AF6" s="8" t="s">
        <v>111</v>
      </c>
      <c r="AG6" s="8" t="s">
        <v>112</v>
      </c>
    </row>
    <row r="7" spans="1:33">
      <c r="E7" s="22" t="s">
        <v>91</v>
      </c>
      <c r="H7" s="23" t="s">
        <v>92</v>
      </c>
      <c r="I7" s="24">
        <f ca="1">(SUMIFS(OFFSET(INDIRECT("'"&amp;$E$1 &amp; "_"&amp;$E7 &amp; " Cost'!C:C"), 0, I$1), INDIRECT("'"&amp;$E$1 &amp; "_"&amp;$E7 &amp; " Cost'!A:A"), $B$4)-SUMIFS(OFFSET(INDIRECT("'"&amp;$C$1 &amp; "_"&amp;$E7 &amp; " Cost'!C:C"), 0, I$1), INDIRECT("'"&amp;$C$1 &amp; "_"&amp;$E7 &amp; " Cost'!A:A"), $B$4))/1000</f>
        <v>-0.10474169122992316</v>
      </c>
      <c r="J7" s="24">
        <f t="shared" ref="J7:AG13" ca="1" si="1">(SUMIFS(OFFSET(INDIRECT("'"&amp;$E$1 &amp; "_"&amp;$E7 &amp; " Cost'!C:C"), 0, J$1), INDIRECT("'"&amp;$E$1 &amp; "_"&amp;$E7 &amp; " Cost'!A:A"), $B$4)-SUMIFS(OFFSET(INDIRECT("'"&amp;$C$1 &amp; "_"&amp;$E7 &amp; " Cost'!C:C"), 0, J$1), INDIRECT("'"&amp;$C$1 &amp; "_"&amp;$E7 &amp; " Cost'!A:A"), $B$4))/1000</f>
        <v>-1.1782518615066073</v>
      </c>
      <c r="K7" s="24">
        <f t="shared" ca="1" si="1"/>
        <v>-9.0996834304919467</v>
      </c>
      <c r="L7" s="24">
        <f t="shared" ca="1" si="1"/>
        <v>4.3738743050140325</v>
      </c>
      <c r="M7" s="24">
        <f t="shared" ca="1" si="1"/>
        <v>25.761726282007061</v>
      </c>
      <c r="N7" s="24">
        <f t="shared" ca="1" si="1"/>
        <v>8.2526885006874799</v>
      </c>
      <c r="O7" s="24">
        <f t="shared" ca="1" si="1"/>
        <v>-1.3747323131309823</v>
      </c>
      <c r="P7" s="24">
        <f t="shared" ca="1" si="1"/>
        <v>-15.839926285934519</v>
      </c>
      <c r="Q7" s="24">
        <f t="shared" ca="1" si="1"/>
        <v>-5.6873814184509684E-3</v>
      </c>
      <c r="R7" s="24">
        <f t="shared" ca="1" si="1"/>
        <v>345.08579514490697</v>
      </c>
      <c r="S7" s="24">
        <f t="shared" ca="1" si="1"/>
        <v>99.45551887902711</v>
      </c>
      <c r="T7" s="24">
        <f t="shared" ca="1" si="1"/>
        <v>-12.826149874242489</v>
      </c>
      <c r="U7" s="24">
        <f t="shared" ca="1" si="1"/>
        <v>0.33091537015093492</v>
      </c>
      <c r="V7" s="24">
        <f t="shared" ca="1" si="1"/>
        <v>-1.4792090136031619</v>
      </c>
      <c r="W7" s="24">
        <f t="shared" ca="1" si="1"/>
        <v>24.894082480199636</v>
      </c>
      <c r="X7" s="24">
        <f t="shared" ca="1" si="1"/>
        <v>-248.12937480773195</v>
      </c>
      <c r="Y7" s="24">
        <f t="shared" ca="1" si="1"/>
        <v>333.06709710863697</v>
      </c>
      <c r="Z7" s="24">
        <f t="shared" ca="1" si="1"/>
        <v>-132.14671927298093</v>
      </c>
      <c r="AA7" s="24">
        <f t="shared" ca="1" si="1"/>
        <v>-134.51330298989521</v>
      </c>
      <c r="AB7" s="24">
        <f t="shared" ca="1" si="1"/>
        <v>32.781399854210207</v>
      </c>
      <c r="AC7" s="24">
        <f t="shared" ca="1" si="1"/>
        <v>30.647553947691804</v>
      </c>
      <c r="AD7" s="24">
        <f t="shared" ca="1" si="1"/>
        <v>-51.056121338311002</v>
      </c>
      <c r="AE7" s="24">
        <f t="shared" ca="1" si="1"/>
        <v>146.02623480707652</v>
      </c>
      <c r="AF7" s="24">
        <f t="shared" ca="1" si="1"/>
        <v>58.902820897707251</v>
      </c>
      <c r="AG7" s="24">
        <f t="shared" ca="1" si="1"/>
        <v>-52.131891721172373</v>
      </c>
    </row>
    <row r="8" spans="1:33">
      <c r="E8" s="22" t="str">
        <f>H8</f>
        <v>FOM</v>
      </c>
      <c r="H8" s="23" t="s">
        <v>20</v>
      </c>
      <c r="I8" s="24">
        <f t="shared" ref="I8:I13" ca="1" si="2">(SUMIFS(OFFSET(INDIRECT("'"&amp;$E$1 &amp; "_"&amp;$E8 &amp; " Cost'!C:C"), 0, I$1), INDIRECT("'"&amp;$E$1 &amp; "_"&amp;$E8 &amp; " Cost'!A:A"), $B$4)-SUMIFS(OFFSET(INDIRECT("'"&amp;$C$1 &amp; "_"&amp;$E8 &amp; " Cost'!C:C"), 0, I$1), INDIRECT("'"&amp;$C$1 &amp; "_"&amp;$E8 &amp; " Cost'!A:A"), $B$4))/1000</f>
        <v>-1.5863488883202079E-2</v>
      </c>
      <c r="J8" s="24">
        <f t="shared" ref="J8:X8" ca="1" si="3">(SUMIFS(OFFSET(INDIRECT("'"&amp;$E$1 &amp; "_"&amp;$E8 &amp; " Cost'!C:C"), 0, J$1), INDIRECT("'"&amp;$E$1 &amp; "_"&amp;$E8 &amp; " Cost'!A:A"), $B$4)-SUMIFS(OFFSET(INDIRECT("'"&amp;$C$1 &amp; "_"&amp;$E8 &amp; " Cost'!C:C"), 0, J$1), INDIRECT("'"&amp;$C$1 &amp; "_"&amp;$E8 &amp; " Cost'!A:A"), $B$4))/1000</f>
        <v>-0.20156064750772201</v>
      </c>
      <c r="K8" s="24">
        <f t="shared" ca="1" si="3"/>
        <v>23.825562616797338</v>
      </c>
      <c r="L8" s="24">
        <f t="shared" ca="1" si="3"/>
        <v>-0.83501422927738167</v>
      </c>
      <c r="M8" s="24">
        <f t="shared" ca="1" si="3"/>
        <v>-0.63752827957435509</v>
      </c>
      <c r="N8" s="24">
        <f t="shared" ca="1" si="3"/>
        <v>1.6203311048748437</v>
      </c>
      <c r="O8" s="24">
        <f t="shared" ca="1" si="3"/>
        <v>-99.980210877639422</v>
      </c>
      <c r="P8" s="24">
        <f t="shared" ca="1" si="3"/>
        <v>-2.2787400299031071</v>
      </c>
      <c r="Q8" s="24">
        <f t="shared" ca="1" si="3"/>
        <v>-7.2091538880704323E-4</v>
      </c>
      <c r="R8" s="24">
        <f t="shared" ca="1" si="3"/>
        <v>56.001678949035735</v>
      </c>
      <c r="S8" s="24">
        <f t="shared" ca="1" si="3"/>
        <v>16.752627398658543</v>
      </c>
      <c r="T8" s="24">
        <f t="shared" ca="1" si="3"/>
        <v>1.4080316172316087</v>
      </c>
      <c r="U8" s="24">
        <f t="shared" ca="1" si="3"/>
        <v>3.3379983837503824</v>
      </c>
      <c r="V8" s="24">
        <f t="shared" ca="1" si="3"/>
        <v>1.4572411938692094</v>
      </c>
      <c r="W8" s="24">
        <f t="shared" ca="1" si="3"/>
        <v>-2.5841818174467188</v>
      </c>
      <c r="X8" s="24">
        <f t="shared" ca="1" si="3"/>
        <v>33.336557767962745</v>
      </c>
      <c r="Y8" s="24">
        <f t="shared" ca="1" si="1"/>
        <v>58.90604298117514</v>
      </c>
      <c r="Z8" s="24">
        <f t="shared" ca="1" si="1"/>
        <v>-15.996083793544443</v>
      </c>
      <c r="AA8" s="24">
        <f t="shared" ca="1" si="1"/>
        <v>-36.006335966188637</v>
      </c>
      <c r="AB8" s="24">
        <f t="shared" ca="1" si="1"/>
        <v>0.85923434033914237</v>
      </c>
      <c r="AC8" s="24">
        <f t="shared" ca="1" si="1"/>
        <v>7.1535600064071474</v>
      </c>
      <c r="AD8" s="24">
        <f t="shared" ca="1" si="1"/>
        <v>-3.5952945003334462</v>
      </c>
      <c r="AE8" s="24">
        <f t="shared" ca="1" si="1"/>
        <v>26.418400705148407</v>
      </c>
      <c r="AF8" s="24">
        <f t="shared" ca="1" si="1"/>
        <v>15.083425621929463</v>
      </c>
      <c r="AG8" s="24">
        <f t="shared" ca="1" si="1"/>
        <v>-15.228400371338925</v>
      </c>
    </row>
    <row r="9" spans="1:33">
      <c r="E9" s="22" t="str">
        <f>H9</f>
        <v>Fuel</v>
      </c>
      <c r="H9" s="23" t="s">
        <v>22</v>
      </c>
      <c r="I9" s="24">
        <f t="shared" ca="1" si="2"/>
        <v>0.10576474877214059</v>
      </c>
      <c r="J9" s="24">
        <f t="shared" ca="1" si="1"/>
        <v>0.73365008071903137</v>
      </c>
      <c r="K9" s="24">
        <f t="shared" ca="1" si="1"/>
        <v>2.0072690328310712</v>
      </c>
      <c r="L9" s="24">
        <f t="shared" ca="1" si="1"/>
        <v>0.52770197084452952</v>
      </c>
      <c r="M9" s="24">
        <f t="shared" ca="1" si="1"/>
        <v>1.3894478547920008</v>
      </c>
      <c r="N9" s="24">
        <f t="shared" ca="1" si="1"/>
        <v>1.8431935685318894</v>
      </c>
      <c r="O9" s="24">
        <f t="shared" ca="1" si="1"/>
        <v>6.3411550187771208</v>
      </c>
      <c r="P9" s="24">
        <f t="shared" ca="1" si="1"/>
        <v>7.0532890479391206</v>
      </c>
      <c r="Q9" s="24">
        <f t="shared" ca="1" si="1"/>
        <v>3.0034020309731133</v>
      </c>
      <c r="R9" s="24">
        <f t="shared" ca="1" si="1"/>
        <v>-7.7864038602439685</v>
      </c>
      <c r="S9" s="24">
        <f t="shared" ca="1" si="1"/>
        <v>-19.842655335821096</v>
      </c>
      <c r="T9" s="24">
        <f t="shared" ca="1" si="1"/>
        <v>-17.524170515455889</v>
      </c>
      <c r="U9" s="24">
        <f t="shared" ca="1" si="1"/>
        <v>-10.095310712392093</v>
      </c>
      <c r="V9" s="24">
        <f t="shared" ca="1" si="1"/>
        <v>-6.1426079239589164</v>
      </c>
      <c r="W9" s="24">
        <f t="shared" ca="1" si="1"/>
        <v>-15.88275799414399</v>
      </c>
      <c r="X9" s="24">
        <f t="shared" ca="1" si="1"/>
        <v>21.431502502838963</v>
      </c>
      <c r="Y9" s="24">
        <f t="shared" ca="1" si="1"/>
        <v>7.7030189126020998</v>
      </c>
      <c r="Z9" s="24">
        <f t="shared" ca="1" si="1"/>
        <v>14.597000168505939</v>
      </c>
      <c r="AA9" s="24">
        <f t="shared" ca="1" si="1"/>
        <v>33.244935414171955</v>
      </c>
      <c r="AB9" s="24">
        <f t="shared" ca="1" si="1"/>
        <v>43.669366115382054</v>
      </c>
      <c r="AC9" s="24">
        <f t="shared" ca="1" si="1"/>
        <v>33.416519306426984</v>
      </c>
      <c r="AD9" s="24">
        <f t="shared" ca="1" si="1"/>
        <v>37.080868023367891</v>
      </c>
      <c r="AE9" s="24">
        <f t="shared" ca="1" si="1"/>
        <v>39.497395886112002</v>
      </c>
      <c r="AF9" s="24">
        <f t="shared" ca="1" si="1"/>
        <v>19.667845538225958</v>
      </c>
      <c r="AG9" s="24">
        <f t="shared" ca="1" si="1"/>
        <v>95.867200652629947</v>
      </c>
    </row>
    <row r="10" spans="1:33">
      <c r="E10" s="22" t="str">
        <f>H10</f>
        <v>VOM</v>
      </c>
      <c r="H10" s="23" t="s">
        <v>19</v>
      </c>
      <c r="I10" s="24">
        <f t="shared" ca="1" si="2"/>
        <v>5.5329166965326297E-2</v>
      </c>
      <c r="J10" s="24">
        <f t="shared" ca="1" si="1"/>
        <v>3.1160615166474601E-2</v>
      </c>
      <c r="K10" s="24">
        <f t="shared" ca="1" si="1"/>
        <v>-0.15002020159567472</v>
      </c>
      <c r="L10" s="24">
        <f t="shared" ca="1" si="1"/>
        <v>3.3066206266870721E-2</v>
      </c>
      <c r="M10" s="24">
        <f t="shared" ca="1" si="1"/>
        <v>-0.36650373045483137</v>
      </c>
      <c r="N10" s="24">
        <f t="shared" ca="1" si="1"/>
        <v>-0.22205255263234722</v>
      </c>
      <c r="O10" s="24">
        <f t="shared" ca="1" si="1"/>
        <v>-4.6103137917700224E-2</v>
      </c>
      <c r="P10" s="24">
        <f t="shared" ca="1" si="1"/>
        <v>0.1536736649289378</v>
      </c>
      <c r="Q10" s="24">
        <f t="shared" ca="1" si="1"/>
        <v>0.29399187233421253</v>
      </c>
      <c r="R10" s="24">
        <f t="shared" ca="1" si="1"/>
        <v>-2.8235796571125391</v>
      </c>
      <c r="S10" s="24">
        <f t="shared" ca="1" si="1"/>
        <v>-4.0693555000728807</v>
      </c>
      <c r="T10" s="24">
        <f t="shared" ca="1" si="1"/>
        <v>-2.8906920744892557</v>
      </c>
      <c r="U10" s="24">
        <f t="shared" ca="1" si="1"/>
        <v>-3.3076240740603242</v>
      </c>
      <c r="V10" s="24">
        <f t="shared" ca="1" si="1"/>
        <v>-2.9442941014947719</v>
      </c>
      <c r="W10" s="24">
        <f t="shared" ca="1" si="1"/>
        <v>-3.18175776694261</v>
      </c>
      <c r="X10" s="24">
        <f t="shared" ca="1" si="1"/>
        <v>2.8439614714604975</v>
      </c>
      <c r="Y10" s="24">
        <f t="shared" ca="1" si="1"/>
        <v>-0.36318924592016266</v>
      </c>
      <c r="Z10" s="24">
        <f t="shared" ca="1" si="1"/>
        <v>-1.9111387114977696</v>
      </c>
      <c r="AA10" s="24">
        <f t="shared" ca="1" si="1"/>
        <v>3.0513490966146053</v>
      </c>
      <c r="AB10" s="24">
        <f t="shared" ca="1" si="1"/>
        <v>2.3140606234269798</v>
      </c>
      <c r="AC10" s="24">
        <f t="shared" ca="1" si="1"/>
        <v>-4.3472660633764461E-2</v>
      </c>
      <c r="AD10" s="24">
        <f t="shared" ca="1" si="1"/>
        <v>2.1168449642088087</v>
      </c>
      <c r="AE10" s="24">
        <f t="shared" ca="1" si="1"/>
        <v>-0.421563513592846</v>
      </c>
      <c r="AF10" s="24">
        <f t="shared" ca="1" si="1"/>
        <v>7.8250285954738499E-2</v>
      </c>
      <c r="AG10" s="24">
        <f t="shared" ca="1" si="1"/>
        <v>1.9912799894152557</v>
      </c>
    </row>
    <row r="11" spans="1:33">
      <c r="E11" s="22" t="str">
        <f>H11</f>
        <v>REHAB</v>
      </c>
      <c r="H11" s="23" t="s">
        <v>21</v>
      </c>
      <c r="I11" s="24">
        <f t="shared" ca="1" si="2"/>
        <v>0</v>
      </c>
      <c r="J11" s="24">
        <f t="shared" ca="1" si="1"/>
        <v>0</v>
      </c>
      <c r="K11" s="24">
        <f t="shared" ca="1" si="1"/>
        <v>-1.0983917668763314</v>
      </c>
      <c r="L11" s="24">
        <f t="shared" ca="1" si="1"/>
        <v>0.25979449564516927</v>
      </c>
      <c r="M11" s="24">
        <f t="shared" ca="1" si="1"/>
        <v>0.50336948755175948</v>
      </c>
      <c r="N11" s="24">
        <f t="shared" ca="1" si="1"/>
        <v>-1.5628532828867439E-7</v>
      </c>
      <c r="O11" s="24">
        <f t="shared" ca="1" si="1"/>
        <v>6.5786361421819093</v>
      </c>
      <c r="P11" s="24">
        <f t="shared" ca="1" si="1"/>
        <v>1.4062969579260211E-2</v>
      </c>
      <c r="Q11" s="24">
        <f t="shared" ca="1" si="1"/>
        <v>-1.957128414865458E-5</v>
      </c>
      <c r="R11" s="24">
        <f t="shared" ca="1" si="1"/>
        <v>-2.2647130021590342E-7</v>
      </c>
      <c r="S11" s="24">
        <f t="shared" ca="1" si="1"/>
        <v>-7.9373192859532583E-9</v>
      </c>
      <c r="T11" s="24">
        <f t="shared" ca="1" si="1"/>
        <v>-2.7989855456322112E-9</v>
      </c>
      <c r="U11" s="24">
        <f t="shared" ca="1" si="1"/>
        <v>-1.821872216726972E-8</v>
      </c>
      <c r="V11" s="24">
        <f t="shared" ca="1" si="1"/>
        <v>-4.7441174416754889E-7</v>
      </c>
      <c r="W11" s="24">
        <f t="shared" ca="1" si="1"/>
        <v>-3.1085155012806195E-8</v>
      </c>
      <c r="X11" s="24">
        <f t="shared" ca="1" si="1"/>
        <v>-4.8502686586146471</v>
      </c>
      <c r="Y11" s="24">
        <f t="shared" ca="1" si="1"/>
        <v>-6.2414341405686156E-7</v>
      </c>
      <c r="Z11" s="24">
        <f t="shared" ca="1" si="1"/>
        <v>-2.4038985863589824E-6</v>
      </c>
      <c r="AA11" s="24">
        <f t="shared" ca="1" si="1"/>
        <v>-6.9393870899722772E-7</v>
      </c>
      <c r="AB11" s="24">
        <f t="shared" ca="1" si="1"/>
        <v>9.552655968429212E-2</v>
      </c>
      <c r="AC11" s="24">
        <f t="shared" ca="1" si="1"/>
        <v>-2.5998787595368783E-8</v>
      </c>
      <c r="AD11" s="24">
        <f t="shared" ca="1" si="1"/>
        <v>-0.1683303534268675</v>
      </c>
      <c r="AE11" s="24">
        <f t="shared" ca="1" si="1"/>
        <v>-8.2389240474561996E-9</v>
      </c>
      <c r="AF11" s="24">
        <f t="shared" ca="1" si="1"/>
        <v>4.1885914533471476E-7</v>
      </c>
      <c r="AG11" s="24">
        <f t="shared" ca="1" si="1"/>
        <v>7.6589090060118537E-6</v>
      </c>
    </row>
    <row r="12" spans="1:33">
      <c r="E12" s="22" t="s">
        <v>93</v>
      </c>
      <c r="H12" s="23" t="s">
        <v>94</v>
      </c>
      <c r="I12" s="24">
        <f t="shared" ca="1" si="2"/>
        <v>-2.7319836058320563E-3</v>
      </c>
      <c r="J12" s="24">
        <f t="shared" ca="1" si="1"/>
        <v>-2.5876893720650163E-4</v>
      </c>
      <c r="K12" s="24">
        <f t="shared" ca="1" si="1"/>
        <v>1.9775249707852804E-4</v>
      </c>
      <c r="L12" s="24">
        <f t="shared" ca="1" si="1"/>
        <v>-2.4250680304449548E-4</v>
      </c>
      <c r="M12" s="24">
        <f t="shared" ca="1" si="1"/>
        <v>-2.243927095296349E-4</v>
      </c>
      <c r="N12" s="24">
        <f t="shared" ca="1" si="1"/>
        <v>5.8759828930656111E-3</v>
      </c>
      <c r="O12" s="24">
        <f t="shared" ca="1" si="1"/>
        <v>-5.3485248296603061E-6</v>
      </c>
      <c r="P12" s="24">
        <f t="shared" ca="1" si="1"/>
        <v>0.86957306193183737</v>
      </c>
      <c r="Q12" s="24">
        <f t="shared" ca="1" si="1"/>
        <v>0.19890675325148269</v>
      </c>
      <c r="R12" s="24">
        <f t="shared" ca="1" si="1"/>
        <v>3.3955364910550241E-2</v>
      </c>
      <c r="S12" s="24">
        <f t="shared" ca="1" si="1"/>
        <v>33.879014042203899</v>
      </c>
      <c r="T12" s="24">
        <f t="shared" ca="1" si="1"/>
        <v>6.9222712247448213</v>
      </c>
      <c r="U12" s="24">
        <f t="shared" ca="1" si="1"/>
        <v>6.0427659207023678E-2</v>
      </c>
      <c r="V12" s="24">
        <f t="shared" ca="1" si="1"/>
        <v>-1.6253557803819714</v>
      </c>
      <c r="W12" s="24">
        <f t="shared" ca="1" si="1"/>
        <v>93.996334776142618</v>
      </c>
      <c r="X12" s="24">
        <f t="shared" ca="1" si="1"/>
        <v>-0.7442918639517212</v>
      </c>
      <c r="Y12" s="24">
        <f t="shared" ca="1" si="1"/>
        <v>8.5006200260639684</v>
      </c>
      <c r="Z12" s="24">
        <f t="shared" ca="1" si="1"/>
        <v>-19.698602247754806</v>
      </c>
      <c r="AA12" s="24">
        <f t="shared" ca="1" si="1"/>
        <v>7.2593671274092122</v>
      </c>
      <c r="AB12" s="24">
        <f t="shared" ca="1" si="1"/>
        <v>12.094317470544963</v>
      </c>
      <c r="AC12" s="24">
        <f t="shared" ca="1" si="1"/>
        <v>19.754446362251532</v>
      </c>
      <c r="AD12" s="24">
        <f t="shared" ca="1" si="1"/>
        <v>-6.9649812549907733</v>
      </c>
      <c r="AE12" s="24">
        <f t="shared" ca="1" si="1"/>
        <v>-10.542241955102392</v>
      </c>
      <c r="AF12" s="24">
        <f t="shared" ca="1" si="1"/>
        <v>-8.5097170934833706</v>
      </c>
      <c r="AG12" s="24">
        <f t="shared" ca="1" si="1"/>
        <v>2.6734983360286644</v>
      </c>
    </row>
    <row r="13" spans="1:33">
      <c r="E13" s="22" t="str">
        <f>H13</f>
        <v>USE+DSP</v>
      </c>
      <c r="H13" s="23" t="s">
        <v>95</v>
      </c>
      <c r="I13" s="24">
        <f t="shared" ca="1" si="2"/>
        <v>7.998335412999949E-3</v>
      </c>
      <c r="J13" s="24">
        <f t="shared" ca="1" si="1"/>
        <v>-1.1599869113997557E-2</v>
      </c>
      <c r="K13" s="24">
        <f t="shared" ca="1" si="1"/>
        <v>-1.6393521955369796</v>
      </c>
      <c r="L13" s="24">
        <f t="shared" ca="1" si="1"/>
        <v>-0.54587839910900038</v>
      </c>
      <c r="M13" s="24">
        <f t="shared" ca="1" si="1"/>
        <v>9.9123214160003956E-3</v>
      </c>
      <c r="N13" s="24">
        <f t="shared" ca="1" si="1"/>
        <v>1.3580291717179789</v>
      </c>
      <c r="O13" s="24">
        <f t="shared" ca="1" si="1"/>
        <v>0.14273669187700033</v>
      </c>
      <c r="P13" s="24">
        <f t="shared" ca="1" si="1"/>
        <v>0.63615926836799186</v>
      </c>
      <c r="Q13" s="24">
        <f t="shared" ca="1" si="1"/>
        <v>1.1178508582999952E-2</v>
      </c>
      <c r="R13" s="24">
        <f t="shared" ca="1" si="1"/>
        <v>-0.6842728053229985</v>
      </c>
      <c r="S13" s="24">
        <f t="shared" ca="1" si="1"/>
        <v>14.082697995460993</v>
      </c>
      <c r="T13" s="24">
        <f t="shared" ca="1" si="1"/>
        <v>13.565997096373023</v>
      </c>
      <c r="U13" s="24">
        <f t="shared" ca="1" si="1"/>
        <v>-0.7681445958379991</v>
      </c>
      <c r="V13" s="24">
        <f t="shared" ca="1" si="1"/>
        <v>-0.75112760544100021</v>
      </c>
      <c r="W13" s="24">
        <f t="shared" ca="1" si="1"/>
        <v>-2.4894067475090269</v>
      </c>
      <c r="X13" s="24">
        <f t="shared" ca="1" si="1"/>
        <v>0.20311369945999996</v>
      </c>
      <c r="Y13" s="24">
        <f t="shared" ca="1" si="1"/>
        <v>0.45317257210799972</v>
      </c>
      <c r="Z13" s="24">
        <f t="shared" ca="1" si="1"/>
        <v>-0.80257296060100003</v>
      </c>
      <c r="AA13" s="24">
        <f t="shared" ca="1" si="1"/>
        <v>-2.0792976470180036</v>
      </c>
      <c r="AB13" s="24">
        <f t="shared" ca="1" si="1"/>
        <v>6.085950765080999</v>
      </c>
      <c r="AC13" s="24">
        <f t="shared" ca="1" si="1"/>
        <v>-0.37923272016599729</v>
      </c>
      <c r="AD13" s="24">
        <f t="shared" ca="1" si="1"/>
        <v>0.82707161135399976</v>
      </c>
      <c r="AE13" s="24">
        <f t="shared" ca="1" si="1"/>
        <v>0.54094786520799976</v>
      </c>
      <c r="AF13" s="24">
        <f t="shared" ca="1" si="1"/>
        <v>3.5710279350279999</v>
      </c>
      <c r="AG13" s="24">
        <f t="shared" ca="1" si="1"/>
        <v>-1.6458344069000076E-2</v>
      </c>
    </row>
    <row r="14" spans="1:33">
      <c r="E14" s="22" t="e">
        <f>#REF!</f>
        <v>#REF!</v>
      </c>
      <c r="H14" s="25" t="s">
        <v>104</v>
      </c>
      <c r="I14" s="26">
        <f ca="1">SUM(I7:I13)</f>
        <v>4.5755087431509543E-2</v>
      </c>
      <c r="J14" s="26">
        <f ca="1">SUM(J7:J13)+I14</f>
        <v>-0.58110536374851796</v>
      </c>
      <c r="K14" s="26">
        <f t="shared" ref="K14:AG14" ca="1" si="4">SUM(K7:K13)+J14</f>
        <v>13.26447644387604</v>
      </c>
      <c r="L14" s="26">
        <f t="shared" ca="1" si="4"/>
        <v>17.077778286457217</v>
      </c>
      <c r="M14" s="26">
        <f t="shared" ca="1" si="4"/>
        <v>43.737977829485317</v>
      </c>
      <c r="N14" s="26">
        <f t="shared" ca="1" si="4"/>
        <v>56.596043449272898</v>
      </c>
      <c r="O14" s="26">
        <f t="shared" ca="1" si="4"/>
        <v>-31.742480375103995</v>
      </c>
      <c r="P14" s="26">
        <f t="shared" ca="1" si="4"/>
        <v>-41.134388678194469</v>
      </c>
      <c r="Q14" s="26">
        <f t="shared" ca="1" si="4"/>
        <v>-37.633337381144067</v>
      </c>
      <c r="R14" s="26">
        <f t="shared" ca="1" si="4"/>
        <v>352.19383552855834</v>
      </c>
      <c r="S14" s="26">
        <f t="shared" ca="1" si="4"/>
        <v>492.45168300007759</v>
      </c>
      <c r="T14" s="26">
        <f t="shared" ca="1" si="4"/>
        <v>481.10697047144043</v>
      </c>
      <c r="U14" s="26">
        <f t="shared" ca="1" si="4"/>
        <v>470.66523248403962</v>
      </c>
      <c r="V14" s="26">
        <f t="shared" ca="1" si="4"/>
        <v>459.17987877861725</v>
      </c>
      <c r="W14" s="26">
        <f t="shared" ca="1" si="4"/>
        <v>553.93219167783195</v>
      </c>
      <c r="X14" s="26">
        <f t="shared" ca="1" si="4"/>
        <v>358.02339178925581</v>
      </c>
      <c r="Y14" s="26">
        <f t="shared" ca="1" si="4"/>
        <v>766.29015351977841</v>
      </c>
      <c r="Z14" s="26">
        <f t="shared" ca="1" si="4"/>
        <v>610.33203429800687</v>
      </c>
      <c r="AA14" s="26">
        <f t="shared" ca="1" si="4"/>
        <v>481.28874863916212</v>
      </c>
      <c r="AB14" s="26">
        <f t="shared" ca="1" si="4"/>
        <v>579.18860436783075</v>
      </c>
      <c r="AC14" s="26">
        <f t="shared" ca="1" si="4"/>
        <v>669.73797858380965</v>
      </c>
      <c r="AD14" s="26">
        <f t="shared" ca="1" si="4"/>
        <v>647.9780357356783</v>
      </c>
      <c r="AE14" s="26">
        <f t="shared" ca="1" si="4"/>
        <v>849.49720952228904</v>
      </c>
      <c r="AF14" s="26">
        <f t="shared" ca="1" si="4"/>
        <v>938.2908631265102</v>
      </c>
      <c r="AG14" s="26">
        <f t="shared" ca="1" si="4"/>
        <v>971.44609932691276</v>
      </c>
    </row>
    <row r="15" spans="1:33">
      <c r="E15" s="22">
        <f>H15</f>
        <v>0</v>
      </c>
    </row>
    <row r="22" spans="1:33" ht="22.5">
      <c r="A22" s="19" t="str">
        <f>B23&amp;" capacity difference by year"</f>
        <v>NEM capacity difference by year</v>
      </c>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row>
    <row r="23" spans="1:33">
      <c r="A23" s="21" t="s">
        <v>90</v>
      </c>
      <c r="B23" s="5" t="s">
        <v>18</v>
      </c>
    </row>
    <row r="25" spans="1:33">
      <c r="H25" t="s">
        <v>96</v>
      </c>
      <c r="I25" s="8" t="str">
        <f>I6</f>
        <v>2023-24</v>
      </c>
      <c r="J25" s="8" t="str">
        <f t="shared" ref="J25:AG25" si="5">J6</f>
        <v>2024-25</v>
      </c>
      <c r="K25" s="8" t="str">
        <f t="shared" si="5"/>
        <v>2025-26</v>
      </c>
      <c r="L25" s="8" t="str">
        <f t="shared" si="5"/>
        <v>2026-27</v>
      </c>
      <c r="M25" s="8" t="str">
        <f t="shared" si="5"/>
        <v>2027-28</v>
      </c>
      <c r="N25" s="8" t="str">
        <f t="shared" si="5"/>
        <v>2028-29</v>
      </c>
      <c r="O25" s="8" t="str">
        <f t="shared" si="5"/>
        <v>2029-30</v>
      </c>
      <c r="P25" s="8" t="str">
        <f t="shared" si="5"/>
        <v>2030-31</v>
      </c>
      <c r="Q25" s="8" t="str">
        <f t="shared" si="5"/>
        <v>2031-32</v>
      </c>
      <c r="R25" s="8" t="str">
        <f t="shared" si="5"/>
        <v>2032-33</v>
      </c>
      <c r="S25" s="8" t="str">
        <f t="shared" si="5"/>
        <v>2033-34</v>
      </c>
      <c r="T25" s="8" t="str">
        <f t="shared" si="5"/>
        <v>2034-35</v>
      </c>
      <c r="U25" s="8" t="str">
        <f t="shared" si="5"/>
        <v>2035-36</v>
      </c>
      <c r="V25" s="8" t="str">
        <f t="shared" si="5"/>
        <v>2036-37</v>
      </c>
      <c r="W25" s="8" t="str">
        <f t="shared" si="5"/>
        <v>2037-38</v>
      </c>
      <c r="X25" s="8" t="str">
        <f t="shared" si="5"/>
        <v>2038-39</v>
      </c>
      <c r="Y25" s="8" t="str">
        <f t="shared" si="5"/>
        <v>2039-40</v>
      </c>
      <c r="Z25" s="8" t="str">
        <f t="shared" si="5"/>
        <v>2040-41</v>
      </c>
      <c r="AA25" s="8" t="str">
        <f t="shared" si="5"/>
        <v>2041-42</v>
      </c>
      <c r="AB25" s="8" t="str">
        <f t="shared" si="5"/>
        <v>2042-43</v>
      </c>
      <c r="AC25" s="8" t="str">
        <f t="shared" si="5"/>
        <v>2043-44</v>
      </c>
      <c r="AD25" s="8" t="str">
        <f t="shared" si="5"/>
        <v>2044-45</v>
      </c>
      <c r="AE25" s="8" t="str">
        <f t="shared" si="5"/>
        <v>2045-46</v>
      </c>
      <c r="AF25" s="8" t="str">
        <f t="shared" si="5"/>
        <v>2046-47</v>
      </c>
      <c r="AG25" s="8" t="str">
        <f t="shared" si="5"/>
        <v>2047-48</v>
      </c>
    </row>
    <row r="26" spans="1:33">
      <c r="H26" s="23" t="s">
        <v>2</v>
      </c>
      <c r="I26" s="27">
        <f t="shared" ref="I26:R37" ca="1" si="6">-SUMIFS(OFFSET(INDIRECT("'"&amp;$E$1 &amp; "_Capacity'!C:C"), 0, I$1), INDIRECT("'"&amp;$E$1 &amp; "_Capacity'!B:B"),$H26, INDIRECT("'"&amp;$E$1 &amp; "_Capacity'!A:A"),$B$23) +SUMIFS(OFFSET(INDIRECT("'"&amp;$C$1 &amp; "_Capacity'!C:C"), 0, I$1), INDIRECT("'"&amp;$C$1 &amp; "_Capacity'!B:B"),$H26, INDIRECT("'"&amp;$C$1 &amp; "_Capacity'!A:A"),$B$23)</f>
        <v>0</v>
      </c>
      <c r="J26" s="27">
        <f t="shared" ca="1" si="6"/>
        <v>0</v>
      </c>
      <c r="K26" s="27">
        <f t="shared" ca="1" si="6"/>
        <v>40.42926165600511</v>
      </c>
      <c r="L26" s="27">
        <f t="shared" ca="1" si="6"/>
        <v>34.102092150003955</v>
      </c>
      <c r="M26" s="27">
        <f t="shared" ca="1" si="6"/>
        <v>45.41592182700515</v>
      </c>
      <c r="N26" s="27">
        <f t="shared" ca="1" si="6"/>
        <v>45.394740977004403</v>
      </c>
      <c r="O26" s="27">
        <f t="shared" ca="1" si="6"/>
        <v>31.256256789003601</v>
      </c>
      <c r="P26" s="27">
        <f t="shared" ca="1" si="6"/>
        <v>31.835257402000934</v>
      </c>
      <c r="Q26" s="27">
        <f t="shared" ca="1" si="6"/>
        <v>31.833855927003242</v>
      </c>
      <c r="R26" s="27">
        <f t="shared" ca="1" si="6"/>
        <v>31.833825210802388</v>
      </c>
      <c r="S26" s="27">
        <f t="shared" ref="S26:AB37" ca="1" si="7">-SUMIFS(OFFSET(INDIRECT("'"&amp;$E$1 &amp; "_Capacity'!C:C"), 0, S$1), INDIRECT("'"&amp;$E$1 &amp; "_Capacity'!B:B"),$H26, INDIRECT("'"&amp;$E$1 &amp; "_Capacity'!A:A"),$B$23) +SUMIFS(OFFSET(INDIRECT("'"&amp;$C$1 &amp; "_Capacity'!C:C"), 0, S$1), INDIRECT("'"&amp;$C$1 &amp; "_Capacity'!B:B"),$H26, INDIRECT("'"&amp;$C$1 &amp; "_Capacity'!A:A"),$B$23)</f>
        <v>9.8922347863017421</v>
      </c>
      <c r="T26" s="27">
        <f t="shared" ca="1" si="7"/>
        <v>9.8922350043012557</v>
      </c>
      <c r="U26" s="27">
        <f t="shared" ca="1" si="7"/>
        <v>-1.8299999983355519E-3</v>
      </c>
      <c r="V26" s="27">
        <f t="shared" ca="1" si="7"/>
        <v>-7.1999999909166945E-4</v>
      </c>
      <c r="W26" s="27">
        <f t="shared" ca="1" si="7"/>
        <v>-1.1999999969702912E-4</v>
      </c>
      <c r="X26" s="27">
        <f t="shared" ca="1" si="7"/>
        <v>2.100000010614167E-4</v>
      </c>
      <c r="Y26" s="27">
        <f t="shared" ca="1" si="7"/>
        <v>2.2000000080879545E-4</v>
      </c>
      <c r="Z26" s="27">
        <f t="shared" ca="1" si="7"/>
        <v>1.6000000141502824E-4</v>
      </c>
      <c r="AA26" s="27">
        <f t="shared" ca="1" si="7"/>
        <v>1.6000000141502824E-4</v>
      </c>
      <c r="AB26" s="27">
        <f t="shared" ca="1" si="7"/>
        <v>2.6000000161729986E-4</v>
      </c>
      <c r="AC26" s="27">
        <f t="shared" ref="AC26:AG37" ca="1" si="8">-SUMIFS(OFFSET(INDIRECT("'"&amp;$E$1 &amp; "_Capacity'!C:C"), 0, AC$1), INDIRECT("'"&amp;$E$1 &amp; "_Capacity'!B:B"),$H26, INDIRECT("'"&amp;$E$1 &amp; "_Capacity'!A:A"),$B$23) +SUMIFS(OFFSET(INDIRECT("'"&amp;$C$1 &amp; "_Capacity'!C:C"), 0, AC$1), INDIRECT("'"&amp;$C$1 &amp; "_Capacity'!B:B"),$H26, INDIRECT("'"&amp;$C$1 &amp; "_Capacity'!A:A"),$B$23)</f>
        <v>2.4000000121304765E-4</v>
      </c>
      <c r="AD26" s="27">
        <f t="shared" ca="1" si="8"/>
        <v>3.0000001061125658E-5</v>
      </c>
      <c r="AE26" s="27">
        <f t="shared" ca="1" si="8"/>
        <v>6.0000001212756615E-5</v>
      </c>
      <c r="AF26" s="27">
        <f t="shared" ca="1" si="8"/>
        <v>1.2000000106127118E-4</v>
      </c>
      <c r="AG26" s="27">
        <f t="shared" ca="1" si="8"/>
        <v>1.1099999999260035E-3</v>
      </c>
    </row>
    <row r="27" spans="1:33">
      <c r="H27" s="23" t="s">
        <v>11</v>
      </c>
      <c r="I27" s="27">
        <f t="shared" ca="1" si="6"/>
        <v>0</v>
      </c>
      <c r="J27" s="27">
        <f t="shared" ca="1" si="6"/>
        <v>0</v>
      </c>
      <c r="K27" s="27">
        <f t="shared" ca="1" si="6"/>
        <v>-19.554974636299903</v>
      </c>
      <c r="L27" s="27">
        <f t="shared" ca="1" si="6"/>
        <v>-19.558578174000559</v>
      </c>
      <c r="M27" s="27">
        <f t="shared" ca="1" si="6"/>
        <v>-19.836906680000084</v>
      </c>
      <c r="N27" s="27">
        <f t="shared" ca="1" si="6"/>
        <v>-20.374680000000353</v>
      </c>
      <c r="O27" s="27">
        <f t="shared" ca="1" si="6"/>
        <v>80.20261999999957</v>
      </c>
      <c r="P27" s="27">
        <f t="shared" ca="1" si="6"/>
        <v>80.20174999999972</v>
      </c>
      <c r="Q27" s="27">
        <f t="shared" ca="1" si="6"/>
        <v>80.20165999999972</v>
      </c>
      <c r="R27" s="27">
        <f t="shared" ca="1" si="6"/>
        <v>80.20165999999972</v>
      </c>
      <c r="S27" s="27">
        <f t="shared" ca="1" si="7"/>
        <v>80.20165999999972</v>
      </c>
      <c r="T27" s="27">
        <f t="shared" ca="1" si="7"/>
        <v>80.20165999999972</v>
      </c>
      <c r="U27" s="27">
        <f t="shared" ca="1" si="7"/>
        <v>80.20165999999972</v>
      </c>
      <c r="V27" s="27">
        <f t="shared" ca="1" si="7"/>
        <v>80.20165999999972</v>
      </c>
      <c r="W27" s="27">
        <f t="shared" ca="1" si="7"/>
        <v>80.20165999999972</v>
      </c>
      <c r="X27" s="27">
        <f t="shared" ca="1" si="7"/>
        <v>-149.33324000000039</v>
      </c>
      <c r="Y27" s="27">
        <f t="shared" ca="1" si="7"/>
        <v>-149.33329000000049</v>
      </c>
      <c r="Z27" s="27">
        <f t="shared" ca="1" si="7"/>
        <v>-149.33343000000059</v>
      </c>
      <c r="AA27" s="27">
        <f t="shared" ca="1" si="7"/>
        <v>-149.33349000000044</v>
      </c>
      <c r="AB27" s="27">
        <f t="shared" ca="1" si="7"/>
        <v>-137.53740000000062</v>
      </c>
      <c r="AC27" s="27">
        <f t="shared" ca="1" si="8"/>
        <v>-137.53746000000046</v>
      </c>
      <c r="AD27" s="27">
        <f t="shared" ca="1" si="8"/>
        <v>-203.60277999999971</v>
      </c>
      <c r="AE27" s="27">
        <f t="shared" ca="1" si="8"/>
        <v>7.4999999999818101E-2</v>
      </c>
      <c r="AF27" s="27">
        <f t="shared" ca="1" si="8"/>
        <v>7.4999999999818101E-2</v>
      </c>
      <c r="AG27" s="27">
        <f t="shared" ca="1" si="8"/>
        <v>0</v>
      </c>
    </row>
    <row r="28" spans="1:33">
      <c r="H28" s="23" t="s">
        <v>8</v>
      </c>
      <c r="I28" s="27">
        <f t="shared" ca="1" si="6"/>
        <v>0</v>
      </c>
      <c r="J28" s="27">
        <f t="shared" ca="1" si="6"/>
        <v>1.1760405700442789E-3</v>
      </c>
      <c r="K28" s="27">
        <f t="shared" ca="1" si="6"/>
        <v>1.3434288598546118E-3</v>
      </c>
      <c r="L28" s="27">
        <f t="shared" ca="1" si="6"/>
        <v>1.3886897399970621E-3</v>
      </c>
      <c r="M28" s="27">
        <f t="shared" ca="1" si="6"/>
        <v>1.4432668699555506E-3</v>
      </c>
      <c r="N28" s="27">
        <f t="shared" ca="1" si="6"/>
        <v>1.6207416392717278E-3</v>
      </c>
      <c r="O28" s="27">
        <f t="shared" ca="1" si="6"/>
        <v>1.7238118293789739E-3</v>
      </c>
      <c r="P28" s="27">
        <f t="shared" ca="1" si="6"/>
        <v>1.8958982304866367E-3</v>
      </c>
      <c r="Q28" s="27">
        <f t="shared" ca="1" si="6"/>
        <v>1.9235133895563195E-3</v>
      </c>
      <c r="R28" s="27">
        <f t="shared" ca="1" si="6"/>
        <v>2.2622719498031074E-3</v>
      </c>
      <c r="S28" s="27">
        <f t="shared" ca="1" si="7"/>
        <v>3.1441177297892864E-3</v>
      </c>
      <c r="T28" s="27">
        <f t="shared" ca="1" si="7"/>
        <v>3.5823879302370187E-3</v>
      </c>
      <c r="U28" s="27">
        <f t="shared" ca="1" si="7"/>
        <v>3.9059364698914578E-3</v>
      </c>
      <c r="V28" s="27">
        <f t="shared" ca="1" si="7"/>
        <v>3.9495965902460739E-3</v>
      </c>
      <c r="W28" s="27">
        <f t="shared" ca="1" si="7"/>
        <v>4.6733927599689196E-3</v>
      </c>
      <c r="X28" s="27">
        <f t="shared" ca="1" si="7"/>
        <v>4.6790066701305477E-3</v>
      </c>
      <c r="Y28" s="27">
        <f t="shared" ca="1" si="7"/>
        <v>4.6083871500286477E-3</v>
      </c>
      <c r="Z28" s="27">
        <f t="shared" ca="1" si="7"/>
        <v>4.8017099102253269E-3</v>
      </c>
      <c r="AA28" s="27">
        <f t="shared" ca="1" si="7"/>
        <v>5.1217185298355616E-3</v>
      </c>
      <c r="AB28" s="27">
        <f t="shared" ca="1" si="7"/>
        <v>5.1776645600511984E-3</v>
      </c>
      <c r="AC28" s="27">
        <f t="shared" ca="1" si="8"/>
        <v>6.1617727499196917E-3</v>
      </c>
      <c r="AD28" s="27">
        <f t="shared" ca="1" si="8"/>
        <v>6.1816780003027816E-3</v>
      </c>
      <c r="AE28" s="27">
        <f t="shared" ca="1" si="8"/>
        <v>6.5138976999605802E-3</v>
      </c>
      <c r="AF28" s="27">
        <f t="shared" ca="1" si="8"/>
        <v>9.8525160000235701E-3</v>
      </c>
      <c r="AG28" s="27">
        <f t="shared" ca="1" si="8"/>
        <v>-965.82872815803034</v>
      </c>
    </row>
    <row r="29" spans="1:33">
      <c r="H29" s="23" t="s">
        <v>12</v>
      </c>
      <c r="I29" s="27">
        <f t="shared" ca="1" si="6"/>
        <v>0</v>
      </c>
      <c r="J29" s="27">
        <f t="shared" ca="1" si="6"/>
        <v>0</v>
      </c>
      <c r="K29" s="27">
        <f t="shared" ca="1" si="6"/>
        <v>0</v>
      </c>
      <c r="L29" s="27">
        <f t="shared" ca="1" si="6"/>
        <v>0</v>
      </c>
      <c r="M29" s="27">
        <f t="shared" ca="1" si="6"/>
        <v>0</v>
      </c>
      <c r="N29" s="27">
        <f t="shared" ca="1" si="6"/>
        <v>0</v>
      </c>
      <c r="O29" s="27">
        <f t="shared" ca="1" si="6"/>
        <v>0</v>
      </c>
      <c r="P29" s="27">
        <f t="shared" ca="1" si="6"/>
        <v>0</v>
      </c>
      <c r="Q29" s="27">
        <f t="shared" ca="1" si="6"/>
        <v>0</v>
      </c>
      <c r="R29" s="27">
        <f t="shared" ca="1" si="6"/>
        <v>0</v>
      </c>
      <c r="S29" s="27">
        <f t="shared" ca="1" si="7"/>
        <v>0</v>
      </c>
      <c r="T29" s="27">
        <f t="shared" ca="1" si="7"/>
        <v>0</v>
      </c>
      <c r="U29" s="27">
        <f t="shared" ca="1" si="7"/>
        <v>0</v>
      </c>
      <c r="V29" s="27">
        <f t="shared" ca="1" si="7"/>
        <v>0</v>
      </c>
      <c r="W29" s="27">
        <f t="shared" ca="1" si="7"/>
        <v>0</v>
      </c>
      <c r="X29" s="27">
        <f t="shared" ca="1" si="7"/>
        <v>0</v>
      </c>
      <c r="Y29" s="27">
        <f t="shared" ca="1" si="7"/>
        <v>0</v>
      </c>
      <c r="Z29" s="27">
        <f t="shared" ca="1" si="7"/>
        <v>0</v>
      </c>
      <c r="AA29" s="27">
        <f t="shared" ca="1" si="7"/>
        <v>0</v>
      </c>
      <c r="AB29" s="27">
        <f t="shared" ca="1" si="7"/>
        <v>0</v>
      </c>
      <c r="AC29" s="27">
        <f t="shared" ca="1" si="8"/>
        <v>0</v>
      </c>
      <c r="AD29" s="27">
        <f t="shared" ca="1" si="8"/>
        <v>0</v>
      </c>
      <c r="AE29" s="27">
        <f t="shared" ca="1" si="8"/>
        <v>0</v>
      </c>
      <c r="AF29" s="27">
        <f t="shared" ca="1" si="8"/>
        <v>0</v>
      </c>
      <c r="AG29" s="27">
        <f t="shared" ca="1" si="8"/>
        <v>0</v>
      </c>
    </row>
    <row r="30" spans="1:33">
      <c r="H30" s="23" t="s">
        <v>5</v>
      </c>
      <c r="I30" s="27">
        <f t="shared" ca="1" si="6"/>
        <v>4.4434044802983408E-3</v>
      </c>
      <c r="J30" s="27">
        <f t="shared" ca="1" si="6"/>
        <v>0.4089079547993606</v>
      </c>
      <c r="K30" s="27">
        <f t="shared" ca="1" si="6"/>
        <v>-26.400576836869732</v>
      </c>
      <c r="L30" s="27">
        <f t="shared" ca="1" si="6"/>
        <v>-26.400354954839713</v>
      </c>
      <c r="M30" s="27">
        <f t="shared" ca="1" si="6"/>
        <v>-26.400197820530593</v>
      </c>
      <c r="N30" s="27">
        <f t="shared" ca="1" si="6"/>
        <v>-26.399183607070881</v>
      </c>
      <c r="O30" s="27">
        <f t="shared" ca="1" si="6"/>
        <v>-26.395441306967768</v>
      </c>
      <c r="P30" s="27">
        <f t="shared" ca="1" si="6"/>
        <v>3.4329410492118768</v>
      </c>
      <c r="Q30" s="27">
        <f t="shared" ca="1" si="6"/>
        <v>3.4331443679402582</v>
      </c>
      <c r="R30" s="27">
        <f t="shared" ca="1" si="6"/>
        <v>3.4336738570818852</v>
      </c>
      <c r="S30" s="27">
        <f t="shared" ca="1" si="7"/>
        <v>192.97266843438956</v>
      </c>
      <c r="T30" s="27">
        <f t="shared" ca="1" si="7"/>
        <v>205.61738447193056</v>
      </c>
      <c r="U30" s="27">
        <f t="shared" ca="1" si="7"/>
        <v>205.62145003450132</v>
      </c>
      <c r="V30" s="27">
        <f t="shared" ca="1" si="7"/>
        <v>205.62157051799659</v>
      </c>
      <c r="W30" s="27">
        <f t="shared" ca="1" si="7"/>
        <v>179.52447406504143</v>
      </c>
      <c r="X30" s="27">
        <f t="shared" ca="1" si="7"/>
        <v>179.52454939830204</v>
      </c>
      <c r="Y30" s="27">
        <f t="shared" ca="1" si="7"/>
        <v>179.5246084763312</v>
      </c>
      <c r="Z30" s="27">
        <f t="shared" ca="1" si="7"/>
        <v>179.52490015114199</v>
      </c>
      <c r="AA30" s="27">
        <f t="shared" ca="1" si="7"/>
        <v>-100.00003823089901</v>
      </c>
      <c r="AB30" s="27">
        <f t="shared" ca="1" si="7"/>
        <v>-100.00026451990016</v>
      </c>
      <c r="AC30" s="27">
        <f t="shared" ca="1" si="8"/>
        <v>-205.9477215836996</v>
      </c>
      <c r="AD30" s="27">
        <f t="shared" ca="1" si="8"/>
        <v>-157.09133239910079</v>
      </c>
      <c r="AE30" s="27">
        <f t="shared" ca="1" si="8"/>
        <v>-141.25434238779962</v>
      </c>
      <c r="AF30" s="27">
        <f t="shared" ca="1" si="8"/>
        <v>75.763636718202179</v>
      </c>
      <c r="AG30" s="27">
        <f t="shared" ca="1" si="8"/>
        <v>473.32525624829941</v>
      </c>
    </row>
    <row r="31" spans="1:33">
      <c r="H31" s="23" t="s">
        <v>3</v>
      </c>
      <c r="I31" s="27">
        <f t="shared" ca="1" si="6"/>
        <v>0</v>
      </c>
      <c r="J31" s="27">
        <f t="shared" ca="1" si="6"/>
        <v>0</v>
      </c>
      <c r="K31" s="27">
        <f t="shared" ca="1" si="6"/>
        <v>0</v>
      </c>
      <c r="L31" s="27">
        <f t="shared" ca="1" si="6"/>
        <v>0</v>
      </c>
      <c r="M31" s="27">
        <f t="shared" ca="1" si="6"/>
        <v>0</v>
      </c>
      <c r="N31" s="27">
        <f t="shared" ca="1" si="6"/>
        <v>0</v>
      </c>
      <c r="O31" s="27">
        <f t="shared" ca="1" si="6"/>
        <v>0</v>
      </c>
      <c r="P31" s="27">
        <f t="shared" ca="1" si="6"/>
        <v>0</v>
      </c>
      <c r="Q31" s="27">
        <f t="shared" ca="1" si="6"/>
        <v>0</v>
      </c>
      <c r="R31" s="27">
        <f t="shared" ca="1" si="6"/>
        <v>0</v>
      </c>
      <c r="S31" s="27">
        <f t="shared" ca="1" si="7"/>
        <v>0</v>
      </c>
      <c r="T31" s="27">
        <f t="shared" ca="1" si="7"/>
        <v>0</v>
      </c>
      <c r="U31" s="27">
        <f t="shared" ca="1" si="7"/>
        <v>0</v>
      </c>
      <c r="V31" s="27">
        <f t="shared" ca="1" si="7"/>
        <v>0</v>
      </c>
      <c r="W31" s="27">
        <f t="shared" ca="1" si="7"/>
        <v>0</v>
      </c>
      <c r="X31" s="27">
        <f t="shared" ca="1" si="7"/>
        <v>0</v>
      </c>
      <c r="Y31" s="27">
        <f t="shared" ca="1" si="7"/>
        <v>0</v>
      </c>
      <c r="Z31" s="27">
        <f t="shared" ca="1" si="7"/>
        <v>0</v>
      </c>
      <c r="AA31" s="27">
        <f t="shared" ca="1" si="7"/>
        <v>0</v>
      </c>
      <c r="AB31" s="27">
        <f t="shared" ca="1" si="7"/>
        <v>0</v>
      </c>
      <c r="AC31" s="27">
        <f t="shared" ca="1" si="8"/>
        <v>0</v>
      </c>
      <c r="AD31" s="27">
        <f t="shared" ca="1" si="8"/>
        <v>0</v>
      </c>
      <c r="AE31" s="27">
        <f t="shared" ca="1" si="8"/>
        <v>0</v>
      </c>
      <c r="AF31" s="27">
        <f t="shared" ca="1" si="8"/>
        <v>0</v>
      </c>
      <c r="AG31" s="27">
        <f t="shared" ca="1" si="8"/>
        <v>0</v>
      </c>
    </row>
    <row r="32" spans="1:33">
      <c r="H32" s="23" t="s">
        <v>118</v>
      </c>
      <c r="I32" s="27">
        <f ca="1">-SUMIFS(OFFSET(INDIRECT("'"&amp;$E$1 &amp; "_Capacity'!C:C"), 0, I$1), INDIRECT("'"&amp;$E$1 &amp; "_Capacity'!B:B"),$H32, INDIRECT("'"&amp;$E$1 &amp; "_Capacity'!A:A"),$B$23) +SUMIFS(OFFSET(INDIRECT("'"&amp;$C$1 &amp; "_Capacity'!C:C"), 0, I$1), INDIRECT("'"&amp;$C$1 &amp; "_Capacity'!B:B"),$H32, INDIRECT("'"&amp;$C$1 &amp; "_Capacity'!A:A"),$B$23)</f>
        <v>0</v>
      </c>
      <c r="J32" s="27">
        <f t="shared" ca="1" si="6"/>
        <v>0</v>
      </c>
      <c r="K32" s="27">
        <f t="shared" ca="1" si="6"/>
        <v>0</v>
      </c>
      <c r="L32" s="27">
        <f t="shared" ca="1" si="6"/>
        <v>0</v>
      </c>
      <c r="M32" s="27">
        <f t="shared" ca="1" si="6"/>
        <v>0</v>
      </c>
      <c r="N32" s="27">
        <f t="shared" ca="1" si="6"/>
        <v>0</v>
      </c>
      <c r="O32" s="27">
        <f t="shared" ca="1" si="6"/>
        <v>0</v>
      </c>
      <c r="P32" s="27">
        <f t="shared" ca="1" si="6"/>
        <v>0</v>
      </c>
      <c r="Q32" s="27">
        <f t="shared" ca="1" si="6"/>
        <v>0</v>
      </c>
      <c r="R32" s="27">
        <f t="shared" ca="1" si="6"/>
        <v>0</v>
      </c>
      <c r="S32" s="27">
        <f t="shared" ca="1" si="7"/>
        <v>0</v>
      </c>
      <c r="T32" s="27">
        <f t="shared" ca="1" si="7"/>
        <v>0</v>
      </c>
      <c r="U32" s="27">
        <f t="shared" ca="1" si="7"/>
        <v>0</v>
      </c>
      <c r="V32" s="27">
        <f t="shared" ca="1" si="7"/>
        <v>0</v>
      </c>
      <c r="W32" s="27">
        <f t="shared" ca="1" si="7"/>
        <v>0</v>
      </c>
      <c r="X32" s="27">
        <f t="shared" ca="1" si="7"/>
        <v>0</v>
      </c>
      <c r="Y32" s="27">
        <f t="shared" ca="1" si="7"/>
        <v>0</v>
      </c>
      <c r="Z32" s="27">
        <f t="shared" ca="1" si="7"/>
        <v>0</v>
      </c>
      <c r="AA32" s="27">
        <f t="shared" ca="1" si="7"/>
        <v>0</v>
      </c>
      <c r="AB32" s="27">
        <f t="shared" ca="1" si="7"/>
        <v>0</v>
      </c>
      <c r="AC32" s="27">
        <f t="shared" ca="1" si="8"/>
        <v>0</v>
      </c>
      <c r="AD32" s="27">
        <f t="shared" ca="1" si="8"/>
        <v>0</v>
      </c>
      <c r="AE32" s="27">
        <f t="shared" ca="1" si="8"/>
        <v>0</v>
      </c>
      <c r="AF32" s="27">
        <f t="shared" ca="1" si="8"/>
        <v>0</v>
      </c>
      <c r="AG32" s="27">
        <f t="shared" ca="1" si="8"/>
        <v>0</v>
      </c>
    </row>
    <row r="33" spans="1:33">
      <c r="H33" s="23" t="s">
        <v>10</v>
      </c>
      <c r="I33" s="27">
        <f t="shared" ca="1" si="6"/>
        <v>2.4249994537967723E-2</v>
      </c>
      <c r="J33" s="27">
        <f t="shared" ca="1" si="6"/>
        <v>0.25478939878667006</v>
      </c>
      <c r="K33" s="27">
        <f t="shared" ca="1" si="6"/>
        <v>0.65379131971712923</v>
      </c>
      <c r="L33" s="27">
        <f t="shared" ca="1" si="6"/>
        <v>-1.2900459559114097</v>
      </c>
      <c r="M33" s="27">
        <f t="shared" ca="1" si="6"/>
        <v>-1.5380040536401793</v>
      </c>
      <c r="N33" s="27">
        <f t="shared" ca="1" si="6"/>
        <v>-25.226383518431248</v>
      </c>
      <c r="O33" s="27">
        <f t="shared" ca="1" si="6"/>
        <v>-17.695714341396524</v>
      </c>
      <c r="P33" s="27">
        <f t="shared" ca="1" si="6"/>
        <v>-17.687472376044752</v>
      </c>
      <c r="Q33" s="27">
        <f t="shared" ca="1" si="6"/>
        <v>-17.685232560223085</v>
      </c>
      <c r="R33" s="27">
        <f ca="1">-SUMIFS(OFFSET(INDIRECT("'"&amp;$E$1 &amp; "_Capacity'!C:C"), 0, R$1), INDIRECT("'"&amp;$E$1 &amp; "_Capacity'!B:B"),$H33, INDIRECT("'"&amp;$E$1 &amp; "_Capacity'!A:A"),$B$23) +SUMIFS(OFFSET(INDIRECT("'"&amp;$C$1 &amp; "_Capacity'!C:C"), 0, R$1), INDIRECT("'"&amp;$C$1 &amp; "_Capacity'!B:B"),$H33, INDIRECT("'"&amp;$C$1 &amp; "_Capacity'!A:A"),$B$23)</f>
        <v>-374.39279524044832</v>
      </c>
      <c r="S33" s="27">
        <f t="shared" ca="1" si="7"/>
        <v>-452.26944684662885</v>
      </c>
      <c r="T33" s="27">
        <f t="shared" ca="1" si="7"/>
        <v>-401.36986633830747</v>
      </c>
      <c r="U33" s="27">
        <f t="shared" ca="1" si="7"/>
        <v>-240.75651691282474</v>
      </c>
      <c r="V33" s="27">
        <f t="shared" ca="1" si="7"/>
        <v>-202.31550872278603</v>
      </c>
      <c r="W33" s="27">
        <f t="shared" ca="1" si="7"/>
        <v>-90.308182578264677</v>
      </c>
      <c r="X33" s="27">
        <f t="shared" ca="1" si="7"/>
        <v>443.56605962258618</v>
      </c>
      <c r="Y33" s="27">
        <f t="shared" ca="1" si="7"/>
        <v>-116.51307355895551</v>
      </c>
      <c r="Z33" s="27">
        <f t="shared" ca="1" si="7"/>
        <v>505.73668493681907</v>
      </c>
      <c r="AA33" s="27">
        <f t="shared" ca="1" si="7"/>
        <v>309.57161592763441</v>
      </c>
      <c r="AB33" s="27">
        <f t="shared" ca="1" si="7"/>
        <v>-20.632955584405863</v>
      </c>
      <c r="AC33" s="27">
        <f t="shared" ca="1" si="8"/>
        <v>-445.69870318689209</v>
      </c>
      <c r="AD33" s="27">
        <f t="shared" ca="1" si="8"/>
        <v>-202.52965151309036</v>
      </c>
      <c r="AE33" s="27">
        <f t="shared" ca="1" si="8"/>
        <v>-13.372570521889429</v>
      </c>
      <c r="AF33" s="27">
        <f t="shared" ca="1" si="8"/>
        <v>726.89905491709942</v>
      </c>
      <c r="AG33" s="27">
        <f t="shared" ca="1" si="8"/>
        <v>1368.3840415652594</v>
      </c>
    </row>
    <row r="34" spans="1:33">
      <c r="H34" s="23" t="s">
        <v>9</v>
      </c>
      <c r="I34" s="27">
        <f t="shared" ca="1" si="6"/>
        <v>7.4978213106078329E-3</v>
      </c>
      <c r="J34" s="27">
        <f t="shared" ca="1" si="6"/>
        <v>1.0300880328941275E-2</v>
      </c>
      <c r="K34" s="27">
        <f t="shared" ca="1" si="6"/>
        <v>1.3625463134303573E-2</v>
      </c>
      <c r="L34" s="27">
        <f t="shared" ca="1" si="6"/>
        <v>1.8584476400064887E-2</v>
      </c>
      <c r="M34" s="27">
        <f t="shared" ca="1" si="6"/>
        <v>2.1634689161146525E-2</v>
      </c>
      <c r="N34" s="27">
        <f t="shared" ca="1" si="6"/>
        <v>32.363513161250012</v>
      </c>
      <c r="O34" s="27">
        <f t="shared" ca="1" si="6"/>
        <v>22.98632617776093</v>
      </c>
      <c r="P34" s="27">
        <f t="shared" ca="1" si="6"/>
        <v>22.989363293696442</v>
      </c>
      <c r="Q34" s="27">
        <f t="shared" ca="1" si="6"/>
        <v>22.990578448429005</v>
      </c>
      <c r="R34" s="27">
        <f t="shared" ca="1" si="6"/>
        <v>22.995522516110213</v>
      </c>
      <c r="S34" s="27">
        <f t="shared" ca="1" si="7"/>
        <v>-65.575361561870523</v>
      </c>
      <c r="T34" s="27">
        <f t="shared" ca="1" si="7"/>
        <v>-124.59731108755841</v>
      </c>
      <c r="U34" s="27">
        <f t="shared" ca="1" si="7"/>
        <v>-155.62197836859923</v>
      </c>
      <c r="V34" s="27">
        <f t="shared" ca="1" si="7"/>
        <v>-240.24681332369801</v>
      </c>
      <c r="W34" s="27">
        <f t="shared" ca="1" si="7"/>
        <v>-428.0717937276022</v>
      </c>
      <c r="X34" s="27">
        <f t="shared" ca="1" si="7"/>
        <v>-428.05684808429942</v>
      </c>
      <c r="Y34" s="27">
        <f t="shared" ca="1" si="7"/>
        <v>-2.0515256097969541</v>
      </c>
      <c r="Z34" s="27">
        <f t="shared" ca="1" si="7"/>
        <v>-279.99240585650477</v>
      </c>
      <c r="AA34" s="27">
        <f t="shared" ca="1" si="7"/>
        <v>-361.85345786999824</v>
      </c>
      <c r="AB34" s="27">
        <f t="shared" ca="1" si="7"/>
        <v>53.624047250799777</v>
      </c>
      <c r="AC34" s="27">
        <f t="shared" ca="1" si="8"/>
        <v>606.66948679639245</v>
      </c>
      <c r="AD34" s="27">
        <f t="shared" ca="1" si="8"/>
        <v>456.78562136470282</v>
      </c>
      <c r="AE34" s="27">
        <f t="shared" ca="1" si="8"/>
        <v>-978.68777875629166</v>
      </c>
      <c r="AF34" s="27">
        <f t="shared" ca="1" si="8"/>
        <v>-2587.6626286760002</v>
      </c>
      <c r="AG34" s="27">
        <f t="shared" ca="1" si="8"/>
        <v>-523.91650056489016</v>
      </c>
    </row>
    <row r="35" spans="1:33">
      <c r="H35" s="23" t="s">
        <v>102</v>
      </c>
      <c r="I35" s="27">
        <f t="shared" ca="1" si="6"/>
        <v>1.944497583986049E-2</v>
      </c>
      <c r="J35" s="27">
        <f t="shared" ca="1" si="6"/>
        <v>2.1333470419904188E-2</v>
      </c>
      <c r="K35" s="27">
        <f t="shared" ca="1" si="6"/>
        <v>2.6456645949906488E-2</v>
      </c>
      <c r="L35" s="27">
        <f t="shared" ca="1" si="6"/>
        <v>2.7007725740077149E-2</v>
      </c>
      <c r="M35" s="27">
        <f t="shared" ca="1" si="6"/>
        <v>2.7386746000047424E-2</v>
      </c>
      <c r="N35" s="27">
        <f t="shared" ca="1" si="6"/>
        <v>-13.644848672100125</v>
      </c>
      <c r="O35" s="27">
        <f t="shared" ca="1" si="6"/>
        <v>-13.64209204079998</v>
      </c>
      <c r="P35" s="27">
        <f t="shared" ca="1" si="6"/>
        <v>-13.636220398400155</v>
      </c>
      <c r="Q35" s="27">
        <f t="shared" ca="1" si="6"/>
        <v>-13.634918717800019</v>
      </c>
      <c r="R35" s="27">
        <f t="shared" ca="1" si="6"/>
        <v>-36.889057268399711</v>
      </c>
      <c r="S35" s="27">
        <f t="shared" ca="1" si="7"/>
        <v>-16.655167746199368</v>
      </c>
      <c r="T35" s="27">
        <f t="shared" ca="1" si="7"/>
        <v>-56.161156461999781</v>
      </c>
      <c r="U35" s="27">
        <f t="shared" ca="1" si="7"/>
        <v>-276.97425548990032</v>
      </c>
      <c r="V35" s="27">
        <f t="shared" ca="1" si="7"/>
        <v>-276.97124977559815</v>
      </c>
      <c r="W35" s="27">
        <f t="shared" ca="1" si="7"/>
        <v>-157.99347282969848</v>
      </c>
      <c r="X35" s="27">
        <f t="shared" ca="1" si="7"/>
        <v>-157.99118261749936</v>
      </c>
      <c r="Y35" s="27">
        <f t="shared" ca="1" si="7"/>
        <v>-669.98214190250019</v>
      </c>
      <c r="Z35" s="27">
        <f t="shared" ca="1" si="7"/>
        <v>-848.25312608969944</v>
      </c>
      <c r="AA35" s="27">
        <f t="shared" ca="1" si="7"/>
        <v>62.09457716641009</v>
      </c>
      <c r="AB35" s="27">
        <f t="shared" ca="1" si="7"/>
        <v>62.097412926401375</v>
      </c>
      <c r="AC35" s="27">
        <f t="shared" ca="1" si="8"/>
        <v>-115.53370159199949</v>
      </c>
      <c r="AD35" s="27">
        <f t="shared" ca="1" si="8"/>
        <v>-150.95831078400079</v>
      </c>
      <c r="AE35" s="27">
        <f t="shared" ca="1" si="8"/>
        <v>-613.32079566040193</v>
      </c>
      <c r="AF35" s="27">
        <f t="shared" ca="1" si="8"/>
        <v>-1272.7245551319993</v>
      </c>
      <c r="AG35" s="27">
        <f t="shared" ca="1" si="8"/>
        <v>-777.08922705649638</v>
      </c>
    </row>
    <row r="36" spans="1:33">
      <c r="H36" s="23" t="s">
        <v>15</v>
      </c>
      <c r="I36" s="27">
        <f t="shared" ca="1" si="6"/>
        <v>0</v>
      </c>
      <c r="J36" s="27">
        <f t="shared" ca="1" si="6"/>
        <v>0</v>
      </c>
      <c r="K36" s="27">
        <f t="shared" ca="1" si="6"/>
        <v>15.970204693900087</v>
      </c>
      <c r="L36" s="27">
        <f t="shared" ca="1" si="6"/>
        <v>15.971818248000318</v>
      </c>
      <c r="M36" s="27">
        <f t="shared" ca="1" si="6"/>
        <v>9.0605743498599622E-3</v>
      </c>
      <c r="N36" s="27">
        <f t="shared" ca="1" si="6"/>
        <v>13.68606302705939</v>
      </c>
      <c r="O36" s="27">
        <f t="shared" ca="1" si="6"/>
        <v>13.6855884787592</v>
      </c>
      <c r="P36" s="27">
        <f t="shared" ca="1" si="6"/>
        <v>13.688796699600061</v>
      </c>
      <c r="Q36" s="27">
        <f t="shared" ca="1" si="6"/>
        <v>13.689962668740009</v>
      </c>
      <c r="R36" s="27">
        <f t="shared" ca="1" si="6"/>
        <v>13.716752878499392</v>
      </c>
      <c r="S36" s="27">
        <f t="shared" ca="1" si="7"/>
        <v>5.5098511117012094</v>
      </c>
      <c r="T36" s="27">
        <f t="shared" ca="1" si="7"/>
        <v>-3.6640486033002162</v>
      </c>
      <c r="U36" s="27">
        <f t="shared" ca="1" si="7"/>
        <v>-2.5887888490005935</v>
      </c>
      <c r="V36" s="27">
        <f t="shared" ca="1" si="7"/>
        <v>-2.5886346125016644</v>
      </c>
      <c r="W36" s="27">
        <f t="shared" ca="1" si="7"/>
        <v>-133.72757336269842</v>
      </c>
      <c r="X36" s="27">
        <f t="shared" ca="1" si="7"/>
        <v>-133.72716411070087</v>
      </c>
      <c r="Y36" s="27">
        <f t="shared" ca="1" si="7"/>
        <v>-133.72672709659855</v>
      </c>
      <c r="Z36" s="27">
        <f t="shared" ca="1" si="7"/>
        <v>-130.42494089980119</v>
      </c>
      <c r="AA36" s="27">
        <f t="shared" ca="1" si="7"/>
        <v>-8.844085721000738</v>
      </c>
      <c r="AB36" s="27">
        <f t="shared" ca="1" si="7"/>
        <v>-8.8428253756001141</v>
      </c>
      <c r="AC36" s="27">
        <f t="shared" ca="1" si="8"/>
        <v>112.64498503200048</v>
      </c>
      <c r="AD36" s="27">
        <f t="shared" ca="1" si="8"/>
        <v>248.19464744650213</v>
      </c>
      <c r="AE36" s="27">
        <f t="shared" ca="1" si="8"/>
        <v>70.361830405000546</v>
      </c>
      <c r="AF36" s="27">
        <f t="shared" ca="1" si="8"/>
        <v>-244.64886662749996</v>
      </c>
      <c r="AG36" s="27">
        <f t="shared" ca="1" si="8"/>
        <v>-244.64823216799959</v>
      </c>
    </row>
    <row r="37" spans="1:33">
      <c r="H37" s="23" t="s">
        <v>17</v>
      </c>
      <c r="I37" s="27">
        <f t="shared" ca="1" si="6"/>
        <v>0</v>
      </c>
      <c r="J37" s="27">
        <f t="shared" ca="1" si="6"/>
        <v>0</v>
      </c>
      <c r="K37" s="27">
        <f t="shared" ca="1" si="6"/>
        <v>0</v>
      </c>
      <c r="L37" s="27">
        <f t="shared" ca="1" si="6"/>
        <v>0</v>
      </c>
      <c r="M37" s="27">
        <f t="shared" ca="1" si="6"/>
        <v>0</v>
      </c>
      <c r="N37" s="27">
        <f t="shared" ca="1" si="6"/>
        <v>0</v>
      </c>
      <c r="O37" s="27">
        <f t="shared" ca="1" si="6"/>
        <v>0</v>
      </c>
      <c r="P37" s="27">
        <f t="shared" ca="1" si="6"/>
        <v>0</v>
      </c>
      <c r="Q37" s="27">
        <f t="shared" ca="1" si="6"/>
        <v>0</v>
      </c>
      <c r="R37" s="27">
        <f t="shared" ca="1" si="6"/>
        <v>0</v>
      </c>
      <c r="S37" s="27">
        <f t="shared" ca="1" si="7"/>
        <v>0</v>
      </c>
      <c r="T37" s="27">
        <f t="shared" ca="1" si="7"/>
        <v>0</v>
      </c>
      <c r="U37" s="27">
        <f t="shared" ca="1" si="7"/>
        <v>0</v>
      </c>
      <c r="V37" s="27">
        <f t="shared" ca="1" si="7"/>
        <v>0</v>
      </c>
      <c r="W37" s="27">
        <f t="shared" ca="1" si="7"/>
        <v>0</v>
      </c>
      <c r="X37" s="27">
        <f t="shared" ca="1" si="7"/>
        <v>0</v>
      </c>
      <c r="Y37" s="27">
        <f t="shared" ca="1" si="7"/>
        <v>0</v>
      </c>
      <c r="Z37" s="27">
        <f t="shared" ca="1" si="7"/>
        <v>0</v>
      </c>
      <c r="AA37" s="27">
        <f t="shared" ca="1" si="7"/>
        <v>0</v>
      </c>
      <c r="AB37" s="27">
        <f t="shared" ca="1" si="7"/>
        <v>0</v>
      </c>
      <c r="AC37" s="27">
        <f t="shared" ca="1" si="8"/>
        <v>0</v>
      </c>
      <c r="AD37" s="27">
        <f t="shared" ca="1" si="8"/>
        <v>0</v>
      </c>
      <c r="AE37" s="27">
        <f t="shared" ca="1" si="8"/>
        <v>0</v>
      </c>
      <c r="AF37" s="27">
        <f t="shared" ca="1" si="8"/>
        <v>0</v>
      </c>
      <c r="AG37" s="27">
        <f t="shared" ca="1" si="8"/>
        <v>0</v>
      </c>
    </row>
    <row r="39" spans="1:33">
      <c r="H39" s="23" t="s">
        <v>105</v>
      </c>
      <c r="I39" s="27">
        <f t="shared" ref="I39:R41" ca="1" si="9">-SUMIFS(OFFSET(INDIRECT("'"&amp;$E$1 &amp; "_Capacity'!C:C"), 0, I$1), INDIRECT("'"&amp;$E$1 &amp; "_Capacity'!B:B"),$H39, INDIRECT("'"&amp;$E$1 &amp; "_Capacity'!A:A"),$B$23) +SUMIFS(OFFSET(INDIRECT("'"&amp;$C$1 &amp; "_Capacity'!C:C"), 0, I$1), INDIRECT("'"&amp;$C$1 &amp; "_Capacity'!B:B"),$H39, INDIRECT("'"&amp;$C$1 &amp; "_Capacity'!A:A"),$B$23)</f>
        <v>1.9444975839974177E-2</v>
      </c>
      <c r="J39" s="27">
        <f t="shared" ca="1" si="9"/>
        <v>2.1333470419904188E-2</v>
      </c>
      <c r="K39" s="27">
        <f t="shared" ca="1" si="9"/>
        <v>2.6456645949906488E-2</v>
      </c>
      <c r="L39" s="27">
        <f t="shared" ca="1" si="9"/>
        <v>2.7007725740077149E-2</v>
      </c>
      <c r="M39" s="27">
        <f t="shared" ca="1" si="9"/>
        <v>2.7386746000047424E-2</v>
      </c>
      <c r="N39" s="27">
        <f t="shared" ca="1" si="9"/>
        <v>-13.644848672099897</v>
      </c>
      <c r="O39" s="27">
        <f t="shared" ca="1" si="9"/>
        <v>-13.64209204079998</v>
      </c>
      <c r="P39" s="27">
        <f t="shared" ca="1" si="9"/>
        <v>-13.636220398400155</v>
      </c>
      <c r="Q39" s="27">
        <f t="shared" ca="1" si="9"/>
        <v>-13.634918717799792</v>
      </c>
      <c r="R39" s="27">
        <f t="shared" ca="1" si="9"/>
        <v>-36.889057268399711</v>
      </c>
      <c r="S39" s="27">
        <f t="shared" ref="S39:AB41" ca="1" si="10">-SUMIFS(OFFSET(INDIRECT("'"&amp;$E$1 &amp; "_Capacity'!C:C"), 0, S$1), INDIRECT("'"&amp;$E$1 &amp; "_Capacity'!B:B"),$H39, INDIRECT("'"&amp;$E$1 &amp; "_Capacity'!A:A"),$B$23) +SUMIFS(OFFSET(INDIRECT("'"&amp;$C$1 &amp; "_Capacity'!C:C"), 0, S$1), INDIRECT("'"&amp;$C$1 &amp; "_Capacity'!B:B"),$H39, INDIRECT("'"&amp;$C$1 &amp; "_Capacity'!A:A"),$B$23)</f>
        <v>-16.655167746199368</v>
      </c>
      <c r="T39" s="27">
        <f t="shared" ca="1" si="10"/>
        <v>-56.161156461999781</v>
      </c>
      <c r="U39" s="27">
        <f t="shared" ca="1" si="10"/>
        <v>-276.97425548990032</v>
      </c>
      <c r="V39" s="27">
        <f t="shared" ca="1" si="10"/>
        <v>-276.97124977559815</v>
      </c>
      <c r="W39" s="27">
        <f t="shared" ca="1" si="10"/>
        <v>-157.99347282969939</v>
      </c>
      <c r="X39" s="27">
        <f t="shared" ca="1" si="10"/>
        <v>-157.99118261749936</v>
      </c>
      <c r="Y39" s="27">
        <f t="shared" ca="1" si="10"/>
        <v>-669.98214190250019</v>
      </c>
      <c r="Z39" s="27">
        <f t="shared" ca="1" si="10"/>
        <v>-848.25312608969853</v>
      </c>
      <c r="AA39" s="27">
        <f t="shared" ca="1" si="10"/>
        <v>62.09457716641009</v>
      </c>
      <c r="AB39" s="27">
        <f t="shared" ca="1" si="10"/>
        <v>62.097412926401375</v>
      </c>
      <c r="AC39" s="27">
        <f t="shared" ref="AC39:AG41" ca="1" si="11">-SUMIFS(OFFSET(INDIRECT("'"&amp;$E$1 &amp; "_Capacity'!C:C"), 0, AC$1), INDIRECT("'"&amp;$E$1 &amp; "_Capacity'!B:B"),$H39, INDIRECT("'"&amp;$E$1 &amp; "_Capacity'!A:A"),$B$23) +SUMIFS(OFFSET(INDIRECT("'"&amp;$C$1 &amp; "_Capacity'!C:C"), 0, AC$1), INDIRECT("'"&amp;$C$1 &amp; "_Capacity'!B:B"),$H39, INDIRECT("'"&amp;$C$1 &amp; "_Capacity'!A:A"),$B$23)</f>
        <v>-115.53370159199949</v>
      </c>
      <c r="AD39" s="27">
        <f t="shared" ca="1" si="11"/>
        <v>-150.95831078400079</v>
      </c>
      <c r="AE39" s="27">
        <f t="shared" ca="1" si="11"/>
        <v>-613.32079566040193</v>
      </c>
      <c r="AF39" s="27">
        <f t="shared" ca="1" si="11"/>
        <v>-1272.7245551319993</v>
      </c>
      <c r="AG39" s="27">
        <f t="shared" ca="1" si="11"/>
        <v>-777.08922705649638</v>
      </c>
    </row>
    <row r="40" spans="1:33">
      <c r="H40" s="23" t="s">
        <v>14</v>
      </c>
      <c r="I40" s="27">
        <f t="shared" ca="1" si="9"/>
        <v>0</v>
      </c>
      <c r="J40" s="27">
        <f t="shared" ca="1" si="9"/>
        <v>0</v>
      </c>
      <c r="K40" s="27">
        <f t="shared" ca="1" si="9"/>
        <v>15.970204693900087</v>
      </c>
      <c r="L40" s="27">
        <f t="shared" ca="1" si="9"/>
        <v>15.971818247999636</v>
      </c>
      <c r="M40" s="27">
        <f t="shared" ca="1" si="9"/>
        <v>9.0605743489504675E-3</v>
      </c>
      <c r="N40" s="27">
        <f t="shared" ca="1" si="9"/>
        <v>13.68606302705939</v>
      </c>
      <c r="O40" s="27">
        <f t="shared" ca="1" si="9"/>
        <v>13.68558847876011</v>
      </c>
      <c r="P40" s="27">
        <f t="shared" ca="1" si="9"/>
        <v>13.68879669960188</v>
      </c>
      <c r="Q40" s="27">
        <f t="shared" ca="1" si="9"/>
        <v>13.689962668740918</v>
      </c>
      <c r="R40" s="27">
        <f t="shared" ca="1" si="9"/>
        <v>13.716752878500301</v>
      </c>
      <c r="S40" s="27">
        <f t="shared" ca="1" si="10"/>
        <v>5.5098511117003</v>
      </c>
      <c r="T40" s="27">
        <f t="shared" ca="1" si="10"/>
        <v>-3.6640486033002162</v>
      </c>
      <c r="U40" s="27">
        <f t="shared" ca="1" si="10"/>
        <v>-2.5887888490005935</v>
      </c>
      <c r="V40" s="27">
        <f t="shared" ca="1" si="10"/>
        <v>-2.5886346125016644</v>
      </c>
      <c r="W40" s="27">
        <f t="shared" ca="1" si="10"/>
        <v>-133.72757336269842</v>
      </c>
      <c r="X40" s="27">
        <f t="shared" ca="1" si="10"/>
        <v>-133.72716411070087</v>
      </c>
      <c r="Y40" s="27">
        <f t="shared" ca="1" si="10"/>
        <v>-133.72672709659946</v>
      </c>
      <c r="Z40" s="27">
        <f t="shared" ca="1" si="10"/>
        <v>-130.42494089980028</v>
      </c>
      <c r="AA40" s="27">
        <f t="shared" ca="1" si="10"/>
        <v>-8.844085721000738</v>
      </c>
      <c r="AB40" s="27">
        <f t="shared" ca="1" si="10"/>
        <v>-8.8428253756001141</v>
      </c>
      <c r="AC40" s="27">
        <f t="shared" ca="1" si="11"/>
        <v>112.64498503200048</v>
      </c>
      <c r="AD40" s="27">
        <f t="shared" ca="1" si="11"/>
        <v>248.19464744650213</v>
      </c>
      <c r="AE40" s="27">
        <f t="shared" ca="1" si="11"/>
        <v>70.361830404999637</v>
      </c>
      <c r="AF40" s="27">
        <f t="shared" ca="1" si="11"/>
        <v>-244.64886662749814</v>
      </c>
      <c r="AG40" s="27">
        <f t="shared" ca="1" si="11"/>
        <v>-244.64823216799959</v>
      </c>
    </row>
    <row r="41" spans="1:33">
      <c r="H41" s="23" t="s">
        <v>25</v>
      </c>
      <c r="I41" s="27">
        <f t="shared" ca="1" si="9"/>
        <v>0</v>
      </c>
      <c r="J41" s="27">
        <f t="shared" ca="1" si="9"/>
        <v>0</v>
      </c>
      <c r="K41" s="27">
        <f t="shared" ca="1" si="9"/>
        <v>0</v>
      </c>
      <c r="L41" s="27">
        <f t="shared" ca="1" si="9"/>
        <v>0</v>
      </c>
      <c r="M41" s="27">
        <f t="shared" ca="1" si="9"/>
        <v>0</v>
      </c>
      <c r="N41" s="27">
        <f t="shared" ca="1" si="9"/>
        <v>0</v>
      </c>
      <c r="O41" s="27">
        <f t="shared" ca="1" si="9"/>
        <v>0</v>
      </c>
      <c r="P41" s="27">
        <f t="shared" ca="1" si="9"/>
        <v>0</v>
      </c>
      <c r="Q41" s="27">
        <f t="shared" ca="1" si="9"/>
        <v>0</v>
      </c>
      <c r="R41" s="27">
        <f t="shared" ca="1" si="9"/>
        <v>0</v>
      </c>
      <c r="S41" s="27">
        <f t="shared" ca="1" si="10"/>
        <v>0</v>
      </c>
      <c r="T41" s="27">
        <f t="shared" ca="1" si="10"/>
        <v>0</v>
      </c>
      <c r="U41" s="27">
        <f t="shared" ca="1" si="10"/>
        <v>0</v>
      </c>
      <c r="V41" s="27">
        <f t="shared" ca="1" si="10"/>
        <v>0</v>
      </c>
      <c r="W41" s="27">
        <f t="shared" ca="1" si="10"/>
        <v>0</v>
      </c>
      <c r="X41" s="27">
        <f t="shared" ca="1" si="10"/>
        <v>0</v>
      </c>
      <c r="Y41" s="27">
        <f t="shared" ca="1" si="10"/>
        <v>0</v>
      </c>
      <c r="Z41" s="27">
        <f t="shared" ca="1" si="10"/>
        <v>0</v>
      </c>
      <c r="AA41" s="27">
        <f t="shared" ca="1" si="10"/>
        <v>0</v>
      </c>
      <c r="AB41" s="27">
        <f t="shared" ca="1" si="10"/>
        <v>0</v>
      </c>
      <c r="AC41" s="27">
        <f t="shared" ca="1" si="11"/>
        <v>0</v>
      </c>
      <c r="AD41" s="27">
        <f t="shared" ca="1" si="11"/>
        <v>0</v>
      </c>
      <c r="AE41" s="27">
        <f t="shared" ca="1" si="11"/>
        <v>0</v>
      </c>
      <c r="AF41" s="27">
        <f t="shared" ca="1" si="11"/>
        <v>0</v>
      </c>
      <c r="AG41" s="27">
        <f t="shared" ca="1" si="11"/>
        <v>0</v>
      </c>
    </row>
    <row r="44" spans="1:33" ht="22.5">
      <c r="A44" s="19" t="str">
        <f>B45&amp;" generation difference by year"</f>
        <v>NEM generation difference by year</v>
      </c>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row>
    <row r="45" spans="1:33">
      <c r="A45" s="21" t="s">
        <v>90</v>
      </c>
      <c r="B45" s="5" t="s">
        <v>18</v>
      </c>
    </row>
    <row r="47" spans="1:33">
      <c r="H47" t="s">
        <v>97</v>
      </c>
      <c r="I47" s="8" t="str">
        <f>I6</f>
        <v>2023-24</v>
      </c>
      <c r="J47" s="8" t="str">
        <f t="shared" ref="J47:AG47" si="12">J6</f>
        <v>2024-25</v>
      </c>
      <c r="K47" s="8" t="str">
        <f t="shared" si="12"/>
        <v>2025-26</v>
      </c>
      <c r="L47" s="8" t="str">
        <f t="shared" si="12"/>
        <v>2026-27</v>
      </c>
      <c r="M47" s="8" t="str">
        <f t="shared" si="12"/>
        <v>2027-28</v>
      </c>
      <c r="N47" s="8" t="str">
        <f t="shared" si="12"/>
        <v>2028-29</v>
      </c>
      <c r="O47" s="8" t="str">
        <f t="shared" si="12"/>
        <v>2029-30</v>
      </c>
      <c r="P47" s="8" t="str">
        <f t="shared" si="12"/>
        <v>2030-31</v>
      </c>
      <c r="Q47" s="8" t="str">
        <f t="shared" si="12"/>
        <v>2031-32</v>
      </c>
      <c r="R47" s="8" t="str">
        <f t="shared" si="12"/>
        <v>2032-33</v>
      </c>
      <c r="S47" s="8" t="str">
        <f t="shared" si="12"/>
        <v>2033-34</v>
      </c>
      <c r="T47" s="8" t="str">
        <f t="shared" si="12"/>
        <v>2034-35</v>
      </c>
      <c r="U47" s="8" t="str">
        <f t="shared" si="12"/>
        <v>2035-36</v>
      </c>
      <c r="V47" s="8" t="str">
        <f t="shared" si="12"/>
        <v>2036-37</v>
      </c>
      <c r="W47" s="8" t="str">
        <f t="shared" si="12"/>
        <v>2037-38</v>
      </c>
      <c r="X47" s="8" t="str">
        <f t="shared" si="12"/>
        <v>2038-39</v>
      </c>
      <c r="Y47" s="8" t="str">
        <f t="shared" si="12"/>
        <v>2039-40</v>
      </c>
      <c r="Z47" s="8" t="str">
        <f t="shared" si="12"/>
        <v>2040-41</v>
      </c>
      <c r="AA47" s="8" t="str">
        <f t="shared" si="12"/>
        <v>2041-42</v>
      </c>
      <c r="AB47" s="8" t="str">
        <f t="shared" si="12"/>
        <v>2042-43</v>
      </c>
      <c r="AC47" s="8" t="str">
        <f t="shared" si="12"/>
        <v>2043-44</v>
      </c>
      <c r="AD47" s="8" t="str">
        <f t="shared" si="12"/>
        <v>2044-45</v>
      </c>
      <c r="AE47" s="8" t="str">
        <f t="shared" si="12"/>
        <v>2045-46</v>
      </c>
      <c r="AF47" s="8" t="str">
        <f t="shared" si="12"/>
        <v>2046-47</v>
      </c>
      <c r="AG47" s="8" t="str">
        <f t="shared" si="12"/>
        <v>2047-48</v>
      </c>
    </row>
    <row r="48" spans="1:33">
      <c r="H48" s="23" t="s">
        <v>2</v>
      </c>
      <c r="I48" s="27">
        <f ca="1">-SUMIFS(OFFSET(INDIRECT("'"&amp;$E$1 &amp; "_Generation'!C:C"), 0, I$1), INDIRECT("'"&amp;$E$1 &amp; "_Generation'!B:B"),$H48, INDIRECT("'"&amp;$E$1 &amp; "_Generation'!A:A"),$B$45) + SUMIFS(OFFSET(INDIRECT("'"&amp;$C$1 &amp; "_Generation'!C:C"), 0, I$1), INDIRECT("'"&amp;$C$1 &amp; "_Generation'!B:B"),$H48, INDIRECT("'"&amp;$C$1 &amp; "_Generation'!A:A"),$B$45)</f>
        <v>5.7941999999893596</v>
      </c>
      <c r="J48" s="27">
        <f t="shared" ref="I48:R59" ca="1" si="13">-SUMIFS(OFFSET(INDIRECT("'"&amp;$E$1 &amp; "_Generation'!C:C"), 0, J$1), INDIRECT("'"&amp;$E$1 &amp; "_Generation'!B:B"),$H48, INDIRECT("'"&amp;$E$1 &amp; "_Generation'!A:A"),$B$45) + SUMIFS(OFFSET(INDIRECT("'"&amp;$C$1 &amp; "_Generation'!C:C"), 0, J$1), INDIRECT("'"&amp;$C$1 &amp; "_Generation'!B:B"),$H48, INDIRECT("'"&amp;$C$1 &amp; "_Generation'!A:A"),$B$45)</f>
        <v>8.3591600000218023</v>
      </c>
      <c r="K48" s="27">
        <f t="shared" ca="1" si="13"/>
        <v>145.66807580000022</v>
      </c>
      <c r="L48" s="27">
        <f t="shared" ca="1" si="13"/>
        <v>186.70378159999382</v>
      </c>
      <c r="M48" s="27">
        <f t="shared" ca="1" si="13"/>
        <v>184.44962801400834</v>
      </c>
      <c r="N48" s="27">
        <f t="shared" ca="1" si="13"/>
        <v>251.67704012999457</v>
      </c>
      <c r="O48" s="27">
        <f t="shared" ca="1" si="13"/>
        <v>-274.99433739097731</v>
      </c>
      <c r="P48" s="27">
        <f t="shared" ca="1" si="13"/>
        <v>-93.923875487009354</v>
      </c>
      <c r="Q48" s="27">
        <f t="shared" ca="1" si="13"/>
        <v>-111.37187730600999</v>
      </c>
      <c r="R48" s="27">
        <f t="shared" ca="1" si="13"/>
        <v>542.8537172960132</v>
      </c>
      <c r="S48" s="27">
        <f t="shared" ref="S48:AB59" ca="1" si="14">-SUMIFS(OFFSET(INDIRECT("'"&amp;$E$1 &amp; "_Generation'!C:C"), 0, S$1), INDIRECT("'"&amp;$E$1 &amp; "_Generation'!B:B"),$H48, INDIRECT("'"&amp;$E$1 &amp; "_Generation'!A:A"),$B$45) + SUMIFS(OFFSET(INDIRECT("'"&amp;$C$1 &amp; "_Generation'!C:C"), 0, S$1), INDIRECT("'"&amp;$C$1 &amp; "_Generation'!B:B"),$H48, INDIRECT("'"&amp;$C$1 &amp; "_Generation'!A:A"),$B$45)</f>
        <v>487.16540135801915</v>
      </c>
      <c r="T48" s="27">
        <f t="shared" ca="1" si="14"/>
        <v>483.92789669799822</v>
      </c>
      <c r="U48" s="27">
        <f t="shared" ca="1" si="14"/>
        <v>425.27120000001014</v>
      </c>
      <c r="V48" s="27">
        <f t="shared" ca="1" si="14"/>
        <v>252.48460000000341</v>
      </c>
      <c r="W48" s="27">
        <f t="shared" ca="1" si="14"/>
        <v>292.68060000000332</v>
      </c>
      <c r="X48" s="27">
        <f t="shared" ca="1" si="14"/>
        <v>297.70300000001225</v>
      </c>
      <c r="Y48" s="27">
        <f t="shared" ca="1" si="14"/>
        <v>671.51840000000084</v>
      </c>
      <c r="Z48" s="27">
        <f t="shared" ca="1" si="14"/>
        <v>-136.20239999999831</v>
      </c>
      <c r="AA48" s="27">
        <f t="shared" ca="1" si="14"/>
        <v>1.2227999999995518</v>
      </c>
      <c r="AB48" s="27">
        <f t="shared" ca="1" si="14"/>
        <v>-75.449400000001333</v>
      </c>
      <c r="AC48" s="27">
        <f t="shared" ref="AC48:AG59" ca="1" si="15">-SUMIFS(OFFSET(INDIRECT("'"&amp;$E$1 &amp; "_Generation'!C:C"), 0, AC$1), INDIRECT("'"&amp;$E$1 &amp; "_Generation'!B:B"),$H48, INDIRECT("'"&amp;$E$1 &amp; "_Generation'!A:A"),$B$45) + SUMIFS(OFFSET(INDIRECT("'"&amp;$C$1 &amp; "_Generation'!C:C"), 0, AC$1), INDIRECT("'"&amp;$C$1 &amp; "_Generation'!B:B"),$H48, INDIRECT("'"&amp;$C$1 &amp; "_Generation'!A:A"),$B$45)</f>
        <v>18.263800000000629</v>
      </c>
      <c r="AD48" s="27">
        <f t="shared" ca="1" si="15"/>
        <v>73.778700000000754</v>
      </c>
      <c r="AE48" s="27">
        <f t="shared" ca="1" si="15"/>
        <v>30.139199999999619</v>
      </c>
      <c r="AF48" s="27">
        <f t="shared" ca="1" si="15"/>
        <v>232.58149999999841</v>
      </c>
      <c r="AG48" s="27">
        <f t="shared" ca="1" si="15"/>
        <v>183.55949999999939</v>
      </c>
    </row>
    <row r="49" spans="8:33">
      <c r="H49" s="23" t="s">
        <v>11</v>
      </c>
      <c r="I49" s="27">
        <f t="shared" ca="1" si="13"/>
        <v>16.375000000003638</v>
      </c>
      <c r="J49" s="27">
        <f t="shared" ca="1" si="13"/>
        <v>0.84490000000005239</v>
      </c>
      <c r="K49" s="27">
        <f t="shared" ca="1" si="13"/>
        <v>-106.64331555800163</v>
      </c>
      <c r="L49" s="27">
        <f t="shared" ca="1" si="13"/>
        <v>-144.11847888200646</v>
      </c>
      <c r="M49" s="27">
        <f t="shared" ca="1" si="13"/>
        <v>-130.76226489199689</v>
      </c>
      <c r="N49" s="27">
        <f t="shared" ca="1" si="13"/>
        <v>-131.22250000000349</v>
      </c>
      <c r="O49" s="27">
        <f t="shared" ca="1" si="13"/>
        <v>453.59580000001733</v>
      </c>
      <c r="P49" s="27">
        <f t="shared" ca="1" si="13"/>
        <v>444.25440000000162</v>
      </c>
      <c r="Q49" s="27">
        <f t="shared" ca="1" si="13"/>
        <v>725.74940000000788</v>
      </c>
      <c r="R49" s="27">
        <f t="shared" ca="1" si="13"/>
        <v>629.16749999999956</v>
      </c>
      <c r="S49" s="27">
        <f t="shared" ca="1" si="14"/>
        <v>615.3227999999981</v>
      </c>
      <c r="T49" s="27">
        <f t="shared" ca="1" si="14"/>
        <v>685.72140000000218</v>
      </c>
      <c r="U49" s="27">
        <f t="shared" ca="1" si="14"/>
        <v>761.03309999999692</v>
      </c>
      <c r="V49" s="27">
        <f t="shared" ca="1" si="14"/>
        <v>827.8471000000136</v>
      </c>
      <c r="W49" s="27">
        <f t="shared" ca="1" si="14"/>
        <v>799.17929999999251</v>
      </c>
      <c r="X49" s="27">
        <f t="shared" ca="1" si="14"/>
        <v>-723.32839999999851</v>
      </c>
      <c r="Y49" s="27">
        <f t="shared" ca="1" si="14"/>
        <v>-603.61810000000332</v>
      </c>
      <c r="Z49" s="27">
        <f t="shared" ca="1" si="14"/>
        <v>-701.34180000000015</v>
      </c>
      <c r="AA49" s="27">
        <f t="shared" ca="1" si="14"/>
        <v>-706.73090000000047</v>
      </c>
      <c r="AB49" s="27">
        <f t="shared" ca="1" si="14"/>
        <v>-652.33895999999004</v>
      </c>
      <c r="AC49" s="27">
        <f t="shared" ca="1" si="15"/>
        <v>-647.09934000000067</v>
      </c>
      <c r="AD49" s="27">
        <f t="shared" ca="1" si="15"/>
        <v>-907.19415000000117</v>
      </c>
      <c r="AE49" s="27">
        <f t="shared" ca="1" si="15"/>
        <v>52.31919999999991</v>
      </c>
      <c r="AF49" s="27">
        <f t="shared" ca="1" si="15"/>
        <v>85.737099999999373</v>
      </c>
      <c r="AG49" s="27">
        <f t="shared" ca="1" si="15"/>
        <v>0</v>
      </c>
    </row>
    <row r="50" spans="8:33">
      <c r="H50" s="23" t="s">
        <v>8</v>
      </c>
      <c r="I50" s="27">
        <f t="shared" ca="1" si="13"/>
        <v>-1.7080660000001444</v>
      </c>
      <c r="J50" s="27">
        <f t="shared" ca="1" si="13"/>
        <v>-1.2291338071502196</v>
      </c>
      <c r="K50" s="27">
        <f t="shared" ca="1" si="13"/>
        <v>-7.8523981188295693</v>
      </c>
      <c r="L50" s="27">
        <f t="shared" ca="1" si="13"/>
        <v>-4.2839942638399862</v>
      </c>
      <c r="M50" s="27">
        <f t="shared" ca="1" si="13"/>
        <v>-5.5545141176990001</v>
      </c>
      <c r="N50" s="27">
        <f t="shared" ca="1" si="13"/>
        <v>-12.714629275000107</v>
      </c>
      <c r="O50" s="27">
        <f t="shared" ca="1" si="13"/>
        <v>-22.066116789799935</v>
      </c>
      <c r="P50" s="27">
        <f t="shared" ca="1" si="13"/>
        <v>-89.31538143709804</v>
      </c>
      <c r="Q50" s="27">
        <f t="shared" ca="1" si="13"/>
        <v>-46.05653435859972</v>
      </c>
      <c r="R50" s="27">
        <f t="shared" ca="1" si="13"/>
        <v>26.888946824200502</v>
      </c>
      <c r="S50" s="27">
        <f t="shared" ca="1" si="14"/>
        <v>182.10674808960084</v>
      </c>
      <c r="T50" s="27">
        <f t="shared" ca="1" si="14"/>
        <v>119.34080405590339</v>
      </c>
      <c r="U50" s="27">
        <f t="shared" ca="1" si="14"/>
        <v>118.83998328710004</v>
      </c>
      <c r="V50" s="27">
        <f t="shared" ca="1" si="14"/>
        <v>-15.569217962800394</v>
      </c>
      <c r="W50" s="27">
        <f t="shared" ca="1" si="14"/>
        <v>82.348758475402065</v>
      </c>
      <c r="X50" s="27">
        <f t="shared" ca="1" si="14"/>
        <v>-63.573336991799351</v>
      </c>
      <c r="Y50" s="27">
        <f t="shared" ca="1" si="14"/>
        <v>172.99948831810252</v>
      </c>
      <c r="Z50" s="27">
        <f t="shared" ca="1" si="14"/>
        <v>-29.681185710599493</v>
      </c>
      <c r="AA50" s="27">
        <f t="shared" ca="1" si="14"/>
        <v>-187.8281745896993</v>
      </c>
      <c r="AB50" s="27">
        <f t="shared" ca="1" si="14"/>
        <v>-167.89791750899985</v>
      </c>
      <c r="AC50" s="27">
        <f t="shared" ca="1" si="15"/>
        <v>-34.599592344699886</v>
      </c>
      <c r="AD50" s="27">
        <f t="shared" ca="1" si="15"/>
        <v>24.136839740101095</v>
      </c>
      <c r="AE50" s="27">
        <f t="shared" ca="1" si="15"/>
        <v>-21.827619694899113</v>
      </c>
      <c r="AF50" s="27">
        <f t="shared" ca="1" si="15"/>
        <v>9.3686697381998556</v>
      </c>
      <c r="AG50" s="27">
        <f t="shared" ca="1" si="15"/>
        <v>-5759.5661862199995</v>
      </c>
    </row>
    <row r="51" spans="8:33">
      <c r="H51" s="23" t="s">
        <v>12</v>
      </c>
      <c r="I51" s="27">
        <f t="shared" ca="1" si="13"/>
        <v>-0.34533999999990073</v>
      </c>
      <c r="J51" s="27">
        <f t="shared" ca="1" si="13"/>
        <v>-5.0012770000000017</v>
      </c>
      <c r="K51" s="27">
        <f t="shared" ca="1" si="13"/>
        <v>-21.81583999999998</v>
      </c>
      <c r="L51" s="27">
        <f t="shared" ca="1" si="13"/>
        <v>-15.148223999999999</v>
      </c>
      <c r="M51" s="27">
        <f t="shared" ca="1" si="13"/>
        <v>-20.920770999999903</v>
      </c>
      <c r="N51" s="27">
        <f t="shared" ca="1" si="13"/>
        <v>-32.449754999999016</v>
      </c>
      <c r="O51" s="27">
        <f t="shared" ca="1" si="13"/>
        <v>-16.926808000000001</v>
      </c>
      <c r="P51" s="27">
        <f t="shared" ca="1" si="13"/>
        <v>-26.390603000000013</v>
      </c>
      <c r="Q51" s="27">
        <f t="shared" ca="1" si="13"/>
        <v>-13.318334999999898</v>
      </c>
      <c r="R51" s="27">
        <f t="shared" ca="1" si="13"/>
        <v>-33.478012999999891</v>
      </c>
      <c r="S51" s="27">
        <f t="shared" ca="1" si="14"/>
        <v>-7.830582000000021</v>
      </c>
      <c r="T51" s="27">
        <f t="shared" ca="1" si="14"/>
        <v>0.97503000000108386</v>
      </c>
      <c r="U51" s="27">
        <f t="shared" ca="1" si="14"/>
        <v>-10.813379999999995</v>
      </c>
      <c r="V51" s="27">
        <f t="shared" ca="1" si="14"/>
        <v>-4.6429300000000069</v>
      </c>
      <c r="W51" s="27">
        <f t="shared" ca="1" si="14"/>
        <v>-7.3811300000000415</v>
      </c>
      <c r="X51" s="27">
        <f t="shared" ca="1" si="14"/>
        <v>-59.191630000000004</v>
      </c>
      <c r="Y51" s="27">
        <f t="shared" ca="1" si="14"/>
        <v>0</v>
      </c>
      <c r="Z51" s="27">
        <f t="shared" ca="1" si="14"/>
        <v>0</v>
      </c>
      <c r="AA51" s="27">
        <f t="shared" ca="1" si="14"/>
        <v>0</v>
      </c>
      <c r="AB51" s="27">
        <f t="shared" ca="1" si="14"/>
        <v>0</v>
      </c>
      <c r="AC51" s="27">
        <f t="shared" ca="1" si="15"/>
        <v>0</v>
      </c>
      <c r="AD51" s="27">
        <f t="shared" ca="1" si="15"/>
        <v>0</v>
      </c>
      <c r="AE51" s="27">
        <f t="shared" ca="1" si="15"/>
        <v>0</v>
      </c>
      <c r="AF51" s="27">
        <f t="shared" ca="1" si="15"/>
        <v>0</v>
      </c>
      <c r="AG51" s="27">
        <f t="shared" ca="1" si="15"/>
        <v>0</v>
      </c>
    </row>
    <row r="52" spans="8:33">
      <c r="H52" s="23" t="s">
        <v>5</v>
      </c>
      <c r="I52" s="27">
        <f t="shared" ca="1" si="13"/>
        <v>-1.5003558013399783</v>
      </c>
      <c r="J52" s="27">
        <f t="shared" ca="1" si="13"/>
        <v>-3.1685492947339924</v>
      </c>
      <c r="K52" s="27">
        <f t="shared" ca="1" si="13"/>
        <v>-12.219342585954891</v>
      </c>
      <c r="L52" s="27">
        <f t="shared" ca="1" si="13"/>
        <v>-14.574180242983985</v>
      </c>
      <c r="M52" s="27">
        <f t="shared" ca="1" si="13"/>
        <v>-23.104404323616009</v>
      </c>
      <c r="N52" s="27">
        <f t="shared" ca="1" si="13"/>
        <v>-31.586355089614855</v>
      </c>
      <c r="O52" s="27">
        <f t="shared" ca="1" si="13"/>
        <v>-13.235497173435007</v>
      </c>
      <c r="P52" s="27">
        <f t="shared" ca="1" si="13"/>
        <v>-18.222079364439992</v>
      </c>
      <c r="Q52" s="27">
        <f t="shared" ca="1" si="13"/>
        <v>-17.460333967650008</v>
      </c>
      <c r="R52" s="27">
        <f t="shared" ca="1" si="13"/>
        <v>-13.219779720469802</v>
      </c>
      <c r="S52" s="27">
        <f t="shared" ca="1" si="14"/>
        <v>59.544621529369806</v>
      </c>
      <c r="T52" s="27">
        <f t="shared" ca="1" si="14"/>
        <v>70.215962435172059</v>
      </c>
      <c r="U52" s="27">
        <f t="shared" ca="1" si="14"/>
        <v>-7.93460748614973</v>
      </c>
      <c r="V52" s="27">
        <f t="shared" ca="1" si="14"/>
        <v>31.618271353250066</v>
      </c>
      <c r="W52" s="27">
        <f t="shared" ca="1" si="14"/>
        <v>170.56182234945072</v>
      </c>
      <c r="X52" s="27">
        <f t="shared" ca="1" si="14"/>
        <v>-320.71415031523975</v>
      </c>
      <c r="Y52" s="27">
        <f t="shared" ca="1" si="14"/>
        <v>-325.10302214236071</v>
      </c>
      <c r="Z52" s="27">
        <f t="shared" ca="1" si="14"/>
        <v>-207.84545746892672</v>
      </c>
      <c r="AA52" s="27">
        <f t="shared" ca="1" si="14"/>
        <v>-574.37440997805516</v>
      </c>
      <c r="AB52" s="27">
        <f t="shared" ca="1" si="14"/>
        <v>-820.42454595560048</v>
      </c>
      <c r="AC52" s="27">
        <f t="shared" ca="1" si="15"/>
        <v>-688.47364614589969</v>
      </c>
      <c r="AD52" s="27">
        <f t="shared" ca="1" si="15"/>
        <v>-862.16553236960044</v>
      </c>
      <c r="AE52" s="27">
        <f t="shared" ca="1" si="15"/>
        <v>-968.50892235639913</v>
      </c>
      <c r="AF52" s="27">
        <f t="shared" ca="1" si="15"/>
        <v>-390.71615947670034</v>
      </c>
      <c r="AG52" s="27">
        <f t="shared" ca="1" si="15"/>
        <v>1564.861206602005</v>
      </c>
    </row>
    <row r="53" spans="8:33">
      <c r="H53" s="23" t="s">
        <v>3</v>
      </c>
      <c r="I53" s="27">
        <f t="shared" ca="1" si="13"/>
        <v>-16.881965000000491</v>
      </c>
      <c r="J53" s="27">
        <f t="shared" ca="1" si="13"/>
        <v>-3.5547009999972943</v>
      </c>
      <c r="K53" s="27">
        <f t="shared" ca="1" si="13"/>
        <v>14.62532900000042</v>
      </c>
      <c r="L53" s="27">
        <f t="shared" ca="1" si="13"/>
        <v>7.0337390000004234</v>
      </c>
      <c r="M53" s="27">
        <f t="shared" ca="1" si="13"/>
        <v>19.491899000002377</v>
      </c>
      <c r="N53" s="27">
        <f t="shared" ca="1" si="13"/>
        <v>3.5557410000037635</v>
      </c>
      <c r="O53" s="27">
        <f t="shared" ca="1" si="13"/>
        <v>-6.3643459999984771</v>
      </c>
      <c r="P53" s="27">
        <f t="shared" ca="1" si="13"/>
        <v>-92.226320999998279</v>
      </c>
      <c r="Q53" s="27">
        <f t="shared" ca="1" si="13"/>
        <v>-365.89876499999809</v>
      </c>
      <c r="R53" s="27">
        <f t="shared" ca="1" si="13"/>
        <v>-43.07621399999698</v>
      </c>
      <c r="S53" s="27">
        <f t="shared" ca="1" si="14"/>
        <v>83.353870000002644</v>
      </c>
      <c r="T53" s="27">
        <f t="shared" ca="1" si="14"/>
        <v>-36.83123399998658</v>
      </c>
      <c r="U53" s="27">
        <f t="shared" ca="1" si="14"/>
        <v>114.49047199999768</v>
      </c>
      <c r="V53" s="27">
        <f t="shared" ca="1" si="14"/>
        <v>355.83987000000343</v>
      </c>
      <c r="W53" s="27">
        <f t="shared" ca="1" si="14"/>
        <v>134.60964800000147</v>
      </c>
      <c r="X53" s="27">
        <f t="shared" ca="1" si="14"/>
        <v>-89.887711999999738</v>
      </c>
      <c r="Y53" s="27">
        <f t="shared" ca="1" si="14"/>
        <v>149.56066900000587</v>
      </c>
      <c r="Z53" s="27">
        <f t="shared" ca="1" si="14"/>
        <v>124.80599500000062</v>
      </c>
      <c r="AA53" s="27">
        <f t="shared" ca="1" si="14"/>
        <v>-17.517759999998816</v>
      </c>
      <c r="AB53" s="27">
        <f t="shared" ca="1" si="14"/>
        <v>-32.242174999999406</v>
      </c>
      <c r="AC53" s="27">
        <f t="shared" ca="1" si="15"/>
        <v>77.357013999999253</v>
      </c>
      <c r="AD53" s="27">
        <f t="shared" ca="1" si="15"/>
        <v>-169.59375899999577</v>
      </c>
      <c r="AE53" s="27">
        <f t="shared" ca="1" si="15"/>
        <v>156.46357400000124</v>
      </c>
      <c r="AF53" s="27">
        <f t="shared" ca="1" si="15"/>
        <v>134.48514499999874</v>
      </c>
      <c r="AG53" s="27">
        <f t="shared" ca="1" si="15"/>
        <v>7.2252509999998438</v>
      </c>
    </row>
    <row r="54" spans="8:33">
      <c r="H54" s="23" t="s">
        <v>118</v>
      </c>
      <c r="I54" s="27">
        <f t="shared" ca="1" si="13"/>
        <v>0</v>
      </c>
      <c r="J54" s="27">
        <f t="shared" ca="1" si="13"/>
        <v>0</v>
      </c>
      <c r="K54" s="27">
        <f t="shared" ca="1" si="13"/>
        <v>0</v>
      </c>
      <c r="L54" s="27">
        <f t="shared" ca="1" si="13"/>
        <v>0</v>
      </c>
      <c r="M54" s="27">
        <f t="shared" ca="1" si="13"/>
        <v>0</v>
      </c>
      <c r="N54" s="27">
        <f t="shared" ca="1" si="13"/>
        <v>0</v>
      </c>
      <c r="O54" s="27">
        <f t="shared" ca="1" si="13"/>
        <v>0</v>
      </c>
      <c r="P54" s="27">
        <f t="shared" ca="1" si="13"/>
        <v>0</v>
      </c>
      <c r="Q54" s="27">
        <f t="shared" ca="1" si="13"/>
        <v>0</v>
      </c>
      <c r="R54" s="27">
        <f t="shared" ca="1" si="13"/>
        <v>0</v>
      </c>
      <c r="S54" s="27">
        <f t="shared" ca="1" si="14"/>
        <v>0</v>
      </c>
      <c r="T54" s="27">
        <f t="shared" ca="1" si="14"/>
        <v>0</v>
      </c>
      <c r="U54" s="27">
        <f t="shared" ca="1" si="14"/>
        <v>0</v>
      </c>
      <c r="V54" s="27">
        <f t="shared" ca="1" si="14"/>
        <v>0</v>
      </c>
      <c r="W54" s="27">
        <f t="shared" ca="1" si="14"/>
        <v>0</v>
      </c>
      <c r="X54" s="27">
        <f t="shared" ca="1" si="14"/>
        <v>0</v>
      </c>
      <c r="Y54" s="27">
        <f t="shared" ca="1" si="14"/>
        <v>0</v>
      </c>
      <c r="Z54" s="27">
        <f t="shared" ca="1" si="14"/>
        <v>0</v>
      </c>
      <c r="AA54" s="27">
        <f t="shared" ca="1" si="14"/>
        <v>0</v>
      </c>
      <c r="AB54" s="27">
        <f t="shared" ca="1" si="14"/>
        <v>0</v>
      </c>
      <c r="AC54" s="27">
        <f t="shared" ca="1" si="15"/>
        <v>0</v>
      </c>
      <c r="AD54" s="27">
        <f t="shared" ca="1" si="15"/>
        <v>0</v>
      </c>
      <c r="AE54" s="27">
        <f t="shared" ca="1" si="15"/>
        <v>0</v>
      </c>
      <c r="AF54" s="27">
        <f t="shared" ca="1" si="15"/>
        <v>0</v>
      </c>
      <c r="AG54" s="27">
        <f t="shared" ca="1" si="15"/>
        <v>0</v>
      </c>
    </row>
    <row r="55" spans="8:33">
      <c r="H55" s="23" t="s">
        <v>10</v>
      </c>
      <c r="I55" s="27">
        <f t="shared" ca="1" si="13"/>
        <v>-0.9330870146441157</v>
      </c>
      <c r="J55" s="27">
        <f t="shared" ca="1" si="13"/>
        <v>4.8506513879110571</v>
      </c>
      <c r="K55" s="27">
        <f t="shared" ca="1" si="13"/>
        <v>30.797309815759945</v>
      </c>
      <c r="L55" s="27">
        <f t="shared" ca="1" si="13"/>
        <v>0.91936579132743645</v>
      </c>
      <c r="M55" s="27">
        <f t="shared" ca="1" si="13"/>
        <v>17.59225988304388</v>
      </c>
      <c r="N55" s="27">
        <f t="shared" ca="1" si="13"/>
        <v>-61.379816172047867</v>
      </c>
      <c r="O55" s="27">
        <f t="shared" ca="1" si="13"/>
        <v>-67.601767524378374</v>
      </c>
      <c r="P55" s="27">
        <f t="shared" ca="1" si="13"/>
        <v>-67.791887626910466</v>
      </c>
      <c r="Q55" s="27">
        <f t="shared" ca="1" si="13"/>
        <v>-82.567088194919052</v>
      </c>
      <c r="R55" s="27">
        <f t="shared" ca="1" si="13"/>
        <v>-1129.785328452097</v>
      </c>
      <c r="S55" s="27">
        <f t="shared" ca="1" si="14"/>
        <v>-1215.9866938606428</v>
      </c>
      <c r="T55" s="27">
        <f t="shared" ca="1" si="14"/>
        <v>-1086.2408576397575</v>
      </c>
      <c r="U55" s="27">
        <f t="shared" ca="1" si="14"/>
        <v>-1056.8041998046683</v>
      </c>
      <c r="V55" s="27">
        <f t="shared" ca="1" si="14"/>
        <v>-983.66754805216624</v>
      </c>
      <c r="W55" s="27">
        <f t="shared" ca="1" si="14"/>
        <v>-855.31331949522428</v>
      </c>
      <c r="X55" s="27">
        <f t="shared" ca="1" si="14"/>
        <v>1515.9642958514596</v>
      </c>
      <c r="Y55" s="27">
        <f t="shared" ca="1" si="14"/>
        <v>-315.5958227768715</v>
      </c>
      <c r="Z55" s="27">
        <f t="shared" ca="1" si="14"/>
        <v>1334.1979169525293</v>
      </c>
      <c r="AA55" s="27">
        <f t="shared" ca="1" si="14"/>
        <v>1584.0704273930169</v>
      </c>
      <c r="AB55" s="27">
        <f t="shared" ca="1" si="14"/>
        <v>1055.7847032972204</v>
      </c>
      <c r="AC55" s="27">
        <f t="shared" ca="1" si="15"/>
        <v>-266.63603017901187</v>
      </c>
      <c r="AD55" s="27">
        <f t="shared" ca="1" si="15"/>
        <v>645.91993818848277</v>
      </c>
      <c r="AE55" s="27">
        <f t="shared" ca="1" si="15"/>
        <v>1599.3973464252194</v>
      </c>
      <c r="AF55" s="27">
        <f t="shared" ca="1" si="15"/>
        <v>2959.6976266726269</v>
      </c>
      <c r="AG55" s="27">
        <f t="shared" ca="1" si="15"/>
        <v>4410.6550708484137</v>
      </c>
    </row>
    <row r="56" spans="8:33">
      <c r="H56" s="23" t="s">
        <v>9</v>
      </c>
      <c r="I56" s="27">
        <f t="shared" ca="1" si="13"/>
        <v>5.0518224354782433</v>
      </c>
      <c r="J56" s="27">
        <f t="shared" ca="1" si="13"/>
        <v>4.258777610870311</v>
      </c>
      <c r="K56" s="27">
        <f t="shared" ca="1" si="13"/>
        <v>6.9443718037327926</v>
      </c>
      <c r="L56" s="27">
        <f t="shared" ca="1" si="13"/>
        <v>17.740904474223498</v>
      </c>
      <c r="M56" s="27">
        <f t="shared" ca="1" si="13"/>
        <v>5.2045615927017934</v>
      </c>
      <c r="N56" s="27">
        <f t="shared" ca="1" si="13"/>
        <v>54.955024637223687</v>
      </c>
      <c r="O56" s="27">
        <f t="shared" ca="1" si="13"/>
        <v>8.4697273262390809</v>
      </c>
      <c r="P56" s="27">
        <f t="shared" ca="1" si="13"/>
        <v>7.690945750749961</v>
      </c>
      <c r="Q56" s="27">
        <f t="shared" ca="1" si="13"/>
        <v>7.4733532082827878</v>
      </c>
      <c r="R56" s="27">
        <f t="shared" ca="1" si="13"/>
        <v>90.613264241732395</v>
      </c>
      <c r="S56" s="27">
        <f t="shared" ca="1" si="14"/>
        <v>-62.783357732587319</v>
      </c>
      <c r="T56" s="27">
        <f t="shared" ca="1" si="14"/>
        <v>-195.35328813209344</v>
      </c>
      <c r="U56" s="27">
        <f t="shared" ca="1" si="14"/>
        <v>-352.5587016011923</v>
      </c>
      <c r="V56" s="27">
        <f t="shared" ca="1" si="14"/>
        <v>-521.82520912107429</v>
      </c>
      <c r="W56" s="27">
        <f t="shared" ca="1" si="14"/>
        <v>-813.93841855500068</v>
      </c>
      <c r="X56" s="27">
        <f t="shared" ca="1" si="14"/>
        <v>-534.94545948207815</v>
      </c>
      <c r="Y56" s="27">
        <f t="shared" ca="1" si="14"/>
        <v>319.38485652270174</v>
      </c>
      <c r="Z56" s="27">
        <f t="shared" ca="1" si="14"/>
        <v>-70.094655420805793</v>
      </c>
      <c r="AA56" s="27">
        <f t="shared" ca="1" si="14"/>
        <v>180.79991269291349</v>
      </c>
      <c r="AB56" s="27">
        <f t="shared" ca="1" si="14"/>
        <v>1098.4672018421043</v>
      </c>
      <c r="AC56" s="27">
        <f t="shared" ca="1" si="15"/>
        <v>2164.4113577892131</v>
      </c>
      <c r="AD56" s="27">
        <f t="shared" ca="1" si="15"/>
        <v>2131.8120395031292</v>
      </c>
      <c r="AE56" s="27">
        <f t="shared" ca="1" si="15"/>
        <v>10.981948343731347</v>
      </c>
      <c r="AF56" s="27">
        <f t="shared" ca="1" si="15"/>
        <v>-3175.1246620920865</v>
      </c>
      <c r="AG56" s="27">
        <f t="shared" ca="1" si="15"/>
        <v>151.068297586884</v>
      </c>
    </row>
    <row r="57" spans="8:33">
      <c r="H57" s="23" t="s">
        <v>102</v>
      </c>
      <c r="I57" s="27">
        <f t="shared" ca="1" si="13"/>
        <v>1.1480160294011057</v>
      </c>
      <c r="J57" s="27">
        <f t="shared" ca="1" si="13"/>
        <v>0.64510899120006115</v>
      </c>
      <c r="K57" s="27">
        <f t="shared" ca="1" si="13"/>
        <v>0.9722604805009496</v>
      </c>
      <c r="L57" s="27">
        <f t="shared" ca="1" si="13"/>
        <v>-0.2495898245990702</v>
      </c>
      <c r="M57" s="27">
        <f t="shared" ca="1" si="13"/>
        <v>0.56844311359998301</v>
      </c>
      <c r="N57" s="27">
        <f t="shared" ca="1" si="13"/>
        <v>-34.757810922498834</v>
      </c>
      <c r="O57" s="27">
        <f t="shared" ca="1" si="13"/>
        <v>-31.922745284900088</v>
      </c>
      <c r="P57" s="27">
        <f t="shared" ca="1" si="13"/>
        <v>-31.945838276198856</v>
      </c>
      <c r="Q57" s="27">
        <f t="shared" ca="1" si="13"/>
        <v>-30.72334112399983</v>
      </c>
      <c r="R57" s="27">
        <f t="shared" ca="1" si="13"/>
        <v>-56.696630881700003</v>
      </c>
      <c r="S57" s="27">
        <f t="shared" ca="1" si="14"/>
        <v>-132.97796181049853</v>
      </c>
      <c r="T57" s="27">
        <f t="shared" ca="1" si="14"/>
        <v>-183.25454625139992</v>
      </c>
      <c r="U57" s="27">
        <f t="shared" ca="1" si="14"/>
        <v>-468.21431344150187</v>
      </c>
      <c r="V57" s="27">
        <f t="shared" ca="1" si="14"/>
        <v>-479.68565752499853</v>
      </c>
      <c r="W57" s="27">
        <f t="shared" ca="1" si="14"/>
        <v>-254.77552794699841</v>
      </c>
      <c r="X57" s="27">
        <f t="shared" ca="1" si="14"/>
        <v>-185.1994630829995</v>
      </c>
      <c r="Y57" s="27">
        <f t="shared" ca="1" si="14"/>
        <v>-1037.2398471609995</v>
      </c>
      <c r="Z57" s="27">
        <f t="shared" ca="1" si="14"/>
        <v>-1133.2252771450003</v>
      </c>
      <c r="AA57" s="27">
        <f t="shared" ca="1" si="14"/>
        <v>669.85681411900259</v>
      </c>
      <c r="AB57" s="27">
        <f t="shared" ca="1" si="14"/>
        <v>606.4521596960094</v>
      </c>
      <c r="AC57" s="27">
        <f t="shared" ca="1" si="15"/>
        <v>349.7193422700002</v>
      </c>
      <c r="AD57" s="27">
        <f t="shared" ca="1" si="15"/>
        <v>550.14050290900013</v>
      </c>
      <c r="AE57" s="27">
        <f t="shared" ca="1" si="15"/>
        <v>-120.77898135500072</v>
      </c>
      <c r="AF57" s="27">
        <f t="shared" ca="1" si="15"/>
        <v>-1523.4199263679984</v>
      </c>
      <c r="AG57" s="27">
        <f t="shared" ca="1" si="15"/>
        <v>-573.7461303759992</v>
      </c>
    </row>
    <row r="58" spans="8:33">
      <c r="H58" s="23" t="s">
        <v>15</v>
      </c>
      <c r="I58" s="27">
        <f t="shared" ca="1" si="13"/>
        <v>-1.4209999999934553E-2</v>
      </c>
      <c r="J58" s="27">
        <f t="shared" ca="1" si="13"/>
        <v>-2.7010000000132095E-2</v>
      </c>
      <c r="K58" s="27">
        <f t="shared" ca="1" si="13"/>
        <v>38.814976837099948</v>
      </c>
      <c r="L58" s="27">
        <f t="shared" ca="1" si="13"/>
        <v>26.244951061199572</v>
      </c>
      <c r="M58" s="27">
        <f t="shared" ca="1" si="13"/>
        <v>34.84092293519916</v>
      </c>
      <c r="N58" s="27">
        <f t="shared" ca="1" si="13"/>
        <v>59.08184413660274</v>
      </c>
      <c r="O58" s="27">
        <f t="shared" ca="1" si="13"/>
        <v>14.366977440900882</v>
      </c>
      <c r="P58" s="27">
        <f t="shared" ca="1" si="13"/>
        <v>22.280817627010038</v>
      </c>
      <c r="Q58" s="27">
        <f t="shared" ca="1" si="13"/>
        <v>54.728253060399766</v>
      </c>
      <c r="R58" s="27">
        <f t="shared" ca="1" si="13"/>
        <v>116.61945845450282</v>
      </c>
      <c r="S58" s="27">
        <f t="shared" ca="1" si="14"/>
        <v>127.86694742600048</v>
      </c>
      <c r="T58" s="27">
        <f t="shared" ca="1" si="14"/>
        <v>55.518729086601525</v>
      </c>
      <c r="U58" s="27">
        <f t="shared" ca="1" si="14"/>
        <v>105.47843967200242</v>
      </c>
      <c r="V58" s="27">
        <f t="shared" ca="1" si="14"/>
        <v>0.77083868559930124</v>
      </c>
      <c r="W58" s="27">
        <f t="shared" ca="1" si="14"/>
        <v>-154.80953632850287</v>
      </c>
      <c r="X58" s="27">
        <f t="shared" ca="1" si="14"/>
        <v>-390.09327403200041</v>
      </c>
      <c r="Y58" s="27">
        <f t="shared" ca="1" si="14"/>
        <v>-73.709700175986654</v>
      </c>
      <c r="Z58" s="27">
        <f t="shared" ca="1" si="14"/>
        <v>618.02555013300116</v>
      </c>
      <c r="AA58" s="27">
        <f t="shared" ca="1" si="14"/>
        <v>-123.19699119500001</v>
      </c>
      <c r="AB58" s="27">
        <f t="shared" ca="1" si="14"/>
        <v>6.2095534860036423</v>
      </c>
      <c r="AC58" s="27">
        <f t="shared" ca="1" si="15"/>
        <v>667.62493955500395</v>
      </c>
      <c r="AD58" s="27">
        <f t="shared" ca="1" si="15"/>
        <v>636.4857006279999</v>
      </c>
      <c r="AE58" s="27">
        <f t="shared" ca="1" si="15"/>
        <v>681.46954364600242</v>
      </c>
      <c r="AF58" s="27">
        <f t="shared" ca="1" si="15"/>
        <v>-380.45526980499744</v>
      </c>
      <c r="AG58" s="27">
        <f t="shared" ca="1" si="15"/>
        <v>292.54203320399938</v>
      </c>
    </row>
    <row r="59" spans="8:33">
      <c r="H59" s="23" t="s">
        <v>17</v>
      </c>
      <c r="I59" s="27">
        <f t="shared" ca="1" si="13"/>
        <v>0.32112359499998888</v>
      </c>
      <c r="J59" s="27">
        <f t="shared" ca="1" si="13"/>
        <v>0.40029197000001204</v>
      </c>
      <c r="K59" s="27">
        <f t="shared" ca="1" si="13"/>
        <v>0.71648994000014454</v>
      </c>
      <c r="L59" s="27">
        <f t="shared" ca="1" si="13"/>
        <v>8.0050990000074762E-2</v>
      </c>
      <c r="M59" s="27">
        <f t="shared" ca="1" si="13"/>
        <v>8.8512520000108452E-2</v>
      </c>
      <c r="N59" s="27">
        <f t="shared" ca="1" si="13"/>
        <v>-2.4063447999999426</v>
      </c>
      <c r="O59" s="27">
        <f t="shared" ca="1" si="13"/>
        <v>-0.41336519999879329</v>
      </c>
      <c r="P59" s="27">
        <f t="shared" ca="1" si="13"/>
        <v>1.8962477999999692</v>
      </c>
      <c r="Q59" s="27">
        <f t="shared" ca="1" si="13"/>
        <v>1.2488213000001451</v>
      </c>
      <c r="R59" s="27">
        <f t="shared" ca="1" si="13"/>
        <v>2.9114554000002499</v>
      </c>
      <c r="S59" s="27">
        <f t="shared" ca="1" si="14"/>
        <v>4.2215682000000925</v>
      </c>
      <c r="T59" s="27">
        <f t="shared" ca="1" si="14"/>
        <v>0.27459700000008525</v>
      </c>
      <c r="U59" s="27">
        <f t="shared" ca="1" si="14"/>
        <v>15.39488830000073</v>
      </c>
      <c r="V59" s="27">
        <f t="shared" ca="1" si="14"/>
        <v>15.201716800000668</v>
      </c>
      <c r="W59" s="27">
        <f t="shared" ca="1" si="14"/>
        <v>9.7669531000001371</v>
      </c>
      <c r="X59" s="27">
        <f t="shared" ca="1" si="14"/>
        <v>21.38583830000016</v>
      </c>
      <c r="Y59" s="27">
        <f t="shared" ca="1" si="14"/>
        <v>58.751128200000039</v>
      </c>
      <c r="Z59" s="27">
        <f t="shared" ca="1" si="14"/>
        <v>47.745343400001275</v>
      </c>
      <c r="AA59" s="27">
        <f t="shared" ca="1" si="14"/>
        <v>48.392883600000459</v>
      </c>
      <c r="AB59" s="27">
        <f t="shared" ca="1" si="14"/>
        <v>49.870767899999009</v>
      </c>
      <c r="AC59" s="27">
        <f t="shared" ca="1" si="15"/>
        <v>59.124847500001124</v>
      </c>
      <c r="AD59" s="27">
        <f t="shared" ca="1" si="15"/>
        <v>95.199275599999964</v>
      </c>
      <c r="AE59" s="27">
        <f t="shared" ca="1" si="15"/>
        <v>54.403997899999922</v>
      </c>
      <c r="AF59" s="27">
        <f t="shared" ca="1" si="15"/>
        <v>51.449990400000388</v>
      </c>
      <c r="AG59" s="27">
        <f t="shared" ca="1" si="15"/>
        <v>65.368286799999623</v>
      </c>
    </row>
    <row r="61" spans="8:33">
      <c r="H61" s="23" t="s">
        <v>105</v>
      </c>
      <c r="I61" s="27">
        <f t="shared" ref="I61:R63" ca="1" si="16">-SUMIFS(OFFSET(INDIRECT("'"&amp;$E$1 &amp; "_Generation'!C:C"), 0, I$1), INDIRECT("'"&amp;$E$1 &amp; "_Generation'!B:B"),$H61, INDIRECT("'"&amp;$E$1 &amp; "_Generation'!A:A"),$B$45) + SUMIFS(OFFSET(INDIRECT("'"&amp;$C$1 &amp; "_Generation'!C:C"), 0, I$1), INDIRECT("'"&amp;$C$1 &amp; "_Generation'!B:B"),$H61, INDIRECT("'"&amp;$C$1 &amp; "_Generation'!A:A"),$B$45)</f>
        <v>1.3628688264000175</v>
      </c>
      <c r="J61" s="27">
        <f t="shared" ca="1" si="16"/>
        <v>0.7667005280001149</v>
      </c>
      <c r="K61" s="27">
        <f t="shared" ca="1" si="16"/>
        <v>1.1430528611010686</v>
      </c>
      <c r="L61" s="27">
        <f t="shared" ca="1" si="16"/>
        <v>-0.2806766401998857</v>
      </c>
      <c r="M61" s="27">
        <f t="shared" ca="1" si="16"/>
        <v>0.67816443690014694</v>
      </c>
      <c r="N61" s="27">
        <f t="shared" ca="1" si="16"/>
        <v>-41.840114317899861</v>
      </c>
      <c r="O61" s="27">
        <f t="shared" ca="1" si="16"/>
        <v>-38.566374588298913</v>
      </c>
      <c r="P61" s="27">
        <f t="shared" ca="1" si="16"/>
        <v>-38.381544368399659</v>
      </c>
      <c r="Q61" s="27">
        <f t="shared" ca="1" si="16"/>
        <v>-37.096375532099046</v>
      </c>
      <c r="R61" s="27">
        <f t="shared" ca="1" si="16"/>
        <v>-67.526545104299885</v>
      </c>
      <c r="S61" s="27">
        <f t="shared" ref="S61:AB63" ca="1" si="17">-SUMIFS(OFFSET(INDIRECT("'"&amp;$E$1 &amp; "_Generation'!C:C"), 0, S$1), INDIRECT("'"&amp;$E$1 &amp; "_Generation'!B:B"),$H61, INDIRECT("'"&amp;$E$1 &amp; "_Generation'!A:A"),$B$45) + SUMIFS(OFFSET(INDIRECT("'"&amp;$C$1 &amp; "_Generation'!C:C"), 0, S$1), INDIRECT("'"&amp;$C$1 &amp; "_Generation'!B:B"),$H61, INDIRECT("'"&amp;$C$1 &amp; "_Generation'!A:A"),$B$45)</f>
        <v>-164.14041214299868</v>
      </c>
      <c r="T61" s="27">
        <f t="shared" ca="1" si="17"/>
        <v>-222.78169485299895</v>
      </c>
      <c r="U61" s="27">
        <f t="shared" ca="1" si="17"/>
        <v>-559.94441006599754</v>
      </c>
      <c r="V61" s="27">
        <f t="shared" ca="1" si="17"/>
        <v>-573.90971113299747</v>
      </c>
      <c r="W61" s="27">
        <f t="shared" ca="1" si="17"/>
        <v>-305.74549200600086</v>
      </c>
      <c r="X61" s="27">
        <f t="shared" ca="1" si="17"/>
        <v>-215.17171934100043</v>
      </c>
      <c r="Y61" s="27">
        <f t="shared" ca="1" si="17"/>
        <v>-1248.9263752609986</v>
      </c>
      <c r="Z61" s="27">
        <f t="shared" ca="1" si="17"/>
        <v>-1367.9316665019978</v>
      </c>
      <c r="AA61" s="27">
        <f t="shared" ca="1" si="17"/>
        <v>814.95644308999908</v>
      </c>
      <c r="AB61" s="27">
        <f t="shared" ca="1" si="17"/>
        <v>732.91198702401744</v>
      </c>
      <c r="AC61" s="27">
        <f t="shared" ref="AC61:AG63" ca="1" si="18">-SUMIFS(OFFSET(INDIRECT("'"&amp;$E$1 &amp; "_Generation'!C:C"), 0, AC$1), INDIRECT("'"&amp;$E$1 &amp; "_Generation'!B:B"),$H61, INDIRECT("'"&amp;$E$1 &amp; "_Generation'!A:A"),$B$45) + SUMIFS(OFFSET(INDIRECT("'"&amp;$C$1 &amp; "_Generation'!C:C"), 0, AC$1), INDIRECT("'"&amp;$C$1 &amp; "_Generation'!B:B"),$H61, INDIRECT("'"&amp;$C$1 &amp; "_Generation'!A:A"),$B$45)</f>
        <v>423.96351435500037</v>
      </c>
      <c r="AD61" s="27">
        <f t="shared" ca="1" si="18"/>
        <v>665.895522007002</v>
      </c>
      <c r="AE61" s="27">
        <f t="shared" ca="1" si="18"/>
        <v>-145.29140018500038</v>
      </c>
      <c r="AF61" s="27">
        <f t="shared" ca="1" si="18"/>
        <v>-1831.375272308007</v>
      </c>
      <c r="AG61" s="27">
        <f t="shared" ca="1" si="18"/>
        <v>-685.37019980799596</v>
      </c>
    </row>
    <row r="62" spans="8:33">
      <c r="H62" s="23" t="s">
        <v>14</v>
      </c>
      <c r="I62" s="27">
        <f t="shared" ca="1" si="16"/>
        <v>-8.7546000000202184E-2</v>
      </c>
      <c r="J62" s="27">
        <f t="shared" ca="1" si="16"/>
        <v>0.36480000000119617</v>
      </c>
      <c r="K62" s="27">
        <f t="shared" ca="1" si="16"/>
        <v>65.141781941100817</v>
      </c>
      <c r="L62" s="27">
        <f t="shared" ca="1" si="16"/>
        <v>45.099896589300442</v>
      </c>
      <c r="M62" s="27">
        <f t="shared" ca="1" si="16"/>
        <v>50.306494898099118</v>
      </c>
      <c r="N62" s="27">
        <f t="shared" ca="1" si="16"/>
        <v>69.680581446299584</v>
      </c>
      <c r="O62" s="27">
        <f t="shared" ca="1" si="16"/>
        <v>24.197478596497604</v>
      </c>
      <c r="P62" s="27">
        <f t="shared" ca="1" si="16"/>
        <v>33.364694313200744</v>
      </c>
      <c r="Q62" s="27">
        <f t="shared" ca="1" si="16"/>
        <v>105.18217511230068</v>
      </c>
      <c r="R62" s="27">
        <f t="shared" ca="1" si="16"/>
        <v>148.75293270299881</v>
      </c>
      <c r="S62" s="27">
        <f t="shared" ca="1" si="17"/>
        <v>202.89955260831812</v>
      </c>
      <c r="T62" s="27">
        <f t="shared" ca="1" si="17"/>
        <v>82.596515929999441</v>
      </c>
      <c r="U62" s="27">
        <f t="shared" ca="1" si="17"/>
        <v>147.28269682800055</v>
      </c>
      <c r="V62" s="27">
        <f t="shared" ca="1" si="17"/>
        <v>24.771521455997572</v>
      </c>
      <c r="W62" s="27">
        <f t="shared" ca="1" si="17"/>
        <v>-261.47024642199904</v>
      </c>
      <c r="X62" s="27">
        <f t="shared" ca="1" si="17"/>
        <v>-475.18266707299881</v>
      </c>
      <c r="Y62" s="27">
        <f t="shared" ca="1" si="17"/>
        <v>-34.408475988000646</v>
      </c>
      <c r="Z62" s="27">
        <f t="shared" ca="1" si="17"/>
        <v>950.34486366399688</v>
      </c>
      <c r="AA62" s="27">
        <f t="shared" ca="1" si="17"/>
        <v>-274.0565594840009</v>
      </c>
      <c r="AB62" s="27">
        <f t="shared" ca="1" si="17"/>
        <v>15.666169769001499</v>
      </c>
      <c r="AC62" s="27">
        <f t="shared" ca="1" si="18"/>
        <v>818.88743618899753</v>
      </c>
      <c r="AD62" s="27">
        <f t="shared" ca="1" si="18"/>
        <v>867.80147305801074</v>
      </c>
      <c r="AE62" s="27">
        <f t="shared" ca="1" si="18"/>
        <v>1043.3154376450038</v>
      </c>
      <c r="AF62" s="27">
        <f t="shared" ca="1" si="18"/>
        <v>-453.2789396320004</v>
      </c>
      <c r="AG62" s="27">
        <f t="shared" ca="1" si="18"/>
        <v>464.03470139400088</v>
      </c>
    </row>
    <row r="63" spans="8:33">
      <c r="H63" s="23" t="s">
        <v>25</v>
      </c>
      <c r="I63" s="27">
        <f t="shared" ca="1" si="16"/>
        <v>0.37778591500000402</v>
      </c>
      <c r="J63" s="27">
        <f t="shared" ca="1" si="16"/>
        <v>0.47017530999997348</v>
      </c>
      <c r="K63" s="27">
        <f t="shared" ca="1" si="16"/>
        <v>0.84404471999999942</v>
      </c>
      <c r="L63" s="27">
        <f t="shared" ca="1" si="16"/>
        <v>9.3883680001056291E-2</v>
      </c>
      <c r="M63" s="27">
        <f t="shared" ca="1" si="16"/>
        <v>0.10417192999989311</v>
      </c>
      <c r="N63" s="27">
        <f t="shared" ca="1" si="16"/>
        <v>-2.8311111299999538</v>
      </c>
      <c r="O63" s="27">
        <f t="shared" ca="1" si="16"/>
        <v>-0.48643049999986943</v>
      </c>
      <c r="P63" s="27">
        <f t="shared" ca="1" si="16"/>
        <v>2.2310892000020885</v>
      </c>
      <c r="Q63" s="27">
        <f t="shared" ca="1" si="16"/>
        <v>1.4793462000011459</v>
      </c>
      <c r="R63" s="27">
        <f t="shared" ca="1" si="16"/>
        <v>3.3191507999999885</v>
      </c>
      <c r="S63" s="27">
        <f t="shared" ca="1" si="17"/>
        <v>4.9374596000002384</v>
      </c>
      <c r="T63" s="27">
        <f t="shared" ca="1" si="17"/>
        <v>0.45896810000022015</v>
      </c>
      <c r="U63" s="27">
        <f t="shared" ca="1" si="17"/>
        <v>18.098686700000144</v>
      </c>
      <c r="V63" s="27">
        <f t="shared" ca="1" si="17"/>
        <v>17.807087299999694</v>
      </c>
      <c r="W63" s="27">
        <f t="shared" ca="1" si="17"/>
        <v>11.153720499999508</v>
      </c>
      <c r="X63" s="27">
        <f t="shared" ca="1" si="17"/>
        <v>26.673517100000936</v>
      </c>
      <c r="Y63" s="27">
        <f t="shared" ca="1" si="17"/>
        <v>68.022106799999165</v>
      </c>
      <c r="Z63" s="27">
        <f t="shared" ca="1" si="17"/>
        <v>56.314752600002066</v>
      </c>
      <c r="AA63" s="27">
        <f t="shared" ca="1" si="17"/>
        <v>56.740372700010994</v>
      </c>
      <c r="AB63" s="27">
        <f t="shared" ca="1" si="17"/>
        <v>58.695568899999671</v>
      </c>
      <c r="AC63" s="27">
        <f t="shared" ca="1" si="18"/>
        <v>69.328978499999721</v>
      </c>
      <c r="AD63" s="27">
        <f t="shared" ca="1" si="18"/>
        <v>112.10864199999924</v>
      </c>
      <c r="AE63" s="27">
        <f t="shared" ca="1" si="18"/>
        <v>64.331285999999636</v>
      </c>
      <c r="AF63" s="27">
        <f t="shared" ca="1" si="18"/>
        <v>60.067027500000222</v>
      </c>
      <c r="AG63" s="27">
        <f t="shared" ca="1" si="18"/>
        <v>77.183890000010251</v>
      </c>
    </row>
    <row r="65" spans="8:9">
      <c r="H65" s="28" t="s">
        <v>113</v>
      </c>
      <c r="I65" s="28"/>
    </row>
  </sheetData>
  <dataConsolidate/>
  <dataValidations count="2">
    <dataValidation type="list" allowBlank="1" showInputMessage="1" showErrorMessage="1" sqref="B4 B23 B45">
      <formula1>"NEM,NSW1,QLD1,VIC1,SA1,TAS1"</formula1>
    </dataValidation>
    <dataValidation type="list" allowBlank="1" showInputMessage="1" showErrorMessage="1" sqref="C1">
      <formula1>"Option 1, Option 2"</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tabColor rgb="FF188736"/>
  </sheetPr>
  <dimension ref="A1:AF157"/>
  <sheetViews>
    <sheetView zoomScale="85" zoomScaleNormal="85" workbookViewId="0"/>
  </sheetViews>
  <sheetFormatPr defaultColWidth="9.1796875" defaultRowHeight="14.5"/>
  <cols>
    <col min="1" max="1" width="16" style="6" customWidth="1"/>
    <col min="2" max="2" width="30.54296875" style="6" customWidth="1"/>
    <col min="3" max="29" width="9.453125" style="6" customWidth="1"/>
    <col min="30" max="30" width="13.81640625" style="6" bestFit="1" customWidth="1"/>
    <col min="31" max="16384" width="9.1796875" style="6"/>
  </cols>
  <sheetData>
    <row r="1" spans="1:32" s="10" customFormat="1" ht="23.25" customHeight="1">
      <c r="A1" s="9" t="s">
        <v>119</v>
      </c>
      <c r="B1" s="8"/>
      <c r="C1" s="8"/>
      <c r="D1" s="8"/>
      <c r="E1" s="8"/>
      <c r="F1" s="8"/>
      <c r="G1" s="8"/>
      <c r="H1" s="8"/>
      <c r="I1" s="8"/>
      <c r="J1" s="8"/>
      <c r="K1" s="8"/>
      <c r="L1" s="8"/>
      <c r="M1" s="8"/>
      <c r="N1" s="8"/>
      <c r="O1" s="8"/>
      <c r="P1" s="8"/>
      <c r="Q1" s="8"/>
      <c r="R1" s="8"/>
      <c r="S1" s="8"/>
      <c r="T1" s="8"/>
      <c r="U1" s="8"/>
      <c r="V1" s="8"/>
      <c r="W1" s="8"/>
      <c r="X1" s="8"/>
      <c r="Y1" s="8"/>
      <c r="Z1" s="8"/>
      <c r="AA1" s="8"/>
    </row>
    <row r="2" spans="1:32" s="10" customFormat="1"/>
    <row r="3" spans="1:32" s="10" customFormat="1">
      <c r="AE3" s="6"/>
      <c r="AF3" s="6"/>
    </row>
    <row r="4" spans="1:32">
      <c r="A4" s="7" t="s">
        <v>52</v>
      </c>
      <c r="B4" s="7"/>
      <c r="C4" s="10"/>
      <c r="D4" s="10"/>
      <c r="E4" s="10"/>
      <c r="F4" s="10"/>
      <c r="G4" s="10"/>
      <c r="H4" s="10"/>
      <c r="I4" s="10"/>
      <c r="J4" s="10"/>
      <c r="K4" s="10"/>
      <c r="L4" s="10"/>
      <c r="M4" s="10"/>
      <c r="N4" s="10"/>
      <c r="O4" s="10"/>
      <c r="P4" s="10"/>
      <c r="Q4" s="10"/>
      <c r="R4" s="10"/>
      <c r="S4" s="10"/>
      <c r="T4" s="10"/>
      <c r="U4" s="10"/>
      <c r="V4" s="10"/>
      <c r="W4" s="10"/>
      <c r="X4" s="10"/>
      <c r="Y4" s="10"/>
      <c r="Z4" s="10"/>
      <c r="AA4" s="10"/>
    </row>
    <row r="5" spans="1:32">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c r="AD5" s="30"/>
    </row>
    <row r="6" spans="1:32">
      <c r="A6" s="11" t="s">
        <v>18</v>
      </c>
      <c r="B6" s="11" t="s">
        <v>2</v>
      </c>
      <c r="C6" s="12">
        <v>72704.630850000001</v>
      </c>
      <c r="D6" s="12">
        <v>70306.159299999985</v>
      </c>
      <c r="E6" s="12">
        <v>66913.899951970001</v>
      </c>
      <c r="F6" s="12">
        <v>60094.203908370007</v>
      </c>
      <c r="G6" s="12">
        <v>55874.504969231995</v>
      </c>
      <c r="H6" s="12">
        <v>55301.162832300004</v>
      </c>
      <c r="I6" s="12">
        <v>48944.389897966976</v>
      </c>
      <c r="J6" s="12">
        <v>48186.943512067002</v>
      </c>
      <c r="K6" s="12">
        <v>47106.477715799003</v>
      </c>
      <c r="L6" s="12">
        <v>51545.198287233987</v>
      </c>
      <c r="M6" s="12">
        <v>40406.226957801977</v>
      </c>
      <c r="N6" s="12">
        <v>41313.519321778003</v>
      </c>
      <c r="O6" s="12">
        <v>38262.395599999989</v>
      </c>
      <c r="P6" s="12">
        <v>34306.816499999994</v>
      </c>
      <c r="Q6" s="12">
        <v>29953.518</v>
      </c>
      <c r="R6" s="12">
        <v>27757.932599999989</v>
      </c>
      <c r="S6" s="12">
        <v>26550.894100000001</v>
      </c>
      <c r="T6" s="12">
        <v>20018.5723</v>
      </c>
      <c r="U6" s="12">
        <v>20345.725299999998</v>
      </c>
      <c r="V6" s="12">
        <v>16174.6291</v>
      </c>
      <c r="W6" s="12">
        <v>14823.804899999999</v>
      </c>
      <c r="X6" s="12">
        <v>11883.375699999999</v>
      </c>
      <c r="Y6" s="12">
        <v>9792.4374000000007</v>
      </c>
      <c r="Z6" s="12">
        <v>8580.6405000000013</v>
      </c>
      <c r="AA6" s="12">
        <v>8346.8454000000002</v>
      </c>
      <c r="AD6" s="30"/>
    </row>
    <row r="7" spans="1:32">
      <c r="A7" s="11" t="s">
        <v>18</v>
      </c>
      <c r="B7" s="11" t="s">
        <v>11</v>
      </c>
      <c r="C7" s="12">
        <v>29396.8302</v>
      </c>
      <c r="D7" s="12">
        <v>28237.025600000004</v>
      </c>
      <c r="E7" s="12">
        <v>23443.839231814003</v>
      </c>
      <c r="F7" s="12">
        <v>22494.989726232001</v>
      </c>
      <c r="G7" s="12">
        <v>20586.326189066996</v>
      </c>
      <c r="H7" s="12">
        <v>20452.795100000003</v>
      </c>
      <c r="I7" s="12">
        <v>20252.735099999984</v>
      </c>
      <c r="J7" s="12">
        <v>18157.856899999999</v>
      </c>
      <c r="K7" s="12">
        <v>17176.356699999989</v>
      </c>
      <c r="L7" s="12">
        <v>18347.4139</v>
      </c>
      <c r="M7" s="12">
        <v>18668.871500000001</v>
      </c>
      <c r="N7" s="12">
        <v>19322.776699999999</v>
      </c>
      <c r="O7" s="12">
        <v>18012.095400000002</v>
      </c>
      <c r="P7" s="12">
        <v>18021.439999999988</v>
      </c>
      <c r="Q7" s="12">
        <v>18931.876900000003</v>
      </c>
      <c r="R7" s="12">
        <v>18656.7232</v>
      </c>
      <c r="S7" s="12">
        <v>17974.637900000002</v>
      </c>
      <c r="T7" s="12">
        <v>16825.651399999999</v>
      </c>
      <c r="U7" s="12">
        <v>16878.348900000001</v>
      </c>
      <c r="V7" s="12">
        <v>15564.95099999999</v>
      </c>
      <c r="W7" s="12">
        <v>15865.0926</v>
      </c>
      <c r="X7" s="12">
        <v>13398.35167</v>
      </c>
      <c r="Y7" s="12">
        <v>4428.2505999999994</v>
      </c>
      <c r="Z7" s="12">
        <v>6605.6437000000005</v>
      </c>
      <c r="AA7" s="12">
        <v>0</v>
      </c>
    </row>
    <row r="8" spans="1:32">
      <c r="A8" s="11" t="s">
        <v>18</v>
      </c>
      <c r="B8" s="11" t="s">
        <v>8</v>
      </c>
      <c r="C8" s="12">
        <v>1472.7889279999999</v>
      </c>
      <c r="D8" s="12">
        <v>1433.1157071479001</v>
      </c>
      <c r="E8" s="12">
        <v>1453.2733424707299</v>
      </c>
      <c r="F8" s="12">
        <v>1365.7164091074401</v>
      </c>
      <c r="G8" s="12">
        <v>1177.193640493899</v>
      </c>
      <c r="H8" s="12">
        <v>1256.658006033</v>
      </c>
      <c r="I8" s="12">
        <v>1232.9542810089999</v>
      </c>
      <c r="J8" s="12">
        <v>1877.4732548583979</v>
      </c>
      <c r="K8" s="12">
        <v>1370.3441940104999</v>
      </c>
      <c r="L8" s="12">
        <v>2315.6033242216995</v>
      </c>
      <c r="M8" s="12">
        <v>4852.1589465412999</v>
      </c>
      <c r="N8" s="12">
        <v>5809.6387573587972</v>
      </c>
      <c r="O8" s="12">
        <v>4712.6187790910999</v>
      </c>
      <c r="P8" s="12">
        <v>5090.5144906239002</v>
      </c>
      <c r="Q8" s="12">
        <v>4890.9739479082991</v>
      </c>
      <c r="R8" s="12">
        <v>3952.8860680127996</v>
      </c>
      <c r="S8" s="12">
        <v>3592.5714715988979</v>
      </c>
      <c r="T8" s="12">
        <v>4318.5985481459993</v>
      </c>
      <c r="U8" s="12">
        <v>3872.8007909686994</v>
      </c>
      <c r="V8" s="12">
        <v>4570.6814055893001</v>
      </c>
      <c r="W8" s="12">
        <v>3295.2240247129998</v>
      </c>
      <c r="X8" s="12">
        <v>3172.2378737241997</v>
      </c>
      <c r="Y8" s="12">
        <v>1529.4013434151991</v>
      </c>
      <c r="Z8" s="12">
        <v>1001.3049548493001</v>
      </c>
      <c r="AA8" s="12">
        <v>6794.7276521149997</v>
      </c>
    </row>
    <row r="9" spans="1:32">
      <c r="A9" s="11" t="s">
        <v>18</v>
      </c>
      <c r="B9" s="11" t="s">
        <v>12</v>
      </c>
      <c r="C9" s="12">
        <v>51.024142999999903</v>
      </c>
      <c r="D9" s="12">
        <v>63.582266000000004</v>
      </c>
      <c r="E9" s="12">
        <v>123.81366399999999</v>
      </c>
      <c r="F9" s="12">
        <v>115.67439999999999</v>
      </c>
      <c r="G9" s="12">
        <v>141.7702459999999</v>
      </c>
      <c r="H9" s="12">
        <v>184.338854999999</v>
      </c>
      <c r="I9" s="12">
        <v>43.944814999999998</v>
      </c>
      <c r="J9" s="12">
        <v>118.07513700000001</v>
      </c>
      <c r="K9" s="12">
        <v>57.652283999999895</v>
      </c>
      <c r="L9" s="12">
        <v>156.35858899999988</v>
      </c>
      <c r="M9" s="12">
        <v>171.97164800000002</v>
      </c>
      <c r="N9" s="12">
        <v>582.29872999999895</v>
      </c>
      <c r="O9" s="12">
        <v>144.73953</v>
      </c>
      <c r="P9" s="12">
        <v>159.77045000000001</v>
      </c>
      <c r="Q9" s="12">
        <v>291.56015000000002</v>
      </c>
      <c r="R9" s="12">
        <v>209.75749999999999</v>
      </c>
      <c r="S9" s="12">
        <v>0</v>
      </c>
      <c r="T9" s="12">
        <v>0</v>
      </c>
      <c r="U9" s="12">
        <v>0</v>
      </c>
      <c r="V9" s="12">
        <v>0</v>
      </c>
      <c r="W9" s="12">
        <v>0</v>
      </c>
      <c r="X9" s="12">
        <v>0</v>
      </c>
      <c r="Y9" s="12">
        <v>0</v>
      </c>
      <c r="Z9" s="12">
        <v>0</v>
      </c>
      <c r="AA9" s="12">
        <v>0</v>
      </c>
    </row>
    <row r="10" spans="1:32">
      <c r="A10" s="11" t="s">
        <v>18</v>
      </c>
      <c r="B10" s="11" t="s">
        <v>5</v>
      </c>
      <c r="C10" s="12">
        <v>87.361070363069999</v>
      </c>
      <c r="D10" s="12">
        <v>111.60040117825399</v>
      </c>
      <c r="E10" s="12">
        <v>128.12250554058488</v>
      </c>
      <c r="F10" s="12">
        <v>140.66107776045399</v>
      </c>
      <c r="G10" s="12">
        <v>140.68502406224599</v>
      </c>
      <c r="H10" s="12">
        <v>158.93699746151486</v>
      </c>
      <c r="I10" s="12">
        <v>59.118759812285006</v>
      </c>
      <c r="J10" s="12">
        <v>189.85062474028999</v>
      </c>
      <c r="K10" s="12">
        <v>70.911611767380009</v>
      </c>
      <c r="L10" s="12">
        <v>233.09492005966982</v>
      </c>
      <c r="M10" s="12">
        <v>920.18992616496018</v>
      </c>
      <c r="N10" s="12">
        <v>1822.9724011530277</v>
      </c>
      <c r="O10" s="12">
        <v>765.27704057774974</v>
      </c>
      <c r="P10" s="12">
        <v>1585.8788845119498</v>
      </c>
      <c r="Q10" s="12">
        <v>2544.6396650570491</v>
      </c>
      <c r="R10" s="12">
        <v>1421.9669750557298</v>
      </c>
      <c r="S10" s="12">
        <v>3261.6376498907603</v>
      </c>
      <c r="T10" s="12">
        <v>6162.8925480049265</v>
      </c>
      <c r="U10" s="12">
        <v>3503.4809446277554</v>
      </c>
      <c r="V10" s="12">
        <v>4964.8575966470007</v>
      </c>
      <c r="W10" s="12">
        <v>8107.5154969352998</v>
      </c>
      <c r="X10" s="12">
        <v>6874.3738289375997</v>
      </c>
      <c r="Y10" s="12">
        <v>9431.1686517711987</v>
      </c>
      <c r="Z10" s="12">
        <v>13814.358423142801</v>
      </c>
      <c r="AA10" s="12">
        <v>15372.104565606498</v>
      </c>
    </row>
    <row r="11" spans="1:32">
      <c r="A11" s="11" t="s">
        <v>18</v>
      </c>
      <c r="B11" s="11" t="s">
        <v>3</v>
      </c>
      <c r="C11" s="12">
        <v>13880.754349999999</v>
      </c>
      <c r="D11" s="12">
        <v>14665.434985999997</v>
      </c>
      <c r="E11" s="12">
        <v>15729.664246</v>
      </c>
      <c r="F11" s="12">
        <v>14383.470934999999</v>
      </c>
      <c r="G11" s="12">
        <v>13263.391245999997</v>
      </c>
      <c r="H11" s="12">
        <v>16126.120678999996</v>
      </c>
      <c r="I11" s="12">
        <v>16125.949194999997</v>
      </c>
      <c r="J11" s="12">
        <v>16673.763514999999</v>
      </c>
      <c r="K11" s="12">
        <v>17109.337001</v>
      </c>
      <c r="L11" s="12">
        <v>17045.399681999996</v>
      </c>
      <c r="M11" s="12">
        <v>18557.315795999999</v>
      </c>
      <c r="N11" s="12">
        <v>18933.140067999986</v>
      </c>
      <c r="O11" s="12">
        <v>17328.647723000002</v>
      </c>
      <c r="P11" s="12">
        <v>15322.813419999999</v>
      </c>
      <c r="Q11" s="12">
        <v>17563.221446</v>
      </c>
      <c r="R11" s="12">
        <v>15573.443685999999</v>
      </c>
      <c r="S11" s="12">
        <v>14997.341735999995</v>
      </c>
      <c r="T11" s="12">
        <v>15222.032169999999</v>
      </c>
      <c r="U11" s="12">
        <v>14697.61666</v>
      </c>
      <c r="V11" s="12">
        <v>15532.215424999999</v>
      </c>
      <c r="W11" s="12">
        <v>16268.585779999999</v>
      </c>
      <c r="X11" s="12">
        <v>15556.696828999997</v>
      </c>
      <c r="Y11" s="12">
        <v>13699.304689999997</v>
      </c>
      <c r="Z11" s="12">
        <v>17369.43795</v>
      </c>
      <c r="AA11" s="12">
        <v>17327.836524999999</v>
      </c>
    </row>
    <row r="12" spans="1:32">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32">
      <c r="A13" s="11" t="s">
        <v>18</v>
      </c>
      <c r="B13" s="11" t="s">
        <v>10</v>
      </c>
      <c r="C13" s="12">
        <v>30901.959067091222</v>
      </c>
      <c r="D13" s="12">
        <v>33860.364129949608</v>
      </c>
      <c r="E13" s="12">
        <v>40804.678347792564</v>
      </c>
      <c r="F13" s="12">
        <v>49052.568907876972</v>
      </c>
      <c r="G13" s="12">
        <v>57711.252610793992</v>
      </c>
      <c r="H13" s="12">
        <v>62294.346583800012</v>
      </c>
      <c r="I13" s="12">
        <v>67123.316642543126</v>
      </c>
      <c r="J13" s="12">
        <v>67340.072888457667</v>
      </c>
      <c r="K13" s="12">
        <v>71333.698190190233</v>
      </c>
      <c r="L13" s="12">
        <v>72099.4549915487</v>
      </c>
      <c r="M13" s="12">
        <v>82805.948895862937</v>
      </c>
      <c r="N13" s="12">
        <v>87744.53188796225</v>
      </c>
      <c r="O13" s="12">
        <v>99476.651350532979</v>
      </c>
      <c r="P13" s="12">
        <v>111142.67860906596</v>
      </c>
      <c r="Q13" s="12">
        <v>120328.11029853631</v>
      </c>
      <c r="R13" s="12">
        <v>127427.65620689023</v>
      </c>
      <c r="S13" s="12">
        <v>128265.47277365967</v>
      </c>
      <c r="T13" s="12">
        <v>130209.91518479299</v>
      </c>
      <c r="U13" s="12">
        <v>133109.69797259019</v>
      </c>
      <c r="V13" s="12">
        <v>138562.59016689699</v>
      </c>
      <c r="W13" s="12">
        <v>138329.981728199</v>
      </c>
      <c r="X13" s="12">
        <v>142933.5924290698</v>
      </c>
      <c r="Y13" s="12">
        <v>152993.17856486759</v>
      </c>
      <c r="Z13" s="12">
        <v>166785.32075055977</v>
      </c>
      <c r="AA13" s="12">
        <v>175654.92323697195</v>
      </c>
    </row>
    <row r="14" spans="1:32">
      <c r="A14" s="11" t="s">
        <v>18</v>
      </c>
      <c r="B14" s="11" t="s">
        <v>9</v>
      </c>
      <c r="C14" s="12">
        <v>19029.390763062554</v>
      </c>
      <c r="D14" s="12">
        <v>18222.420763224047</v>
      </c>
      <c r="E14" s="12">
        <v>20256.757171464898</v>
      </c>
      <c r="F14" s="12">
        <v>20051.58742521012</v>
      </c>
      <c r="G14" s="12">
        <v>20620.675795307259</v>
      </c>
      <c r="H14" s="12">
        <v>19140.570074059517</v>
      </c>
      <c r="I14" s="12">
        <v>21175.215329027935</v>
      </c>
      <c r="J14" s="12">
        <v>21915.607524486648</v>
      </c>
      <c r="K14" s="12">
        <v>22831.344581750218</v>
      </c>
      <c r="L14" s="12">
        <v>22669.218940521772</v>
      </c>
      <c r="M14" s="12">
        <v>29864.105899335384</v>
      </c>
      <c r="N14" s="12">
        <v>29940.557677229193</v>
      </c>
      <c r="O14" s="12">
        <v>33801.068039461694</v>
      </c>
      <c r="P14" s="12">
        <v>35611.353565796482</v>
      </c>
      <c r="Q14" s="12">
        <v>38939.925790505098</v>
      </c>
      <c r="R14" s="12">
        <v>41249.715303028985</v>
      </c>
      <c r="S14" s="12">
        <v>43974.429942085393</v>
      </c>
      <c r="T14" s="12">
        <v>49201.316329991794</v>
      </c>
      <c r="U14" s="12">
        <v>55398.565626962896</v>
      </c>
      <c r="V14" s="12">
        <v>60152.648428116292</v>
      </c>
      <c r="W14" s="12">
        <v>65381.348099005088</v>
      </c>
      <c r="X14" s="12">
        <v>67669.944016053676</v>
      </c>
      <c r="Y14" s="12">
        <v>76897.157526651281</v>
      </c>
      <c r="Z14" s="12">
        <v>85893.645103571078</v>
      </c>
      <c r="AA14" s="12">
        <v>92997.168023823499</v>
      </c>
    </row>
    <row r="15" spans="1:32">
      <c r="A15" s="11" t="s">
        <v>18</v>
      </c>
      <c r="B15" s="11" t="s">
        <v>102</v>
      </c>
      <c r="C15" s="12">
        <v>482.45081809829895</v>
      </c>
      <c r="D15" s="12">
        <v>485.75333799049997</v>
      </c>
      <c r="E15" s="12">
        <v>525.47817325429901</v>
      </c>
      <c r="F15" s="12">
        <v>514.759732673999</v>
      </c>
      <c r="G15" s="12">
        <v>504.25301508929999</v>
      </c>
      <c r="H15" s="12">
        <v>775.1221998804989</v>
      </c>
      <c r="I15" s="12">
        <v>808.09198781990006</v>
      </c>
      <c r="J15" s="12">
        <v>797.72453507939883</v>
      </c>
      <c r="K15" s="12">
        <v>768.01010211449977</v>
      </c>
      <c r="L15" s="12">
        <v>1467.8475960076998</v>
      </c>
      <c r="M15" s="12">
        <v>3939.4021877414989</v>
      </c>
      <c r="N15" s="12">
        <v>3978.1807554423995</v>
      </c>
      <c r="O15" s="12">
        <v>6087.5493024895013</v>
      </c>
      <c r="P15" s="12">
        <v>6088.5590494419985</v>
      </c>
      <c r="Q15" s="12">
        <v>9793.9001105539974</v>
      </c>
      <c r="R15" s="12">
        <v>9823.4118247720016</v>
      </c>
      <c r="S15" s="12">
        <v>10928.799554301999</v>
      </c>
      <c r="T15" s="12">
        <v>10774.81108381</v>
      </c>
      <c r="U15" s="12">
        <v>15372.134821817997</v>
      </c>
      <c r="V15" s="12">
        <v>14961.69703841499</v>
      </c>
      <c r="W15" s="12">
        <v>15159.251245539999</v>
      </c>
      <c r="X15" s="12">
        <v>16173.424636362999</v>
      </c>
      <c r="Y15" s="12">
        <v>18106.223847469999</v>
      </c>
      <c r="Z15" s="12">
        <v>19267.534801721999</v>
      </c>
      <c r="AA15" s="12">
        <v>19640.248177417998</v>
      </c>
      <c r="AE15" s="10"/>
      <c r="AF15" s="10"/>
    </row>
    <row r="16" spans="1:32">
      <c r="A16" s="11" t="s">
        <v>18</v>
      </c>
      <c r="B16" s="11" t="s">
        <v>15</v>
      </c>
      <c r="C16" s="12">
        <v>847.10949999999991</v>
      </c>
      <c r="D16" s="12">
        <v>1010.6694300000001</v>
      </c>
      <c r="E16" s="12">
        <v>3361.9360908291997</v>
      </c>
      <c r="F16" s="12">
        <v>3891.4409674215003</v>
      </c>
      <c r="G16" s="12">
        <v>5538.07552614</v>
      </c>
      <c r="H16" s="12">
        <v>5416.2437145038984</v>
      </c>
      <c r="I16" s="12">
        <v>5903.8449651175997</v>
      </c>
      <c r="J16" s="12">
        <v>6513.68229010699</v>
      </c>
      <c r="K16" s="12">
        <v>5749.2768858026002</v>
      </c>
      <c r="L16" s="12">
        <v>6081.003030831198</v>
      </c>
      <c r="M16" s="12">
        <v>7033.6767354409985</v>
      </c>
      <c r="N16" s="12">
        <v>7128.8874315573994</v>
      </c>
      <c r="O16" s="12">
        <v>9777.9652088319981</v>
      </c>
      <c r="P16" s="12">
        <v>9890.6699066254005</v>
      </c>
      <c r="Q16" s="12">
        <v>9665.3639503595004</v>
      </c>
      <c r="R16" s="12">
        <v>10200.934029282998</v>
      </c>
      <c r="S16" s="12">
        <v>11162.095854548988</v>
      </c>
      <c r="T16" s="12">
        <v>10386.458741502998</v>
      </c>
      <c r="U16" s="12">
        <v>10841.374664610999</v>
      </c>
      <c r="V16" s="12">
        <v>11029.083074235998</v>
      </c>
      <c r="W16" s="12">
        <v>10623.444158170998</v>
      </c>
      <c r="X16" s="12">
        <v>11993.392080719999</v>
      </c>
      <c r="Y16" s="12">
        <v>12967.941501186999</v>
      </c>
      <c r="Z16" s="12">
        <v>15317.209862715998</v>
      </c>
      <c r="AA16" s="12">
        <v>14720.211453518999</v>
      </c>
      <c r="AE16" s="10"/>
      <c r="AF16" s="10"/>
    </row>
    <row r="17" spans="1:32">
      <c r="A17" s="11" t="s">
        <v>18</v>
      </c>
      <c r="B17" s="11" t="s">
        <v>17</v>
      </c>
      <c r="C17" s="12">
        <v>110.38381716500001</v>
      </c>
      <c r="D17" s="12">
        <v>173.64930613999999</v>
      </c>
      <c r="E17" s="12">
        <v>271.87493221999983</v>
      </c>
      <c r="F17" s="12">
        <v>388.44188682999993</v>
      </c>
      <c r="G17" s="12">
        <v>522.14564212999994</v>
      </c>
      <c r="H17" s="12">
        <v>644.91719569999998</v>
      </c>
      <c r="I17" s="12">
        <v>832.3297549499988</v>
      </c>
      <c r="J17" s="12">
        <v>982.86965470000007</v>
      </c>
      <c r="K17" s="12">
        <v>1198.8464499999998</v>
      </c>
      <c r="L17" s="12">
        <v>1514.9903265999999</v>
      </c>
      <c r="M17" s="12">
        <v>1821.0821251</v>
      </c>
      <c r="N17" s="12">
        <v>2090.4436672000002</v>
      </c>
      <c r="O17" s="12">
        <v>2452.653473299999</v>
      </c>
      <c r="P17" s="12">
        <v>2833.7991264999996</v>
      </c>
      <c r="Q17" s="12">
        <v>3103.6065489000002</v>
      </c>
      <c r="R17" s="12">
        <v>3482.8715950999995</v>
      </c>
      <c r="S17" s="12">
        <v>3853.2368561999997</v>
      </c>
      <c r="T17" s="12">
        <v>4024.6190973999987</v>
      </c>
      <c r="U17" s="12">
        <v>4486.2215173999994</v>
      </c>
      <c r="V17" s="12">
        <v>4804.7247001000005</v>
      </c>
      <c r="W17" s="12">
        <v>5039.7237794999992</v>
      </c>
      <c r="X17" s="12">
        <v>5477.3892949999999</v>
      </c>
      <c r="Y17" s="12">
        <v>5856.0977995000003</v>
      </c>
      <c r="Z17" s="12">
        <v>5983.6865025999996</v>
      </c>
      <c r="AA17" s="12">
        <v>6329.4506204999998</v>
      </c>
      <c r="AE17" s="10"/>
      <c r="AF17" s="10"/>
    </row>
    <row r="18" spans="1:32">
      <c r="A18" s="36" t="s">
        <v>98</v>
      </c>
      <c r="B18" s="36"/>
      <c r="C18" s="29">
        <v>167524.73937151683</v>
      </c>
      <c r="D18" s="29">
        <v>166899.70315349978</v>
      </c>
      <c r="E18" s="29">
        <v>168854.04846105276</v>
      </c>
      <c r="F18" s="29">
        <v>167698.87278955698</v>
      </c>
      <c r="G18" s="29">
        <v>169515.79972095642</v>
      </c>
      <c r="H18" s="29">
        <v>174914.92912765403</v>
      </c>
      <c r="I18" s="29">
        <v>174957.62402035928</v>
      </c>
      <c r="J18" s="29">
        <v>174459.64335661</v>
      </c>
      <c r="K18" s="29">
        <v>177056.12227851734</v>
      </c>
      <c r="L18" s="29">
        <v>184411.7426345858</v>
      </c>
      <c r="M18" s="29">
        <v>196246.78956970657</v>
      </c>
      <c r="N18" s="29">
        <v>205469.43554348126</v>
      </c>
      <c r="O18" s="29">
        <v>212503.49346266349</v>
      </c>
      <c r="P18" s="29">
        <v>221241.26591999826</v>
      </c>
      <c r="Q18" s="29">
        <v>233443.82619800678</v>
      </c>
      <c r="R18" s="29">
        <v>236250.08153898775</v>
      </c>
      <c r="S18" s="29">
        <v>238616.98557323474</v>
      </c>
      <c r="T18" s="29">
        <v>241958.97848093571</v>
      </c>
      <c r="U18" s="29">
        <v>247806.23619514954</v>
      </c>
      <c r="V18" s="29">
        <v>255522.57312224957</v>
      </c>
      <c r="W18" s="29">
        <v>262071.5526288524</v>
      </c>
      <c r="X18" s="29">
        <v>261488.57234678528</v>
      </c>
      <c r="Y18" s="29">
        <v>268770.89877670526</v>
      </c>
      <c r="Z18" s="29">
        <v>300050.35138212296</v>
      </c>
      <c r="AA18" s="29">
        <v>316493.60540351691</v>
      </c>
      <c r="AB18" s="10"/>
      <c r="AC18" s="10"/>
      <c r="AD18" s="10"/>
      <c r="AE18" s="10"/>
      <c r="AF18" s="10"/>
    </row>
    <row r="19" spans="1:32">
      <c r="AB19" s="10"/>
      <c r="AC19" s="10"/>
      <c r="AD19" s="10"/>
      <c r="AE19" s="10"/>
      <c r="AF19" s="10"/>
    </row>
    <row r="20" spans="1:32">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c r="AB20" s="10"/>
      <c r="AC20" s="10"/>
      <c r="AD20" s="10"/>
      <c r="AE20" s="10"/>
      <c r="AF20" s="10"/>
    </row>
    <row r="21" spans="1:32">
      <c r="A21" s="11" t="s">
        <v>26</v>
      </c>
      <c r="B21" s="11" t="s">
        <v>2</v>
      </c>
      <c r="C21" s="12">
        <v>32519.432300000004</v>
      </c>
      <c r="D21" s="12">
        <v>30118.190799999993</v>
      </c>
      <c r="E21" s="12">
        <v>28834.364473470003</v>
      </c>
      <c r="F21" s="12">
        <v>25581.815900000001</v>
      </c>
      <c r="G21" s="12">
        <v>22175.296999999999</v>
      </c>
      <c r="H21" s="12">
        <v>21657.120900000002</v>
      </c>
      <c r="I21" s="12">
        <v>17282.443199999991</v>
      </c>
      <c r="J21" s="12">
        <v>17422.5265</v>
      </c>
      <c r="K21" s="12">
        <v>17616.098699999999</v>
      </c>
      <c r="L21" s="12">
        <v>19936.484499999999</v>
      </c>
      <c r="M21" s="12">
        <v>7900.4258999999902</v>
      </c>
      <c r="N21" s="12">
        <v>8263.8500999999997</v>
      </c>
      <c r="O21" s="12">
        <v>7870.8482000000004</v>
      </c>
      <c r="P21" s="12">
        <v>6820.4328000000005</v>
      </c>
      <c r="Q21" s="12">
        <v>8310.366399999999</v>
      </c>
      <c r="R21" s="12">
        <v>7222.9402</v>
      </c>
      <c r="S21" s="12">
        <v>6596.5240000000003</v>
      </c>
      <c r="T21" s="12">
        <v>0</v>
      </c>
      <c r="U21" s="12">
        <v>0</v>
      </c>
      <c r="V21" s="12">
        <v>0</v>
      </c>
      <c r="W21" s="12">
        <v>0</v>
      </c>
      <c r="X21" s="12">
        <v>0</v>
      </c>
      <c r="Y21" s="12">
        <v>0</v>
      </c>
      <c r="Z21" s="12">
        <v>0</v>
      </c>
      <c r="AA21" s="12">
        <v>0</v>
      </c>
      <c r="AB21" s="10"/>
      <c r="AC21" s="10"/>
      <c r="AD21" s="10"/>
      <c r="AE21" s="10"/>
      <c r="AF21" s="10"/>
    </row>
    <row r="22" spans="1:32" s="10" customFormat="1">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2" s="10" customFormat="1">
      <c r="A23" s="11" t="s">
        <v>26</v>
      </c>
      <c r="B23" s="11" t="s">
        <v>8</v>
      </c>
      <c r="C23" s="12">
        <v>4.9147749999999997</v>
      </c>
      <c r="D23" s="12">
        <v>5.7675303447999999</v>
      </c>
      <c r="E23" s="12">
        <v>116.7868678589</v>
      </c>
      <c r="F23" s="12">
        <v>61.709871216300002</v>
      </c>
      <c r="G23" s="12">
        <v>42.678646677499998</v>
      </c>
      <c r="H23" s="12">
        <v>27.9263421084</v>
      </c>
      <c r="I23" s="12">
        <v>54.142129684499899</v>
      </c>
      <c r="J23" s="12">
        <v>242.47386619979898</v>
      </c>
      <c r="K23" s="12">
        <v>96.451645444000008</v>
      </c>
      <c r="L23" s="12">
        <v>267.6226774644</v>
      </c>
      <c r="M23" s="12">
        <v>1172.5945598982</v>
      </c>
      <c r="N23" s="12">
        <v>1402.7519767762999</v>
      </c>
      <c r="O23" s="12">
        <v>911.4978338505</v>
      </c>
      <c r="P23" s="12">
        <v>1136.3520186875</v>
      </c>
      <c r="Q23" s="12">
        <v>1392.6238792720001</v>
      </c>
      <c r="R23" s="12">
        <v>1026.1006417106998</v>
      </c>
      <c r="S23" s="12">
        <v>1058.0498731569999</v>
      </c>
      <c r="T23" s="12">
        <v>1278.5528350043999</v>
      </c>
      <c r="U23" s="12">
        <v>1152.3613480900001</v>
      </c>
      <c r="V23" s="12">
        <v>1374.9927336220001</v>
      </c>
      <c r="W23" s="12">
        <v>8.1406719999999998E-3</v>
      </c>
      <c r="X23" s="12">
        <v>7.8844550000000003E-3</v>
      </c>
      <c r="Y23" s="12">
        <v>1.0184074E-2</v>
      </c>
      <c r="Z23" s="12">
        <v>1.47691619999999E-2</v>
      </c>
      <c r="AA23" s="12">
        <v>1.49423389999999E-2</v>
      </c>
    </row>
    <row r="24" spans="1:32" s="10" customFormat="1">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2" s="10" customFormat="1">
      <c r="A25" s="11" t="s">
        <v>26</v>
      </c>
      <c r="B25" s="11" t="s">
        <v>5</v>
      </c>
      <c r="C25" s="12">
        <v>2.4729921475600003</v>
      </c>
      <c r="D25" s="12">
        <v>5.0316738459400003</v>
      </c>
      <c r="E25" s="12">
        <v>37.97400630449998</v>
      </c>
      <c r="F25" s="12">
        <v>32.735144782500001</v>
      </c>
      <c r="G25" s="12">
        <v>24.871329264700002</v>
      </c>
      <c r="H25" s="12">
        <v>13.031713415019997</v>
      </c>
      <c r="I25" s="12">
        <v>16.027597168569997</v>
      </c>
      <c r="J25" s="12">
        <v>75.562810441099998</v>
      </c>
      <c r="K25" s="12">
        <v>23.733545625170002</v>
      </c>
      <c r="L25" s="12">
        <v>58.870589133050004</v>
      </c>
      <c r="M25" s="12">
        <v>601.42857085340006</v>
      </c>
      <c r="N25" s="12">
        <v>953.62352477899788</v>
      </c>
      <c r="O25" s="12">
        <v>233.42921620199996</v>
      </c>
      <c r="P25" s="12">
        <v>466.95969365275005</v>
      </c>
      <c r="Q25" s="12">
        <v>519.55439732619902</v>
      </c>
      <c r="R25" s="12">
        <v>167.45620849909997</v>
      </c>
      <c r="S25" s="12">
        <v>896.65097009959982</v>
      </c>
      <c r="T25" s="12">
        <v>3053.1923643859386</v>
      </c>
      <c r="U25" s="12">
        <v>1596.2667665549989</v>
      </c>
      <c r="V25" s="12">
        <v>2171.6591936801001</v>
      </c>
      <c r="W25" s="12">
        <v>4108.3089617320002</v>
      </c>
      <c r="X25" s="12">
        <v>2838.4027734340002</v>
      </c>
      <c r="Y25" s="12">
        <v>3482.4118126059998</v>
      </c>
      <c r="Z25" s="12">
        <v>4450.0347116449993</v>
      </c>
      <c r="AA25" s="12">
        <v>5397.5673713299993</v>
      </c>
    </row>
    <row r="26" spans="1:32" s="10" customFormat="1">
      <c r="A26" s="11" t="s">
        <v>26</v>
      </c>
      <c r="B26" s="11" t="s">
        <v>3</v>
      </c>
      <c r="C26" s="12">
        <v>2377.4003699999994</v>
      </c>
      <c r="D26" s="12">
        <v>2903.30915</v>
      </c>
      <c r="E26" s="12">
        <v>3213.6812060000002</v>
      </c>
      <c r="F26" s="12">
        <v>3001.2899299999999</v>
      </c>
      <c r="G26" s="12">
        <v>2423.2481600000001</v>
      </c>
      <c r="H26" s="12">
        <v>3555.3533349999998</v>
      </c>
      <c r="I26" s="12">
        <v>2989.3171000000002</v>
      </c>
      <c r="J26" s="12">
        <v>2779.6002200000003</v>
      </c>
      <c r="K26" s="12">
        <v>2580.1239909999999</v>
      </c>
      <c r="L26" s="12">
        <v>2420.8829459999997</v>
      </c>
      <c r="M26" s="12">
        <v>3076.25353</v>
      </c>
      <c r="N26" s="12">
        <v>3285.5101299999997</v>
      </c>
      <c r="O26" s="12">
        <v>3011.6766150000003</v>
      </c>
      <c r="P26" s="12">
        <v>2588.6058199999993</v>
      </c>
      <c r="Q26" s="12">
        <v>3725.9780899999996</v>
      </c>
      <c r="R26" s="12">
        <v>3165.6940700000005</v>
      </c>
      <c r="S26" s="12">
        <v>2868.6921859999993</v>
      </c>
      <c r="T26" s="12">
        <v>2962.1890899999999</v>
      </c>
      <c r="U26" s="12">
        <v>2604.1879250000002</v>
      </c>
      <c r="V26" s="12">
        <v>3065.7301150000003</v>
      </c>
      <c r="W26" s="12">
        <v>3214.3469700000001</v>
      </c>
      <c r="X26" s="12">
        <v>3076.377614</v>
      </c>
      <c r="Y26" s="12">
        <v>2488.6296400000001</v>
      </c>
      <c r="Z26" s="12">
        <v>3721.661904999999</v>
      </c>
      <c r="AA26" s="12">
        <v>3708.5980300000001</v>
      </c>
    </row>
    <row r="27" spans="1:32" s="10" customFormat="1">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32" s="10" customFormat="1">
      <c r="A28" s="11" t="s">
        <v>26</v>
      </c>
      <c r="B28" s="11" t="s">
        <v>10</v>
      </c>
      <c r="C28" s="12">
        <v>7060.0333270331903</v>
      </c>
      <c r="D28" s="12">
        <v>9912.7277661980988</v>
      </c>
      <c r="E28" s="12">
        <v>13344.970460675382</v>
      </c>
      <c r="F28" s="12">
        <v>17726.843535928994</v>
      </c>
      <c r="G28" s="12">
        <v>22598.140259241569</v>
      </c>
      <c r="H28" s="12">
        <v>26736.251653996576</v>
      </c>
      <c r="I28" s="12">
        <v>28121.956349609402</v>
      </c>
      <c r="J28" s="12">
        <v>28494.287905122463</v>
      </c>
      <c r="K28" s="12">
        <v>28910.612222945641</v>
      </c>
      <c r="L28" s="12">
        <v>29020.681945218668</v>
      </c>
      <c r="M28" s="12">
        <v>31959.361004758441</v>
      </c>
      <c r="N28" s="12">
        <v>33304.867549717383</v>
      </c>
      <c r="O28" s="12">
        <v>35495.914767492235</v>
      </c>
      <c r="P28" s="12">
        <v>36534.875352672265</v>
      </c>
      <c r="Q28" s="12">
        <v>37930.552909342689</v>
      </c>
      <c r="R28" s="12">
        <v>44527.584039219699</v>
      </c>
      <c r="S28" s="12">
        <v>45406.851824239988</v>
      </c>
      <c r="T28" s="12">
        <v>42958.5330008319</v>
      </c>
      <c r="U28" s="12">
        <v>47361.014545865401</v>
      </c>
      <c r="V28" s="12">
        <v>46127.299590525283</v>
      </c>
      <c r="W28" s="12">
        <v>45330.088038796508</v>
      </c>
      <c r="X28" s="12">
        <v>48078.96037548739</v>
      </c>
      <c r="Y28" s="12">
        <v>48079.667598472595</v>
      </c>
      <c r="Z28" s="12">
        <v>52239.432578098502</v>
      </c>
      <c r="AA28" s="12">
        <v>53267.479811601901</v>
      </c>
    </row>
    <row r="29" spans="1:32" s="10" customFormat="1">
      <c r="A29" s="11" t="s">
        <v>26</v>
      </c>
      <c r="B29" s="11" t="s">
        <v>9</v>
      </c>
      <c r="C29" s="12">
        <v>8611.5953173995058</v>
      </c>
      <c r="D29" s="12">
        <v>8141.3891366820253</v>
      </c>
      <c r="E29" s="12">
        <v>8780.2901748575314</v>
      </c>
      <c r="F29" s="12">
        <v>9068.9032511616933</v>
      </c>
      <c r="G29" s="12">
        <v>9335.8629087584959</v>
      </c>
      <c r="H29" s="12">
        <v>8906.8858109159974</v>
      </c>
      <c r="I29" s="12">
        <v>10770.561557859197</v>
      </c>
      <c r="J29" s="12">
        <v>11533.344331095399</v>
      </c>
      <c r="K29" s="12">
        <v>11653.672175590997</v>
      </c>
      <c r="L29" s="12">
        <v>11708.356596528096</v>
      </c>
      <c r="M29" s="12">
        <v>18594.485239549289</v>
      </c>
      <c r="N29" s="12">
        <v>18648.941392156696</v>
      </c>
      <c r="O29" s="12">
        <v>21353.746921825394</v>
      </c>
      <c r="P29" s="12">
        <v>22468.370359820994</v>
      </c>
      <c r="Q29" s="12">
        <v>20412.790839448997</v>
      </c>
      <c r="R29" s="12">
        <v>21074.478323943993</v>
      </c>
      <c r="S29" s="12">
        <v>23004.228318234997</v>
      </c>
      <c r="T29" s="12">
        <v>27340.048399760897</v>
      </c>
      <c r="U29" s="12">
        <v>27848.236031958997</v>
      </c>
      <c r="V29" s="12">
        <v>28791.163658049998</v>
      </c>
      <c r="W29" s="12">
        <v>29147.801265999999</v>
      </c>
      <c r="X29" s="12">
        <v>30856.957052000002</v>
      </c>
      <c r="Y29" s="12">
        <v>32351.449069999991</v>
      </c>
      <c r="Z29" s="12">
        <v>36240.149680999995</v>
      </c>
      <c r="AA29" s="12">
        <v>37009.869091</v>
      </c>
    </row>
    <row r="30" spans="1:32" s="10" customFormat="1">
      <c r="A30" s="11" t="s">
        <v>26</v>
      </c>
      <c r="B30" s="11" t="s">
        <v>102</v>
      </c>
      <c r="C30" s="12">
        <v>32.975742507999989</v>
      </c>
      <c r="D30" s="12">
        <v>31.417931421900001</v>
      </c>
      <c r="E30" s="12">
        <v>34.216201337699999</v>
      </c>
      <c r="F30" s="12">
        <v>33.597789454500003</v>
      </c>
      <c r="G30" s="12">
        <v>31.3016656468</v>
      </c>
      <c r="H30" s="12">
        <v>331.75389299199895</v>
      </c>
      <c r="I30" s="12">
        <v>385.81338126040004</v>
      </c>
      <c r="J30" s="12">
        <v>383.87330406209901</v>
      </c>
      <c r="K30" s="12">
        <v>374.8578573236</v>
      </c>
      <c r="L30" s="12">
        <v>1057.165908019</v>
      </c>
      <c r="M30" s="12">
        <v>3283.6340305359995</v>
      </c>
      <c r="N30" s="12">
        <v>3194.8701561489997</v>
      </c>
      <c r="O30" s="12">
        <v>3302.2793893995004</v>
      </c>
      <c r="P30" s="12">
        <v>3296.5104537369998</v>
      </c>
      <c r="Q30" s="12">
        <v>3099.6853213969998</v>
      </c>
      <c r="R30" s="12">
        <v>3080.5338419149998</v>
      </c>
      <c r="S30" s="12">
        <v>3190.3985221669996</v>
      </c>
      <c r="T30" s="12">
        <v>2990.1390835859997</v>
      </c>
      <c r="U30" s="12">
        <v>4361.6291731679994</v>
      </c>
      <c r="V30" s="12">
        <v>4234.1039836320006</v>
      </c>
      <c r="W30" s="12">
        <v>4021.1236845149997</v>
      </c>
      <c r="X30" s="12">
        <v>4412.9957114869994</v>
      </c>
      <c r="Y30" s="12">
        <v>4386.4320945859981</v>
      </c>
      <c r="Z30" s="12">
        <v>6180.2553490639993</v>
      </c>
      <c r="AA30" s="12">
        <v>6112.4399842299999</v>
      </c>
    </row>
    <row r="31" spans="1:32" s="10" customFormat="1">
      <c r="A31" s="11" t="s">
        <v>26</v>
      </c>
      <c r="B31" s="11" t="s">
        <v>15</v>
      </c>
      <c r="C31" s="12">
        <v>234.85375999999999</v>
      </c>
      <c r="D31" s="12">
        <v>257.39974999999998</v>
      </c>
      <c r="E31" s="12">
        <v>2372.1597894360002</v>
      </c>
      <c r="F31" s="12">
        <v>2776.3495515385002</v>
      </c>
      <c r="G31" s="12">
        <v>4475.7566092050001</v>
      </c>
      <c r="H31" s="12">
        <v>4501.283949319999</v>
      </c>
      <c r="I31" s="12">
        <v>4847.4940938749996</v>
      </c>
      <c r="J31" s="12">
        <v>5421.6963316649899</v>
      </c>
      <c r="K31" s="12">
        <v>4703.6060092469997</v>
      </c>
      <c r="L31" s="12">
        <v>4983.6600662109995</v>
      </c>
      <c r="M31" s="12">
        <v>5330.5185918589987</v>
      </c>
      <c r="N31" s="12">
        <v>5311.2531474699999</v>
      </c>
      <c r="O31" s="12">
        <v>7587.7072842689986</v>
      </c>
      <c r="P31" s="12">
        <v>7696.0599179620003</v>
      </c>
      <c r="Q31" s="12">
        <v>7202.572824588</v>
      </c>
      <c r="R31" s="12">
        <v>7575.325264997</v>
      </c>
      <c r="S31" s="12">
        <v>8428.6142183699903</v>
      </c>
      <c r="T31" s="12">
        <v>7780.789852889</v>
      </c>
      <c r="U31" s="12">
        <v>7889.0207775569997</v>
      </c>
      <c r="V31" s="12">
        <v>7883.8530809019985</v>
      </c>
      <c r="W31" s="12">
        <v>7293.7807492729989</v>
      </c>
      <c r="X31" s="12">
        <v>8502.8001894950012</v>
      </c>
      <c r="Y31" s="12">
        <v>8420.4569035019995</v>
      </c>
      <c r="Z31" s="12">
        <v>8336.7387786549989</v>
      </c>
      <c r="AA31" s="12">
        <v>7306.5255388299993</v>
      </c>
    </row>
    <row r="32" spans="1:32" s="10" customFormat="1">
      <c r="A32" s="31" t="s">
        <v>26</v>
      </c>
      <c r="B32" s="31" t="s">
        <v>17</v>
      </c>
      <c r="C32" s="12">
        <v>26.90614527</v>
      </c>
      <c r="D32" s="12">
        <v>49.644564779999989</v>
      </c>
      <c r="E32" s="12">
        <v>88.250868799999992</v>
      </c>
      <c r="F32" s="12">
        <v>131.46593150000001</v>
      </c>
      <c r="G32" s="12">
        <v>172.82645522999999</v>
      </c>
      <c r="H32" s="12">
        <v>217.18178699999999</v>
      </c>
      <c r="I32" s="12">
        <v>291.40858910000003</v>
      </c>
      <c r="J32" s="12">
        <v>350.29875530000004</v>
      </c>
      <c r="K32" s="12">
        <v>429.06155970000003</v>
      </c>
      <c r="L32" s="12">
        <v>509.07910420000002</v>
      </c>
      <c r="M32" s="12">
        <v>603.60351249999997</v>
      </c>
      <c r="N32" s="12">
        <v>700.49900249999996</v>
      </c>
      <c r="O32" s="12">
        <v>834.70916899999997</v>
      </c>
      <c r="P32" s="12">
        <v>960.65239699999995</v>
      </c>
      <c r="Q32" s="12">
        <v>1047.5463396999999</v>
      </c>
      <c r="R32" s="12">
        <v>1166.5955945999999</v>
      </c>
      <c r="S32" s="12">
        <v>1312.881723</v>
      </c>
      <c r="T32" s="12">
        <v>1334.9027059999989</v>
      </c>
      <c r="U32" s="12">
        <v>1486.2829729999999</v>
      </c>
      <c r="V32" s="12">
        <v>1569.1182395000001</v>
      </c>
      <c r="W32" s="12">
        <v>1602.7348240000001</v>
      </c>
      <c r="X32" s="12">
        <v>1776.526206</v>
      </c>
      <c r="Y32" s="12">
        <v>1875.5714315</v>
      </c>
      <c r="Z32" s="12">
        <v>1959.3928885</v>
      </c>
      <c r="AA32" s="12">
        <v>2082.9469855000002</v>
      </c>
    </row>
    <row r="33" spans="1:27" s="10" customFormat="1">
      <c r="A33" s="36" t="s">
        <v>98</v>
      </c>
      <c r="B33" s="36"/>
      <c r="C33" s="29">
        <v>50575.849081580265</v>
      </c>
      <c r="D33" s="29">
        <v>51086.416057070855</v>
      </c>
      <c r="E33" s="29">
        <v>54328.067189166315</v>
      </c>
      <c r="F33" s="29">
        <v>55473.297633089489</v>
      </c>
      <c r="G33" s="29">
        <v>56600.098303942272</v>
      </c>
      <c r="H33" s="29">
        <v>60896.569755436001</v>
      </c>
      <c r="I33" s="29">
        <v>59234.447934321659</v>
      </c>
      <c r="J33" s="29">
        <v>60547.795632858761</v>
      </c>
      <c r="K33" s="29">
        <v>60880.692280605814</v>
      </c>
      <c r="L33" s="29">
        <v>63412.899254344207</v>
      </c>
      <c r="M33" s="29">
        <v>63304.548805059327</v>
      </c>
      <c r="N33" s="29">
        <v>65859.544673429366</v>
      </c>
      <c r="O33" s="29">
        <v>68877.113554370124</v>
      </c>
      <c r="P33" s="29">
        <v>70015.59604483351</v>
      </c>
      <c r="Q33" s="29">
        <v>72291.866515389876</v>
      </c>
      <c r="R33" s="29">
        <v>77184.253483373497</v>
      </c>
      <c r="S33" s="29">
        <v>79830.997171731578</v>
      </c>
      <c r="T33" s="29">
        <v>77592.515689983135</v>
      </c>
      <c r="U33" s="29">
        <v>80562.066617469391</v>
      </c>
      <c r="V33" s="29">
        <v>81530.845290877391</v>
      </c>
      <c r="W33" s="29">
        <v>81800.5533772005</v>
      </c>
      <c r="X33" s="29">
        <v>84850.705699376384</v>
      </c>
      <c r="Y33" s="29">
        <v>86402.168305152591</v>
      </c>
      <c r="Z33" s="29">
        <v>96651.293644905498</v>
      </c>
      <c r="AA33" s="29">
        <v>99383.529246270904</v>
      </c>
    </row>
    <row r="34" spans="1:27" s="10" customFormat="1"/>
    <row r="35" spans="1:27" s="10" customFormat="1">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s="10" customFormat="1">
      <c r="A36" s="11" t="s">
        <v>27</v>
      </c>
      <c r="B36" s="11" t="s">
        <v>2</v>
      </c>
      <c r="C36" s="12">
        <v>40185.198549999994</v>
      </c>
      <c r="D36" s="12">
        <v>40187.968499999988</v>
      </c>
      <c r="E36" s="12">
        <v>38079.535478500002</v>
      </c>
      <c r="F36" s="12">
        <v>34512.388008370006</v>
      </c>
      <c r="G36" s="12">
        <v>33699.207969231997</v>
      </c>
      <c r="H36" s="12">
        <v>33644.041932300002</v>
      </c>
      <c r="I36" s="12">
        <v>31661.946697966989</v>
      </c>
      <c r="J36" s="12">
        <v>30764.417012067002</v>
      </c>
      <c r="K36" s="12">
        <v>29490.379015799001</v>
      </c>
      <c r="L36" s="12">
        <v>31608.713787233988</v>
      </c>
      <c r="M36" s="12">
        <v>32505.801057801989</v>
      </c>
      <c r="N36" s="12">
        <v>33049.669221778</v>
      </c>
      <c r="O36" s="12">
        <v>30391.547399999992</v>
      </c>
      <c r="P36" s="12">
        <v>27486.383699999995</v>
      </c>
      <c r="Q36" s="12">
        <v>21643.151600000001</v>
      </c>
      <c r="R36" s="12">
        <v>20534.992399999988</v>
      </c>
      <c r="S36" s="12">
        <v>19954.3701</v>
      </c>
      <c r="T36" s="12">
        <v>20018.5723</v>
      </c>
      <c r="U36" s="12">
        <v>20345.725299999998</v>
      </c>
      <c r="V36" s="12">
        <v>16174.6291</v>
      </c>
      <c r="W36" s="12">
        <v>14823.804899999999</v>
      </c>
      <c r="X36" s="12">
        <v>11883.375699999999</v>
      </c>
      <c r="Y36" s="12">
        <v>9792.4374000000007</v>
      </c>
      <c r="Z36" s="12">
        <v>8580.6405000000013</v>
      </c>
      <c r="AA36" s="12">
        <v>8346.8454000000002</v>
      </c>
    </row>
    <row r="37" spans="1:27" s="10" customFormat="1">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s="10" customFormat="1">
      <c r="A38" s="11" t="s">
        <v>27</v>
      </c>
      <c r="B38" s="11" t="s">
        <v>8</v>
      </c>
      <c r="C38" s="12">
        <v>807.88569299999995</v>
      </c>
      <c r="D38" s="12">
        <v>847.3469107553401</v>
      </c>
      <c r="E38" s="12">
        <v>1101.8456275898</v>
      </c>
      <c r="F38" s="12">
        <v>1126.8129800185002</v>
      </c>
      <c r="G38" s="12">
        <v>976.07780510340012</v>
      </c>
      <c r="H38" s="12">
        <v>983.95000526729996</v>
      </c>
      <c r="I38" s="12">
        <v>1058.7053598489999</v>
      </c>
      <c r="J38" s="12">
        <v>1398.3210124272989</v>
      </c>
      <c r="K38" s="12">
        <v>1158.5195312173</v>
      </c>
      <c r="L38" s="12">
        <v>1635.9555767889999</v>
      </c>
      <c r="M38" s="12">
        <v>2890.9235762395001</v>
      </c>
      <c r="N38" s="12">
        <v>3018.3211283785977</v>
      </c>
      <c r="O38" s="12">
        <v>3040.4739788480001</v>
      </c>
      <c r="P38" s="12">
        <v>3019.2510227711991</v>
      </c>
      <c r="Q38" s="12">
        <v>3498.3390965090002</v>
      </c>
      <c r="R38" s="12">
        <v>2926.7745987339999</v>
      </c>
      <c r="S38" s="12">
        <v>2534.5097188839977</v>
      </c>
      <c r="T38" s="12">
        <v>3040.0338362949997</v>
      </c>
      <c r="U38" s="12">
        <v>2720.4265844299989</v>
      </c>
      <c r="V38" s="12">
        <v>3195.6755857480002</v>
      </c>
      <c r="W38" s="12">
        <v>3295.1998820439999</v>
      </c>
      <c r="X38" s="12">
        <v>3172.2138564389998</v>
      </c>
      <c r="Y38" s="12">
        <v>1529.361441250999</v>
      </c>
      <c r="Z38" s="12">
        <v>1001.258907924</v>
      </c>
      <c r="AA38" s="12">
        <v>1020.613612548</v>
      </c>
    </row>
    <row r="39" spans="1:27" s="10" customFormat="1">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s="10" customFormat="1">
      <c r="A40" s="11" t="s">
        <v>27</v>
      </c>
      <c r="B40" s="11" t="s">
        <v>5</v>
      </c>
      <c r="C40" s="12">
        <v>0.94527849093499994</v>
      </c>
      <c r="D40" s="12">
        <v>1.7825692139999991E-3</v>
      </c>
      <c r="E40" s="12">
        <v>3.6812547518249898</v>
      </c>
      <c r="F40" s="12">
        <v>11.598238724529988</v>
      </c>
      <c r="G40" s="12">
        <v>4.9667410273359796</v>
      </c>
      <c r="H40" s="12">
        <v>11.881300527605989</v>
      </c>
      <c r="I40" s="12">
        <v>9.7147953697199991</v>
      </c>
      <c r="J40" s="12">
        <v>27.676080204409999</v>
      </c>
      <c r="K40" s="12">
        <v>3.3125009021199903</v>
      </c>
      <c r="L40" s="12">
        <v>40.427342581239998</v>
      </c>
      <c r="M40" s="12">
        <v>101.3237778642</v>
      </c>
      <c r="N40" s="12">
        <v>209.5589183029</v>
      </c>
      <c r="O40" s="12">
        <v>63.096283701099992</v>
      </c>
      <c r="P40" s="12">
        <v>628.94100221259987</v>
      </c>
      <c r="Q40" s="12">
        <v>1049.931348114</v>
      </c>
      <c r="R40" s="12">
        <v>561.42419887899996</v>
      </c>
      <c r="S40" s="12">
        <v>1097.7403666030002</v>
      </c>
      <c r="T40" s="12">
        <v>1840.2645124159999</v>
      </c>
      <c r="U40" s="12">
        <v>865.53151482199894</v>
      </c>
      <c r="V40" s="12">
        <v>1805.4676915894001</v>
      </c>
      <c r="W40" s="12">
        <v>1819.8612615594989</v>
      </c>
      <c r="X40" s="12">
        <v>2179.6845874286005</v>
      </c>
      <c r="Y40" s="12">
        <v>2395.9096584509994</v>
      </c>
      <c r="Z40" s="12">
        <v>3966.5190950250003</v>
      </c>
      <c r="AA40" s="12">
        <v>4690.3226799559998</v>
      </c>
    </row>
    <row r="41" spans="1:27" s="10" customFormat="1">
      <c r="A41" s="11" t="s">
        <v>27</v>
      </c>
      <c r="B41" s="11" t="s">
        <v>3</v>
      </c>
      <c r="C41" s="12">
        <v>705.85645999999997</v>
      </c>
      <c r="D41" s="12">
        <v>715.85078999999905</v>
      </c>
      <c r="E41" s="12">
        <v>739.40807999999902</v>
      </c>
      <c r="F41" s="12">
        <v>703.98502999999903</v>
      </c>
      <c r="G41" s="12">
        <v>722.97772999999893</v>
      </c>
      <c r="H41" s="12">
        <v>731.77956999999901</v>
      </c>
      <c r="I41" s="12">
        <v>717.01525999999899</v>
      </c>
      <c r="J41" s="12">
        <v>718.74062999999899</v>
      </c>
      <c r="K41" s="12">
        <v>724.79899999999998</v>
      </c>
      <c r="L41" s="12">
        <v>718.97820999999794</v>
      </c>
      <c r="M41" s="12">
        <v>727.663489999999</v>
      </c>
      <c r="N41" s="12">
        <v>729.50707999999895</v>
      </c>
      <c r="O41" s="12">
        <v>736.10834999999997</v>
      </c>
      <c r="P41" s="12">
        <v>735.984409999999</v>
      </c>
      <c r="Q41" s="12">
        <v>264.17196999999999</v>
      </c>
      <c r="R41" s="12">
        <v>261.65222</v>
      </c>
      <c r="S41" s="12">
        <v>259.01302999999899</v>
      </c>
      <c r="T41" s="12">
        <v>232.08930000000001</v>
      </c>
      <c r="U41" s="12">
        <v>232.30959999999999</v>
      </c>
      <c r="V41" s="12">
        <v>0</v>
      </c>
      <c r="W41" s="12">
        <v>0</v>
      </c>
      <c r="X41" s="12">
        <v>0</v>
      </c>
      <c r="Y41" s="12">
        <v>0</v>
      </c>
      <c r="Z41" s="12">
        <v>0</v>
      </c>
      <c r="AA41" s="12">
        <v>0</v>
      </c>
    </row>
    <row r="42" spans="1:27" s="10" customFormat="1">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s="10" customFormat="1">
      <c r="A43" s="11" t="s">
        <v>27</v>
      </c>
      <c r="B43" s="11" t="s">
        <v>10</v>
      </c>
      <c r="C43" s="12">
        <v>3818.4594058817488</v>
      </c>
      <c r="D43" s="12">
        <v>3570.2937578791293</v>
      </c>
      <c r="E43" s="12">
        <v>4046.5174949479397</v>
      </c>
      <c r="F43" s="12">
        <v>6363.2160052694999</v>
      </c>
      <c r="G43" s="12">
        <v>9282.6756224720939</v>
      </c>
      <c r="H43" s="12">
        <v>11514.901906394798</v>
      </c>
      <c r="I43" s="12">
        <v>13716.299283904296</v>
      </c>
      <c r="J43" s="12">
        <v>13895.492050831897</v>
      </c>
      <c r="K43" s="12">
        <v>13925.153152905097</v>
      </c>
      <c r="L43" s="12">
        <v>15644.10973919089</v>
      </c>
      <c r="M43" s="12">
        <v>18175.960946163603</v>
      </c>
      <c r="N43" s="12">
        <v>20527.653377346596</v>
      </c>
      <c r="O43" s="12">
        <v>23435.340605232297</v>
      </c>
      <c r="P43" s="12">
        <v>29245.038770305488</v>
      </c>
      <c r="Q43" s="12">
        <v>35079.458256896396</v>
      </c>
      <c r="R43" s="12">
        <v>34669.857619148985</v>
      </c>
      <c r="S43" s="12">
        <v>35284.610398138691</v>
      </c>
      <c r="T43" s="12">
        <v>34387.22847335499</v>
      </c>
      <c r="U43" s="12">
        <v>36589.022795669</v>
      </c>
      <c r="V43" s="12">
        <v>37940.209034262996</v>
      </c>
      <c r="W43" s="12">
        <v>40079.72600549199</v>
      </c>
      <c r="X43" s="12">
        <v>39436.475256470505</v>
      </c>
      <c r="Y43" s="12">
        <v>46381.426816806015</v>
      </c>
      <c r="Z43" s="12">
        <v>53093.114972750889</v>
      </c>
      <c r="AA43" s="12">
        <v>55759.060240576</v>
      </c>
    </row>
    <row r="44" spans="1:27" s="10" customFormat="1">
      <c r="A44" s="11" t="s">
        <v>27</v>
      </c>
      <c r="B44" s="11" t="s">
        <v>9</v>
      </c>
      <c r="C44" s="12">
        <v>7416.1456465797792</v>
      </c>
      <c r="D44" s="12">
        <v>7329.2543764404491</v>
      </c>
      <c r="E44" s="12">
        <v>8493.1025401809966</v>
      </c>
      <c r="F44" s="12">
        <v>8131.547225422024</v>
      </c>
      <c r="G44" s="12">
        <v>8355.5647736938972</v>
      </c>
      <c r="H44" s="12">
        <v>7399.1948327322498</v>
      </c>
      <c r="I44" s="12">
        <v>7624.0074718150981</v>
      </c>
      <c r="J44" s="12">
        <v>7612.5032420313964</v>
      </c>
      <c r="K44" s="12">
        <v>8341.8271473605982</v>
      </c>
      <c r="L44" s="12">
        <v>8082.8264232050969</v>
      </c>
      <c r="M44" s="12">
        <v>8505.1642462962936</v>
      </c>
      <c r="N44" s="12">
        <v>8453.126298437699</v>
      </c>
      <c r="O44" s="12">
        <v>9319.4894024178011</v>
      </c>
      <c r="P44" s="12">
        <v>10056.336758693</v>
      </c>
      <c r="Q44" s="12">
        <v>14789.433909030498</v>
      </c>
      <c r="R44" s="12">
        <v>16449.663093021496</v>
      </c>
      <c r="S44" s="12">
        <v>16898.860804502499</v>
      </c>
      <c r="T44" s="12">
        <v>17707.865629664993</v>
      </c>
      <c r="U44" s="12">
        <v>19016.054359313996</v>
      </c>
      <c r="V44" s="12">
        <v>23053.317164932992</v>
      </c>
      <c r="W44" s="12">
        <v>25638.544547191992</v>
      </c>
      <c r="X44" s="12">
        <v>25608.530148263995</v>
      </c>
      <c r="Y44" s="12">
        <v>26517.841093378</v>
      </c>
      <c r="Z44" s="12">
        <v>32608.673030909998</v>
      </c>
      <c r="AA44" s="12">
        <v>37825.449393000003</v>
      </c>
    </row>
    <row r="45" spans="1:27" s="10" customFormat="1">
      <c r="A45" s="11" t="s">
        <v>27</v>
      </c>
      <c r="B45" s="11" t="s">
        <v>102</v>
      </c>
      <c r="C45" s="12">
        <v>59.272751393</v>
      </c>
      <c r="D45" s="12">
        <v>59.2438832092</v>
      </c>
      <c r="E45" s="12">
        <v>63.427536812</v>
      </c>
      <c r="F45" s="12">
        <v>63.6077607163</v>
      </c>
      <c r="G45" s="12">
        <v>60.716634637699997</v>
      </c>
      <c r="H45" s="12">
        <v>59.323087672</v>
      </c>
      <c r="I45" s="12">
        <v>60.792952303000007</v>
      </c>
      <c r="J45" s="12">
        <v>58.592628131399998</v>
      </c>
      <c r="K45" s="12">
        <v>56.696898552999997</v>
      </c>
      <c r="L45" s="12">
        <v>56.563897926999999</v>
      </c>
      <c r="M45" s="12">
        <v>335.61703318000002</v>
      </c>
      <c r="N45" s="12">
        <v>499.47322759999997</v>
      </c>
      <c r="O45" s="12">
        <v>1421.3825900000002</v>
      </c>
      <c r="P45" s="12">
        <v>1429.9538129999989</v>
      </c>
      <c r="Q45" s="12">
        <v>4949.1792399999986</v>
      </c>
      <c r="R45" s="12">
        <v>5045.1543540000002</v>
      </c>
      <c r="S45" s="12">
        <v>5107.601635</v>
      </c>
      <c r="T45" s="12">
        <v>5002.6278399999992</v>
      </c>
      <c r="U45" s="12">
        <v>6042.5888099999993</v>
      </c>
      <c r="V45" s="12">
        <v>6018.3119649999999</v>
      </c>
      <c r="W45" s="12">
        <v>6545.5818299999992</v>
      </c>
      <c r="X45" s="12">
        <v>6717.6306720000002</v>
      </c>
      <c r="Y45" s="12">
        <v>6647.3602200000005</v>
      </c>
      <c r="Z45" s="12">
        <v>6525.0177499999991</v>
      </c>
      <c r="AA45" s="12">
        <v>6909.1159099999995</v>
      </c>
    </row>
    <row r="46" spans="1:27" s="10" customFormat="1">
      <c r="A46" s="11" t="s">
        <v>27</v>
      </c>
      <c r="B46" s="11" t="s">
        <v>15</v>
      </c>
      <c r="C46" s="12">
        <v>612.25573999999995</v>
      </c>
      <c r="D46" s="12">
        <v>753.26968000000011</v>
      </c>
      <c r="E46" s="12">
        <v>989.75036194919903</v>
      </c>
      <c r="F46" s="12">
        <v>1115.0627257420001</v>
      </c>
      <c r="G46" s="12">
        <v>1062.2889289893003</v>
      </c>
      <c r="H46" s="12">
        <v>914.92850848700004</v>
      </c>
      <c r="I46" s="12">
        <v>1056.315704959</v>
      </c>
      <c r="J46" s="12">
        <v>1091.946258471</v>
      </c>
      <c r="K46" s="12">
        <v>1045.6283315339999</v>
      </c>
      <c r="L46" s="12">
        <v>1097.2792625349998</v>
      </c>
      <c r="M46" s="12">
        <v>1703.02529753</v>
      </c>
      <c r="N46" s="12">
        <v>1670.06813644</v>
      </c>
      <c r="O46" s="12">
        <v>1572.4351570699991</v>
      </c>
      <c r="P46" s="12">
        <v>1546.2580784900001</v>
      </c>
      <c r="Q46" s="12">
        <v>1361.8328389379999</v>
      </c>
      <c r="R46" s="12">
        <v>1531.4001741299999</v>
      </c>
      <c r="S46" s="12">
        <v>1612.7529871249997</v>
      </c>
      <c r="T46" s="12">
        <v>1545.7680213199999</v>
      </c>
      <c r="U46" s="12">
        <v>1858.6775353319999</v>
      </c>
      <c r="V46" s="12">
        <v>2096.8763732499992</v>
      </c>
      <c r="W46" s="12">
        <v>2245.6900294799998</v>
      </c>
      <c r="X46" s="12">
        <v>2417.0286864599989</v>
      </c>
      <c r="Y46" s="12">
        <v>2856.0602749959999</v>
      </c>
      <c r="Z46" s="12">
        <v>5259.6634464039998</v>
      </c>
      <c r="AA46" s="12">
        <v>5692.2448982940004</v>
      </c>
    </row>
    <row r="47" spans="1:27" s="10" customFormat="1">
      <c r="A47" s="11" t="s">
        <v>27</v>
      </c>
      <c r="B47" s="11" t="s">
        <v>17</v>
      </c>
      <c r="C47" s="12">
        <v>12.610139</v>
      </c>
      <c r="D47" s="12">
        <v>20.706564</v>
      </c>
      <c r="E47" s="12">
        <v>38.008922999999903</v>
      </c>
      <c r="F47" s="12">
        <v>59.205531999999998</v>
      </c>
      <c r="G47" s="12">
        <v>83.468739999999997</v>
      </c>
      <c r="H47" s="12">
        <v>115.2953</v>
      </c>
      <c r="I47" s="12">
        <v>165.40935999999999</v>
      </c>
      <c r="J47" s="12">
        <v>199.97986</v>
      </c>
      <c r="K47" s="12">
        <v>269.0188</v>
      </c>
      <c r="L47" s="12">
        <v>362.52517999999998</v>
      </c>
      <c r="M47" s="12">
        <v>451.71697999999998</v>
      </c>
      <c r="N47" s="12">
        <v>527.71040000000005</v>
      </c>
      <c r="O47" s="12">
        <v>631.31439999999998</v>
      </c>
      <c r="P47" s="12">
        <v>727.22349999999994</v>
      </c>
      <c r="Q47" s="12">
        <v>813.69934000000001</v>
      </c>
      <c r="R47" s="12">
        <v>922.83489999999995</v>
      </c>
      <c r="S47" s="12">
        <v>1035.662</v>
      </c>
      <c r="T47" s="12">
        <v>1140.6146000000001</v>
      </c>
      <c r="U47" s="12">
        <v>1288.4154000000001</v>
      </c>
      <c r="V47" s="12">
        <v>1433.8915</v>
      </c>
      <c r="W47" s="12">
        <v>1535.9874</v>
      </c>
      <c r="X47" s="12">
        <v>1633.0586000000001</v>
      </c>
      <c r="Y47" s="12">
        <v>1748.5024000000001</v>
      </c>
      <c r="Z47" s="12">
        <v>1791.6719000000001</v>
      </c>
      <c r="AA47" s="12">
        <v>1913.8225</v>
      </c>
    </row>
    <row r="48" spans="1:27" s="10" customFormat="1">
      <c r="A48" s="36" t="s">
        <v>98</v>
      </c>
      <c r="B48" s="36"/>
      <c r="C48" s="29">
        <v>52934.491033952458</v>
      </c>
      <c r="D48" s="29">
        <v>52650.716117644115</v>
      </c>
      <c r="E48" s="29">
        <v>52464.090475970566</v>
      </c>
      <c r="F48" s="29">
        <v>50849.54748780455</v>
      </c>
      <c r="G48" s="29">
        <v>53041.470641528729</v>
      </c>
      <c r="H48" s="29">
        <v>54285.74954722196</v>
      </c>
      <c r="I48" s="29">
        <v>54787.688868905097</v>
      </c>
      <c r="J48" s="29">
        <v>54417.150027561998</v>
      </c>
      <c r="K48" s="29">
        <v>53643.990348184117</v>
      </c>
      <c r="L48" s="29">
        <v>57731.011079000222</v>
      </c>
      <c r="M48" s="29">
        <v>62906.837094365575</v>
      </c>
      <c r="N48" s="29">
        <v>65987.836024243792</v>
      </c>
      <c r="O48" s="29">
        <v>66986.05602019919</v>
      </c>
      <c r="P48" s="29">
        <v>71171.93566398228</v>
      </c>
      <c r="Q48" s="29">
        <v>76324.486180549895</v>
      </c>
      <c r="R48" s="29">
        <v>75404.364129783469</v>
      </c>
      <c r="S48" s="29">
        <v>76029.10441812819</v>
      </c>
      <c r="T48" s="29">
        <v>77226.054051730986</v>
      </c>
      <c r="U48" s="29">
        <v>79769.070154235</v>
      </c>
      <c r="V48" s="29">
        <v>82169.298576533387</v>
      </c>
      <c r="W48" s="29">
        <v>85657.136596287484</v>
      </c>
      <c r="X48" s="29">
        <v>82280.279548602091</v>
      </c>
      <c r="Y48" s="29">
        <v>86616.976409886018</v>
      </c>
      <c r="Z48" s="29">
        <v>99250.206506609888</v>
      </c>
      <c r="AA48" s="29">
        <v>107642.29132608</v>
      </c>
    </row>
    <row r="49" spans="1:27" s="10" customFormat="1"/>
    <row r="50" spans="1:27" s="10" customFormat="1">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s="10" customFormat="1">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s="10" customFormat="1">
      <c r="A52" s="11" t="s">
        <v>28</v>
      </c>
      <c r="B52" s="11" t="s">
        <v>11</v>
      </c>
      <c r="C52" s="12">
        <v>29396.8302</v>
      </c>
      <c r="D52" s="12">
        <v>28237.025600000004</v>
      </c>
      <c r="E52" s="12">
        <v>23443.839231814003</v>
      </c>
      <c r="F52" s="12">
        <v>22494.989726232001</v>
      </c>
      <c r="G52" s="12">
        <v>20586.326189066996</v>
      </c>
      <c r="H52" s="12">
        <v>20452.795100000003</v>
      </c>
      <c r="I52" s="12">
        <v>20252.735099999984</v>
      </c>
      <c r="J52" s="12">
        <v>18157.856899999999</v>
      </c>
      <c r="K52" s="12">
        <v>17176.356699999989</v>
      </c>
      <c r="L52" s="12">
        <v>18347.4139</v>
      </c>
      <c r="M52" s="12">
        <v>18668.871500000001</v>
      </c>
      <c r="N52" s="12">
        <v>19322.776699999999</v>
      </c>
      <c r="O52" s="12">
        <v>18012.095400000002</v>
      </c>
      <c r="P52" s="12">
        <v>18021.439999999988</v>
      </c>
      <c r="Q52" s="12">
        <v>18931.876900000003</v>
      </c>
      <c r="R52" s="12">
        <v>18656.7232</v>
      </c>
      <c r="S52" s="12">
        <v>17974.637900000002</v>
      </c>
      <c r="T52" s="12">
        <v>16825.651399999999</v>
      </c>
      <c r="U52" s="12">
        <v>16878.348900000001</v>
      </c>
      <c r="V52" s="12">
        <v>15564.95099999999</v>
      </c>
      <c r="W52" s="12">
        <v>15865.0926</v>
      </c>
      <c r="X52" s="12">
        <v>13398.35167</v>
      </c>
      <c r="Y52" s="12">
        <v>4428.2505999999994</v>
      </c>
      <c r="Z52" s="12">
        <v>6605.6437000000005</v>
      </c>
      <c r="AA52" s="12">
        <v>0</v>
      </c>
    </row>
    <row r="53" spans="1:27" s="10" customFormat="1">
      <c r="A53" s="11" t="s">
        <v>28</v>
      </c>
      <c r="B53" s="11" t="s">
        <v>8</v>
      </c>
      <c r="C53" s="12">
        <v>0</v>
      </c>
      <c r="D53" s="12">
        <v>1.0890417E-3</v>
      </c>
      <c r="E53" s="12">
        <v>1.2139092000000001E-3</v>
      </c>
      <c r="F53" s="12">
        <v>1.2965928999999999E-3</v>
      </c>
      <c r="G53" s="12">
        <v>1.3554965E-3</v>
      </c>
      <c r="H53" s="12">
        <v>1.4964132999999999E-3</v>
      </c>
      <c r="I53" s="12">
        <v>1.4999314000000001E-3</v>
      </c>
      <c r="J53" s="12">
        <v>1.7502424999999999E-3</v>
      </c>
      <c r="K53" s="12">
        <v>1.7305630999999899E-3</v>
      </c>
      <c r="L53" s="12">
        <v>2.0248495999999898E-3</v>
      </c>
      <c r="M53" s="12">
        <v>2.4881405E-3</v>
      </c>
      <c r="N53" s="12">
        <v>2.9761165000000002E-3</v>
      </c>
      <c r="O53" s="12">
        <v>3.2707320000000002E-3</v>
      </c>
      <c r="P53" s="12">
        <v>3.3008063E-3</v>
      </c>
      <c r="Q53" s="12">
        <v>4.0057820000000003E-3</v>
      </c>
      <c r="R53" s="12">
        <v>3.9486336000000002E-3</v>
      </c>
      <c r="S53" s="12">
        <v>4.7022775000000001E-3</v>
      </c>
      <c r="T53" s="12">
        <v>4.7638419999999999E-3</v>
      </c>
      <c r="U53" s="12">
        <v>5.4716699999999997E-3</v>
      </c>
      <c r="V53" s="12">
        <v>5.6379185999999998E-3</v>
      </c>
      <c r="W53" s="12">
        <v>6.5722890000000003E-3</v>
      </c>
      <c r="X53" s="12">
        <v>6.7696619999999897E-3</v>
      </c>
      <c r="Y53" s="12">
        <v>1.9513526999999999E-2</v>
      </c>
      <c r="Z53" s="12">
        <v>2.0826211000000001E-2</v>
      </c>
      <c r="AA53" s="12">
        <v>5774.0883999999996</v>
      </c>
    </row>
    <row r="54" spans="1:27" s="10" customFormat="1">
      <c r="A54" s="11" t="s">
        <v>28</v>
      </c>
      <c r="B54" s="11" t="s">
        <v>12</v>
      </c>
      <c r="C54" s="12">
        <v>8.6710700000000003</v>
      </c>
      <c r="D54" s="12">
        <v>10.222486</v>
      </c>
      <c r="E54" s="12">
        <v>60.376899999999999</v>
      </c>
      <c r="F54" s="12">
        <v>56.312412000000002</v>
      </c>
      <c r="G54" s="12">
        <v>80.17465</v>
      </c>
      <c r="H54" s="12">
        <v>114.506064999999</v>
      </c>
      <c r="I54" s="12">
        <v>27.777263999999999</v>
      </c>
      <c r="J54" s="12">
        <v>52.295836999999999</v>
      </c>
      <c r="K54" s="12">
        <v>23.663073999999899</v>
      </c>
      <c r="L54" s="12">
        <v>62.586493999999902</v>
      </c>
      <c r="M54" s="12">
        <v>52.874217999999999</v>
      </c>
      <c r="N54" s="12">
        <v>116.112389999999</v>
      </c>
      <c r="O54" s="12">
        <v>144.73953</v>
      </c>
      <c r="P54" s="12">
        <v>159.77045000000001</v>
      </c>
      <c r="Q54" s="12">
        <v>291.56015000000002</v>
      </c>
      <c r="R54" s="12">
        <v>209.75749999999999</v>
      </c>
      <c r="S54" s="12">
        <v>0</v>
      </c>
      <c r="T54" s="12">
        <v>0</v>
      </c>
      <c r="U54" s="12">
        <v>0</v>
      </c>
      <c r="V54" s="12">
        <v>0</v>
      </c>
      <c r="W54" s="12">
        <v>0</v>
      </c>
      <c r="X54" s="12">
        <v>0</v>
      </c>
      <c r="Y54" s="12">
        <v>0</v>
      </c>
      <c r="Z54" s="12">
        <v>0</v>
      </c>
      <c r="AA54" s="12">
        <v>0</v>
      </c>
    </row>
    <row r="55" spans="1:27" s="10" customFormat="1">
      <c r="A55" s="11" t="s">
        <v>28</v>
      </c>
      <c r="B55" s="11" t="s">
        <v>5</v>
      </c>
      <c r="C55" s="12">
        <v>10.173828634939991</v>
      </c>
      <c r="D55" s="12">
        <v>12.363910140879991</v>
      </c>
      <c r="E55" s="12">
        <v>25.278779194040002</v>
      </c>
      <c r="F55" s="12">
        <v>41.763897425720003</v>
      </c>
      <c r="G55" s="12">
        <v>47.259914066859999</v>
      </c>
      <c r="H55" s="12">
        <v>50.236969266299894</v>
      </c>
      <c r="I55" s="12">
        <v>8.8991252781199996</v>
      </c>
      <c r="J55" s="12">
        <v>29.025984843079996</v>
      </c>
      <c r="K55" s="12">
        <v>18.350828749250006</v>
      </c>
      <c r="L55" s="12">
        <v>38.490741389399901</v>
      </c>
      <c r="M55" s="12">
        <v>27.73862899741</v>
      </c>
      <c r="N55" s="12">
        <v>120.34414329357999</v>
      </c>
      <c r="O55" s="12">
        <v>152.85878355894999</v>
      </c>
      <c r="P55" s="12">
        <v>117.17052378459999</v>
      </c>
      <c r="Q55" s="12">
        <v>197.0245122055</v>
      </c>
      <c r="R55" s="12">
        <v>132.04387485149999</v>
      </c>
      <c r="S55" s="12">
        <v>412.94314573020006</v>
      </c>
      <c r="T55" s="12">
        <v>387.13558837029899</v>
      </c>
      <c r="U55" s="12">
        <v>323.47295545399999</v>
      </c>
      <c r="V55" s="12">
        <v>255.06106865819999</v>
      </c>
      <c r="W55" s="12">
        <v>908.33788827970011</v>
      </c>
      <c r="X55" s="12">
        <v>1060.8102051269991</v>
      </c>
      <c r="Y55" s="12">
        <v>2766.2284872939999</v>
      </c>
      <c r="Z55" s="12">
        <v>4544.6184269300011</v>
      </c>
      <c r="AA55" s="12">
        <v>4462.7788622169992</v>
      </c>
    </row>
    <row r="56" spans="1:27" s="10" customFormat="1">
      <c r="A56" s="11" t="s">
        <v>28</v>
      </c>
      <c r="B56" s="11" t="s">
        <v>3</v>
      </c>
      <c r="C56" s="12">
        <v>2735.6596500000001</v>
      </c>
      <c r="D56" s="12">
        <v>3311.7544759999992</v>
      </c>
      <c r="E56" s="12">
        <v>3419.8440600000004</v>
      </c>
      <c r="F56" s="12">
        <v>3241.7835250000003</v>
      </c>
      <c r="G56" s="12">
        <v>2711.077546</v>
      </c>
      <c r="H56" s="12">
        <v>4065.7835899999991</v>
      </c>
      <c r="I56" s="12">
        <v>3391.1607649999987</v>
      </c>
      <c r="J56" s="12">
        <v>2935.3483749999987</v>
      </c>
      <c r="K56" s="12">
        <v>2933.2472499999994</v>
      </c>
      <c r="L56" s="12">
        <v>2677.7500660000001</v>
      </c>
      <c r="M56" s="12">
        <v>3271.5252659999996</v>
      </c>
      <c r="N56" s="12">
        <v>3376.8706679999987</v>
      </c>
      <c r="O56" s="12">
        <v>3217.2004280000001</v>
      </c>
      <c r="P56" s="12">
        <v>2689.5652399999994</v>
      </c>
      <c r="Q56" s="12">
        <v>4045.040446</v>
      </c>
      <c r="R56" s="12">
        <v>3382.4504859999997</v>
      </c>
      <c r="S56" s="12">
        <v>2927.8885299999993</v>
      </c>
      <c r="T56" s="12">
        <v>2926.1456800000001</v>
      </c>
      <c r="U56" s="12">
        <v>2669.0775449999996</v>
      </c>
      <c r="V56" s="12">
        <v>3249.7598699999999</v>
      </c>
      <c r="W56" s="12">
        <v>3372.1301199999998</v>
      </c>
      <c r="X56" s="12">
        <v>3203.2842849999988</v>
      </c>
      <c r="Y56" s="12">
        <v>2685.1747499999983</v>
      </c>
      <c r="Z56" s="12">
        <v>4034.4182849999975</v>
      </c>
      <c r="AA56" s="12">
        <v>4041.9419249999987</v>
      </c>
    </row>
    <row r="57" spans="1:27" s="10" customFormat="1">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s="10" customFormat="1">
      <c r="A58" s="11" t="s">
        <v>28</v>
      </c>
      <c r="B58" s="11" t="s">
        <v>10</v>
      </c>
      <c r="C58" s="12">
        <v>11122.493505380227</v>
      </c>
      <c r="D58" s="12">
        <v>10934.879759142908</v>
      </c>
      <c r="E58" s="12">
        <v>13163.09711781274</v>
      </c>
      <c r="F58" s="12">
        <v>13462.24454206942</v>
      </c>
      <c r="G58" s="12">
        <v>13711.138069899102</v>
      </c>
      <c r="H58" s="12">
        <v>12530.448448341842</v>
      </c>
      <c r="I58" s="12">
        <v>13014.755312292948</v>
      </c>
      <c r="J58" s="12">
        <v>12600.443019664468</v>
      </c>
      <c r="K58" s="12">
        <v>14303.897025809396</v>
      </c>
      <c r="L58" s="12">
        <v>12522.089980560697</v>
      </c>
      <c r="M58" s="12">
        <v>14863.512438803102</v>
      </c>
      <c r="N58" s="12">
        <v>15303.143410930184</v>
      </c>
      <c r="O58" s="12">
        <v>16407.68862653456</v>
      </c>
      <c r="P58" s="12">
        <v>19388.299952392801</v>
      </c>
      <c r="Q58" s="12">
        <v>19961.148751072524</v>
      </c>
      <c r="R58" s="12">
        <v>21246.659674553328</v>
      </c>
      <c r="S58" s="12">
        <v>21693.153340283094</v>
      </c>
      <c r="T58" s="12">
        <v>23831.599588560588</v>
      </c>
      <c r="U58" s="12">
        <v>21547.269721946297</v>
      </c>
      <c r="V58" s="12">
        <v>26942.343151149995</v>
      </c>
      <c r="W58" s="12">
        <v>26316.422434111097</v>
      </c>
      <c r="X58" s="12">
        <v>26453.9874818233</v>
      </c>
      <c r="Y58" s="12">
        <v>28066.698361791387</v>
      </c>
      <c r="Z58" s="12">
        <v>27409.224219043997</v>
      </c>
      <c r="AA58" s="12">
        <v>29163.584587245001</v>
      </c>
    </row>
    <row r="59" spans="1:27" s="10" customFormat="1">
      <c r="A59" s="11" t="s">
        <v>28</v>
      </c>
      <c r="B59" s="11" t="s">
        <v>9</v>
      </c>
      <c r="C59" s="12">
        <v>1866.19306039712</v>
      </c>
      <c r="D59" s="12">
        <v>1711.9159792739001</v>
      </c>
      <c r="E59" s="12">
        <v>1861.678595783829</v>
      </c>
      <c r="F59" s="12">
        <v>1804.4481358179496</v>
      </c>
      <c r="G59" s="12">
        <v>1828.2258557965094</v>
      </c>
      <c r="H59" s="12">
        <v>1780.7609242277099</v>
      </c>
      <c r="I59" s="12">
        <v>1754.6047727008688</v>
      </c>
      <c r="J59" s="12">
        <v>1759.3511576348999</v>
      </c>
      <c r="K59" s="12">
        <v>1783.80395418801</v>
      </c>
      <c r="L59" s="12">
        <v>1847.1995344853678</v>
      </c>
      <c r="M59" s="12">
        <v>1788.488059410799</v>
      </c>
      <c r="N59" s="12">
        <v>1800.7603546626992</v>
      </c>
      <c r="O59" s="12">
        <v>1967.9202846071978</v>
      </c>
      <c r="P59" s="12">
        <v>1915.5377622845003</v>
      </c>
      <c r="Q59" s="12">
        <v>1869.4185759846987</v>
      </c>
      <c r="R59" s="12">
        <v>1874.4148088697975</v>
      </c>
      <c r="S59" s="12">
        <v>1912.6700271556988</v>
      </c>
      <c r="T59" s="12">
        <v>1905.1519520013001</v>
      </c>
      <c r="U59" s="12">
        <v>4378.8407233188982</v>
      </c>
      <c r="V59" s="12">
        <v>4417.3069675326979</v>
      </c>
      <c r="W59" s="12">
        <v>5263.1578337189985</v>
      </c>
      <c r="X59" s="12">
        <v>6199.7903024889993</v>
      </c>
      <c r="Y59" s="12">
        <v>11483.015609999995</v>
      </c>
      <c r="Z59" s="12">
        <v>10258.248364999996</v>
      </c>
      <c r="AA59" s="12">
        <v>11516.726313999998</v>
      </c>
    </row>
    <row r="60" spans="1:27" s="10" customFormat="1">
      <c r="A60" s="11" t="s">
        <v>28</v>
      </c>
      <c r="B60" s="11" t="s">
        <v>102</v>
      </c>
      <c r="C60" s="12">
        <v>190.69754700289897</v>
      </c>
      <c r="D60" s="12">
        <v>192.03787154940002</v>
      </c>
      <c r="E60" s="12">
        <v>213.97144564359999</v>
      </c>
      <c r="F60" s="12">
        <v>210.6041659993989</v>
      </c>
      <c r="G60" s="12">
        <v>209.95822308129999</v>
      </c>
      <c r="H60" s="12">
        <v>193.73183581799998</v>
      </c>
      <c r="I60" s="12">
        <v>177.23163939679989</v>
      </c>
      <c r="J60" s="12">
        <v>178.23939092709986</v>
      </c>
      <c r="K60" s="12">
        <v>160.50416868899978</v>
      </c>
      <c r="L60" s="12">
        <v>178.2401904116999</v>
      </c>
      <c r="M60" s="12">
        <v>142.63650577600001</v>
      </c>
      <c r="N60" s="12">
        <v>135.603490529</v>
      </c>
      <c r="O60" s="12">
        <v>478.49168782999999</v>
      </c>
      <c r="P60" s="12">
        <v>477.48318994999994</v>
      </c>
      <c r="Q60" s="12">
        <v>449.10403819999902</v>
      </c>
      <c r="R60" s="12">
        <v>450.59549969999995</v>
      </c>
      <c r="S60" s="12">
        <v>1363.9270379999989</v>
      </c>
      <c r="T60" s="12">
        <v>1561.7808709999999</v>
      </c>
      <c r="U60" s="12">
        <v>2859.7971899999998</v>
      </c>
      <c r="V60" s="12">
        <v>2782.8570580000001</v>
      </c>
      <c r="W60" s="12">
        <v>2683.729143</v>
      </c>
      <c r="X60" s="12">
        <v>2794.6842510000001</v>
      </c>
      <c r="Y60" s="12">
        <v>4001.4419499999999</v>
      </c>
      <c r="Z60" s="12">
        <v>3758.5906020000002</v>
      </c>
      <c r="AA60" s="12">
        <v>4059.6936820000001</v>
      </c>
    </row>
    <row r="61" spans="1:27" s="10" customFormat="1">
      <c r="A61" s="11" t="s">
        <v>28</v>
      </c>
      <c r="B61" s="11" t="s">
        <v>15</v>
      </c>
      <c r="C61" s="12">
        <v>0</v>
      </c>
      <c r="D61" s="12">
        <v>0</v>
      </c>
      <c r="E61" s="12">
        <v>7.2066259999999903E-3</v>
      </c>
      <c r="F61" s="12">
        <v>8.3953051000000001E-3</v>
      </c>
      <c r="G61" s="12">
        <v>8.3464330000000003E-3</v>
      </c>
      <c r="H61" s="12">
        <v>8.3328606000000003E-3</v>
      </c>
      <c r="I61" s="12">
        <v>8.5435622999999895E-3</v>
      </c>
      <c r="J61" s="12">
        <v>9.8269840000000004E-3</v>
      </c>
      <c r="K61" s="12">
        <v>9.6797570000000006E-3</v>
      </c>
      <c r="L61" s="12">
        <v>1.14509799E-2</v>
      </c>
      <c r="M61" s="12">
        <v>1.7566632999999998E-2</v>
      </c>
      <c r="N61" s="12">
        <v>1.74150574E-2</v>
      </c>
      <c r="O61" s="12">
        <v>1.7163523E-2</v>
      </c>
      <c r="P61" s="12">
        <v>1.9229876999999992E-2</v>
      </c>
      <c r="Q61" s="12">
        <v>2.8338479E-2</v>
      </c>
      <c r="R61" s="12">
        <v>2.8508362000000002E-2</v>
      </c>
      <c r="S61" s="12">
        <v>2.90627129999999E-2</v>
      </c>
      <c r="T61" s="12">
        <v>2.9880109500000002E-2</v>
      </c>
      <c r="U61" s="12">
        <v>5.4091597000000005E-2</v>
      </c>
      <c r="V61" s="12">
        <v>5.5971131E-2</v>
      </c>
      <c r="W61" s="12">
        <v>5.6506993999999894E-2</v>
      </c>
      <c r="X61" s="12">
        <v>5.8310645999999994E-2</v>
      </c>
      <c r="Y61" s="12">
        <v>219.99090917000001</v>
      </c>
      <c r="Z61" s="12">
        <v>211.51250050199999</v>
      </c>
      <c r="AA61" s="12">
        <v>207.50932776899998</v>
      </c>
    </row>
    <row r="62" spans="1:27" s="10" customFormat="1">
      <c r="A62" s="11" t="s">
        <v>28</v>
      </c>
      <c r="B62" s="11" t="s">
        <v>17</v>
      </c>
      <c r="C62" s="12">
        <v>14.267720195000001</v>
      </c>
      <c r="D62" s="12">
        <v>24.14535111</v>
      </c>
      <c r="E62" s="12">
        <v>41.7091120199999</v>
      </c>
      <c r="F62" s="12">
        <v>69.427099330000004</v>
      </c>
      <c r="G62" s="12">
        <v>112.75495389999998</v>
      </c>
      <c r="H62" s="12">
        <v>139.33009669999998</v>
      </c>
      <c r="I62" s="12">
        <v>173.75421284999896</v>
      </c>
      <c r="J62" s="12">
        <v>209.62440140000001</v>
      </c>
      <c r="K62" s="12">
        <v>237.29015429999998</v>
      </c>
      <c r="L62" s="12">
        <v>333.70573239999999</v>
      </c>
      <c r="M62" s="12">
        <v>404.51821259999997</v>
      </c>
      <c r="N62" s="12">
        <v>474.72131969999998</v>
      </c>
      <c r="O62" s="12">
        <v>547.86157429999889</v>
      </c>
      <c r="P62" s="12">
        <v>649.93156249999993</v>
      </c>
      <c r="Q62" s="12">
        <v>712.5393292</v>
      </c>
      <c r="R62" s="12">
        <v>820.46916049999982</v>
      </c>
      <c r="S62" s="12">
        <v>896.05439319999994</v>
      </c>
      <c r="T62" s="12">
        <v>939.64049139999997</v>
      </c>
      <c r="U62" s="12">
        <v>1046.8386444</v>
      </c>
      <c r="V62" s="12">
        <v>1105.9475706000001</v>
      </c>
      <c r="W62" s="12">
        <v>1178.5507554999999</v>
      </c>
      <c r="X62" s="12">
        <v>1317.9420229999998</v>
      </c>
      <c r="Y62" s="12">
        <v>1431.2201279999999</v>
      </c>
      <c r="Z62" s="12">
        <v>1418.5787940999999</v>
      </c>
      <c r="AA62" s="12">
        <v>1515.7316850000002</v>
      </c>
    </row>
    <row r="63" spans="1:27" s="10" customFormat="1">
      <c r="A63" s="36" t="s">
        <v>98</v>
      </c>
      <c r="B63" s="36"/>
      <c r="C63" s="29">
        <v>45140.02131441229</v>
      </c>
      <c r="D63" s="29">
        <v>44218.163299599393</v>
      </c>
      <c r="E63" s="29">
        <v>41974.11589851381</v>
      </c>
      <c r="F63" s="29">
        <v>41101.543535137986</v>
      </c>
      <c r="G63" s="29">
        <v>38964.203580325971</v>
      </c>
      <c r="H63" s="29">
        <v>38994.532593249154</v>
      </c>
      <c r="I63" s="29">
        <v>38449.933839203317</v>
      </c>
      <c r="J63" s="29">
        <v>35534.323024384939</v>
      </c>
      <c r="K63" s="29">
        <v>36239.320563309753</v>
      </c>
      <c r="L63" s="29">
        <v>35495.532741285067</v>
      </c>
      <c r="M63" s="29">
        <v>38673.012599351809</v>
      </c>
      <c r="N63" s="29">
        <v>40040.010643002963</v>
      </c>
      <c r="O63" s="29">
        <v>39902.50632343271</v>
      </c>
      <c r="P63" s="29">
        <v>42291.787229268186</v>
      </c>
      <c r="Q63" s="29">
        <v>45296.073341044728</v>
      </c>
      <c r="R63" s="29">
        <v>45502.053492908221</v>
      </c>
      <c r="S63" s="29">
        <v>44921.297645446495</v>
      </c>
      <c r="T63" s="29">
        <v>45875.688972774187</v>
      </c>
      <c r="U63" s="29">
        <v>45797.015317389196</v>
      </c>
      <c r="V63" s="29">
        <v>50429.427695259481</v>
      </c>
      <c r="W63" s="29">
        <v>51725.147448398799</v>
      </c>
      <c r="X63" s="29">
        <v>50316.230714101301</v>
      </c>
      <c r="Y63" s="29">
        <v>49429.387322612376</v>
      </c>
      <c r="Z63" s="29">
        <v>52852.173822184996</v>
      </c>
      <c r="AA63" s="29">
        <v>54959.120088461998</v>
      </c>
    </row>
    <row r="64" spans="1:27" s="10" customFormat="1"/>
    <row r="65" spans="1:27" s="10" customFormat="1">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s="10" customFormat="1">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s="10" customFormat="1">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s="10" customFormat="1">
      <c r="A68" s="11" t="s">
        <v>29</v>
      </c>
      <c r="B68" s="11" t="s">
        <v>8</v>
      </c>
      <c r="C68" s="12">
        <v>659.98845999999992</v>
      </c>
      <c r="D68" s="12">
        <v>579.99932651350002</v>
      </c>
      <c r="E68" s="12">
        <v>234.63872647310001</v>
      </c>
      <c r="F68" s="12">
        <v>177.19130985550001</v>
      </c>
      <c r="G68" s="12">
        <v>158.43482770339901</v>
      </c>
      <c r="H68" s="12">
        <v>244.77910351819997</v>
      </c>
      <c r="I68" s="12">
        <v>120.1041122995</v>
      </c>
      <c r="J68" s="12">
        <v>236.67534163959999</v>
      </c>
      <c r="K68" s="12">
        <v>115.3699304519</v>
      </c>
      <c r="L68" s="12">
        <v>412.02150782849998</v>
      </c>
      <c r="M68" s="12">
        <v>788.63664446339999</v>
      </c>
      <c r="N68" s="12">
        <v>1388.5607910427998</v>
      </c>
      <c r="O68" s="12">
        <v>760.6417279881</v>
      </c>
      <c r="P68" s="12">
        <v>934.90616414639999</v>
      </c>
      <c r="Q68" s="12">
        <v>4.6969719999999998E-3</v>
      </c>
      <c r="R68" s="12">
        <v>4.6118770000000003E-3</v>
      </c>
      <c r="S68" s="12">
        <v>4.741589E-3</v>
      </c>
      <c r="T68" s="12">
        <v>4.6946259999999899E-3</v>
      </c>
      <c r="U68" s="12">
        <v>4.6975890000000003E-3</v>
      </c>
      <c r="V68" s="12">
        <v>4.7429595000000003E-3</v>
      </c>
      <c r="W68" s="12">
        <v>6.4703640000000002E-3</v>
      </c>
      <c r="X68" s="12">
        <v>6.2901796999999997E-3</v>
      </c>
      <c r="Y68" s="12">
        <v>6.8995584999999998E-3</v>
      </c>
      <c r="Z68" s="12">
        <v>7.0823789999999998E-3</v>
      </c>
      <c r="AA68" s="12">
        <v>7.0251239999999998E-3</v>
      </c>
    </row>
    <row r="69" spans="1:27" s="10" customFormat="1">
      <c r="A69" s="11" t="s">
        <v>29</v>
      </c>
      <c r="B69" s="11" t="s">
        <v>12</v>
      </c>
      <c r="C69" s="12">
        <v>42.353072999999902</v>
      </c>
      <c r="D69" s="12">
        <v>53.359780000000001</v>
      </c>
      <c r="E69" s="12">
        <v>63.436763999999997</v>
      </c>
      <c r="F69" s="12">
        <v>59.361987999999997</v>
      </c>
      <c r="G69" s="12">
        <v>61.595595999999901</v>
      </c>
      <c r="H69" s="12">
        <v>69.832790000000003</v>
      </c>
      <c r="I69" s="12">
        <v>16.167551</v>
      </c>
      <c r="J69" s="12">
        <v>65.779300000000006</v>
      </c>
      <c r="K69" s="12">
        <v>33.98921</v>
      </c>
      <c r="L69" s="12">
        <v>93.772094999999993</v>
      </c>
      <c r="M69" s="12">
        <v>119.09743</v>
      </c>
      <c r="N69" s="12">
        <v>466.18633999999997</v>
      </c>
      <c r="O69" s="12">
        <v>0</v>
      </c>
      <c r="P69" s="12">
        <v>0</v>
      </c>
      <c r="Q69" s="12">
        <v>0</v>
      </c>
      <c r="R69" s="12">
        <v>0</v>
      </c>
      <c r="S69" s="12">
        <v>0</v>
      </c>
      <c r="T69" s="12">
        <v>0</v>
      </c>
      <c r="U69" s="12">
        <v>0</v>
      </c>
      <c r="V69" s="12">
        <v>0</v>
      </c>
      <c r="W69" s="12">
        <v>0</v>
      </c>
      <c r="X69" s="12">
        <v>0</v>
      </c>
      <c r="Y69" s="12">
        <v>0</v>
      </c>
      <c r="Z69" s="12">
        <v>0</v>
      </c>
      <c r="AA69" s="12">
        <v>0</v>
      </c>
    </row>
    <row r="70" spans="1:27" s="10" customFormat="1">
      <c r="A70" s="11" t="s">
        <v>29</v>
      </c>
      <c r="B70" s="11" t="s">
        <v>5</v>
      </c>
      <c r="C70" s="12">
        <v>73.768096336305007</v>
      </c>
      <c r="D70" s="12">
        <v>94.202133213620002</v>
      </c>
      <c r="E70" s="12">
        <v>61.187515991649903</v>
      </c>
      <c r="F70" s="12">
        <v>54.562798475733999</v>
      </c>
      <c r="G70" s="12">
        <v>63.585988149050003</v>
      </c>
      <c r="H70" s="12">
        <v>83.785902755718993</v>
      </c>
      <c r="I70" s="12">
        <v>24.476014202384999</v>
      </c>
      <c r="J70" s="12">
        <v>57.098885092649994</v>
      </c>
      <c r="K70" s="12">
        <v>25.51339425375</v>
      </c>
      <c r="L70" s="12">
        <v>94.094043479199897</v>
      </c>
      <c r="M70" s="12">
        <v>189.69729465581003</v>
      </c>
      <c r="N70" s="12">
        <v>535.52426925340012</v>
      </c>
      <c r="O70" s="12">
        <v>309.62027679779987</v>
      </c>
      <c r="P70" s="12">
        <v>370.44735783520002</v>
      </c>
      <c r="Q70" s="12">
        <v>767.91965613249988</v>
      </c>
      <c r="R70" s="12">
        <v>558.68667322910005</v>
      </c>
      <c r="S70" s="12">
        <v>849.45422849339991</v>
      </c>
      <c r="T70" s="12">
        <v>881.19506832929994</v>
      </c>
      <c r="U70" s="12">
        <v>714.82722199039802</v>
      </c>
      <c r="V70" s="12">
        <v>732.66753993489988</v>
      </c>
      <c r="W70" s="12">
        <v>1267.0365858349999</v>
      </c>
      <c r="X70" s="12">
        <v>791.03867431200001</v>
      </c>
      <c r="Y70" s="12">
        <v>784.08149380999998</v>
      </c>
      <c r="Z70" s="12">
        <v>850.88731105299996</v>
      </c>
      <c r="AA70" s="12">
        <v>815.96725924300006</v>
      </c>
    </row>
    <row r="71" spans="1:27" s="10" customFormat="1">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s="10" customFormat="1">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s="10" customFormat="1">
      <c r="A73" s="11" t="s">
        <v>29</v>
      </c>
      <c r="B73" s="11" t="s">
        <v>10</v>
      </c>
      <c r="C73" s="12">
        <v>6413.0179594197616</v>
      </c>
      <c r="D73" s="12">
        <v>6442.9060024544078</v>
      </c>
      <c r="E73" s="12">
        <v>6399.359884728864</v>
      </c>
      <c r="F73" s="12">
        <v>6988.2902283091062</v>
      </c>
      <c r="G73" s="12">
        <v>7042.2348253334985</v>
      </c>
      <c r="H73" s="12">
        <v>6568.4181242466002</v>
      </c>
      <c r="I73" s="12">
        <v>6320.0052130429967</v>
      </c>
      <c r="J73" s="12">
        <v>6079.6282626313987</v>
      </c>
      <c r="K73" s="12">
        <v>6542.9286531256967</v>
      </c>
      <c r="L73" s="12">
        <v>6803.1271982556973</v>
      </c>
      <c r="M73" s="12">
        <v>9545.9310703721003</v>
      </c>
      <c r="N73" s="12">
        <v>9014.6586012039988</v>
      </c>
      <c r="O73" s="12">
        <v>11719.217156429997</v>
      </c>
      <c r="P73" s="12">
        <v>12542.199758447401</v>
      </c>
      <c r="Q73" s="12">
        <v>13088.875485252402</v>
      </c>
      <c r="R73" s="12">
        <v>13178.656310636399</v>
      </c>
      <c r="S73" s="12">
        <v>12296.594900157301</v>
      </c>
      <c r="T73" s="12">
        <v>14234.712630887396</v>
      </c>
      <c r="U73" s="12">
        <v>13142.039601331498</v>
      </c>
      <c r="V73" s="12">
        <v>13817.270320259397</v>
      </c>
      <c r="W73" s="12">
        <v>12417.894741294698</v>
      </c>
      <c r="X73" s="12">
        <v>14619.284551155997</v>
      </c>
      <c r="Y73" s="12">
        <v>15064.130702753999</v>
      </c>
      <c r="Z73" s="12">
        <v>17844.624443289998</v>
      </c>
      <c r="AA73" s="12">
        <v>20750.565373537</v>
      </c>
    </row>
    <row r="74" spans="1:27" s="10" customFormat="1">
      <c r="A74" s="11" t="s">
        <v>29</v>
      </c>
      <c r="B74" s="11" t="s">
        <v>9</v>
      </c>
      <c r="C74" s="12">
        <v>1135.45607882845</v>
      </c>
      <c r="D74" s="12">
        <v>1039.8604149327398</v>
      </c>
      <c r="E74" s="12">
        <v>1121.6849559960094</v>
      </c>
      <c r="F74" s="12">
        <v>1046.6877687539802</v>
      </c>
      <c r="G74" s="12">
        <v>1101.0210225534693</v>
      </c>
      <c r="H74" s="12">
        <v>1053.7274347917803</v>
      </c>
      <c r="I74" s="12">
        <v>1026.0402661023602</v>
      </c>
      <c r="J74" s="12">
        <v>1010.4070945416</v>
      </c>
      <c r="K74" s="12">
        <v>1052.0395545187987</v>
      </c>
      <c r="L74" s="12">
        <v>1030.8341103970999</v>
      </c>
      <c r="M74" s="12">
        <v>975.96518070620004</v>
      </c>
      <c r="N74" s="12">
        <v>1037.7256583842984</v>
      </c>
      <c r="O74" s="12">
        <v>1159.9062234965998</v>
      </c>
      <c r="P74" s="12">
        <v>1171.1034412913968</v>
      </c>
      <c r="Q74" s="12">
        <v>1868.2771227121998</v>
      </c>
      <c r="R74" s="12">
        <v>1851.1535921183997</v>
      </c>
      <c r="S74" s="12">
        <v>2158.6634799312997</v>
      </c>
      <c r="T74" s="12">
        <v>2248.2436691646994</v>
      </c>
      <c r="U74" s="12">
        <v>4155.4254501130981</v>
      </c>
      <c r="V74" s="12">
        <v>3890.8476832543979</v>
      </c>
      <c r="W74" s="12">
        <v>5331.8055668435991</v>
      </c>
      <c r="X74" s="12">
        <v>4982.9154899519899</v>
      </c>
      <c r="Y74" s="12">
        <v>6523.2780867850006</v>
      </c>
      <c r="Z74" s="12">
        <v>6767.9447225434997</v>
      </c>
      <c r="AA74" s="12">
        <v>6578.9886573014983</v>
      </c>
    </row>
    <row r="75" spans="1:27" s="10" customFormat="1">
      <c r="A75" s="11" t="s">
        <v>29</v>
      </c>
      <c r="B75" s="11" t="s">
        <v>102</v>
      </c>
      <c r="C75" s="12">
        <v>199.49818748579997</v>
      </c>
      <c r="D75" s="12">
        <v>203.04699502599999</v>
      </c>
      <c r="E75" s="12">
        <v>213.85569957409899</v>
      </c>
      <c r="F75" s="12">
        <v>206.94227258820001</v>
      </c>
      <c r="G75" s="12">
        <v>202.26868320189999</v>
      </c>
      <c r="H75" s="12">
        <v>190.30556962009999</v>
      </c>
      <c r="I75" s="12">
        <v>184.2454942798</v>
      </c>
      <c r="J75" s="12">
        <v>177.0100005418</v>
      </c>
      <c r="K75" s="12">
        <v>175.9411625569</v>
      </c>
      <c r="L75" s="12">
        <v>175.86239023799999</v>
      </c>
      <c r="M75" s="12">
        <v>177.4976731184999</v>
      </c>
      <c r="N75" s="12">
        <v>148.21597994799998</v>
      </c>
      <c r="O75" s="12">
        <v>885.37119338000002</v>
      </c>
      <c r="P75" s="12">
        <v>884.5864630399999</v>
      </c>
      <c r="Q75" s="12">
        <v>1295.9014030899998</v>
      </c>
      <c r="R75" s="12">
        <v>1247.0971009</v>
      </c>
      <c r="S75" s="12">
        <v>1266.8406741700001</v>
      </c>
      <c r="T75" s="12">
        <v>1220.2252979599998</v>
      </c>
      <c r="U75" s="12">
        <v>2108.0794379399999</v>
      </c>
      <c r="V75" s="12">
        <v>1926.3822182699901</v>
      </c>
      <c r="W75" s="12">
        <v>1908.7759792200002</v>
      </c>
      <c r="X75" s="12">
        <v>2248.0730778099996</v>
      </c>
      <c r="Y75" s="12">
        <v>3070.94621783</v>
      </c>
      <c r="Z75" s="12">
        <v>2803.6260594300002</v>
      </c>
      <c r="AA75" s="12">
        <v>2558.9505181499999</v>
      </c>
    </row>
    <row r="76" spans="1:27" s="10" customFormat="1">
      <c r="A76" s="11" t="s">
        <v>29</v>
      </c>
      <c r="B76" s="11" t="s">
        <v>15</v>
      </c>
      <c r="C76" s="12">
        <v>0</v>
      </c>
      <c r="D76" s="12">
        <v>0</v>
      </c>
      <c r="E76" s="12">
        <v>5.6215179999999998E-3</v>
      </c>
      <c r="F76" s="12">
        <v>6.0979779E-3</v>
      </c>
      <c r="G76" s="12">
        <v>6.5508654999999992E-3</v>
      </c>
      <c r="H76" s="12">
        <v>6.8772415999999994E-3</v>
      </c>
      <c r="I76" s="12">
        <v>7.0583056000000002E-3</v>
      </c>
      <c r="J76" s="12">
        <v>8.2733488999999997E-3</v>
      </c>
      <c r="K76" s="12">
        <v>8.3603801000000002E-3</v>
      </c>
      <c r="L76" s="12">
        <v>1.02750308E-2</v>
      </c>
      <c r="M76" s="12">
        <v>1.1392160999999991E-2</v>
      </c>
      <c r="N76" s="12">
        <v>1.2074349000000002E-2</v>
      </c>
      <c r="O76" s="12">
        <v>1.8276068999999999E-2</v>
      </c>
      <c r="P76" s="12">
        <v>1.91971534E-2</v>
      </c>
      <c r="Q76" s="12">
        <v>1.9434685499999899E-2</v>
      </c>
      <c r="R76" s="12">
        <v>1.9804044E-2</v>
      </c>
      <c r="S76" s="12">
        <v>1.9985309E-2</v>
      </c>
      <c r="T76" s="12">
        <v>2.1185126499999998E-2</v>
      </c>
      <c r="U76" s="12">
        <v>2.2849019999999998E-2</v>
      </c>
      <c r="V76" s="12">
        <v>2.26641249999999E-2</v>
      </c>
      <c r="W76" s="12">
        <v>2.5186742999999998E-2</v>
      </c>
      <c r="X76" s="12">
        <v>2.7696208E-2</v>
      </c>
      <c r="Y76" s="12">
        <v>3.4487944999999999E-2</v>
      </c>
      <c r="Z76" s="12">
        <v>3.3493782999999999E-2</v>
      </c>
      <c r="AA76" s="12">
        <v>3.5080726999999999E-2</v>
      </c>
    </row>
    <row r="77" spans="1:27" s="10" customFormat="1">
      <c r="A77" s="11" t="s">
        <v>29</v>
      </c>
      <c r="B77" s="11" t="s">
        <v>17</v>
      </c>
      <c r="C77" s="12">
        <v>56.290199999999999</v>
      </c>
      <c r="D77" s="12">
        <v>78.344666000000004</v>
      </c>
      <c r="E77" s="12">
        <v>102.35079</v>
      </c>
      <c r="F77" s="12">
        <v>124.51797999999999</v>
      </c>
      <c r="G77" s="12">
        <v>147.34014999999999</v>
      </c>
      <c r="H77" s="12">
        <v>164.55713</v>
      </c>
      <c r="I77" s="12">
        <v>187.06489999999999</v>
      </c>
      <c r="J77" s="12">
        <v>206.81816000000001</v>
      </c>
      <c r="K77" s="12">
        <v>241.14989</v>
      </c>
      <c r="L77" s="12">
        <v>278.98987</v>
      </c>
      <c r="M77" s="12">
        <v>325.18720000000002</v>
      </c>
      <c r="N77" s="12">
        <v>347.9316</v>
      </c>
      <c r="O77" s="12">
        <v>397.01157000000001</v>
      </c>
      <c r="P77" s="12">
        <v>448.86957000000001</v>
      </c>
      <c r="Q77" s="12">
        <v>478.22426999999999</v>
      </c>
      <c r="R77" s="12">
        <v>518.65204000000006</v>
      </c>
      <c r="S77" s="12">
        <v>546.58109999999999</v>
      </c>
      <c r="T77" s="12">
        <v>543.77710000000002</v>
      </c>
      <c r="U77" s="12">
        <v>599.94730000000004</v>
      </c>
      <c r="V77" s="12">
        <v>625.94979999999998</v>
      </c>
      <c r="W77" s="12">
        <v>645.51873999999998</v>
      </c>
      <c r="X77" s="12">
        <v>671.94275000000005</v>
      </c>
      <c r="Y77" s="12">
        <v>719.55589999999995</v>
      </c>
      <c r="Z77" s="12">
        <v>722.08989999999994</v>
      </c>
      <c r="AA77" s="12">
        <v>722.86194</v>
      </c>
    </row>
    <row r="78" spans="1:27" s="10" customFormat="1">
      <c r="A78" s="36" t="s">
        <v>98</v>
      </c>
      <c r="B78" s="36"/>
      <c r="C78" s="29">
        <v>8324.5836675845167</v>
      </c>
      <c r="D78" s="29">
        <v>8210.3276571142669</v>
      </c>
      <c r="E78" s="29">
        <v>7880.3078471896233</v>
      </c>
      <c r="F78" s="29">
        <v>8326.0940933943202</v>
      </c>
      <c r="G78" s="29">
        <v>8426.8722597394171</v>
      </c>
      <c r="H78" s="29">
        <v>8020.5433553122994</v>
      </c>
      <c r="I78" s="29">
        <v>7506.7931566472416</v>
      </c>
      <c r="J78" s="29">
        <v>7449.5888839052486</v>
      </c>
      <c r="K78" s="29">
        <v>7769.8407423501449</v>
      </c>
      <c r="L78" s="29">
        <v>8433.8489549604965</v>
      </c>
      <c r="M78" s="29">
        <v>11619.32762019751</v>
      </c>
      <c r="N78" s="29">
        <v>12442.655659884498</v>
      </c>
      <c r="O78" s="29">
        <v>13949.385384712497</v>
      </c>
      <c r="P78" s="29">
        <v>15018.656721720399</v>
      </c>
      <c r="Q78" s="29">
        <v>15725.0769610691</v>
      </c>
      <c r="R78" s="29">
        <v>15588.5011878609</v>
      </c>
      <c r="S78" s="29">
        <v>15304.717350171</v>
      </c>
      <c r="T78" s="29">
        <v>17364.156063007395</v>
      </c>
      <c r="U78" s="29">
        <v>18012.296971023992</v>
      </c>
      <c r="V78" s="29">
        <v>18440.790286408195</v>
      </c>
      <c r="W78" s="29">
        <v>19016.743364337297</v>
      </c>
      <c r="X78" s="29">
        <v>20393.245005599689</v>
      </c>
      <c r="Y78" s="29">
        <v>22371.4971829075</v>
      </c>
      <c r="Z78" s="29">
        <v>25463.463559265499</v>
      </c>
      <c r="AA78" s="29">
        <v>28145.528315205498</v>
      </c>
    </row>
    <row r="79" spans="1:27" s="10" customFormat="1"/>
    <row r="80" spans="1:27" s="10" customFormat="1">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32" s="10" customFormat="1">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32" s="10" customFormat="1">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32" s="10" customFormat="1">
      <c r="A83" s="11" t="s">
        <v>30</v>
      </c>
      <c r="B83" s="11" t="s">
        <v>8</v>
      </c>
      <c r="C83" s="12">
        <v>0</v>
      </c>
      <c r="D83" s="12">
        <v>8.5049255999999896E-4</v>
      </c>
      <c r="E83" s="12">
        <v>9.0663973E-4</v>
      </c>
      <c r="F83" s="12">
        <v>9.5142423999999999E-4</v>
      </c>
      <c r="G83" s="12">
        <v>1.0055131E-3</v>
      </c>
      <c r="H83" s="12">
        <v>1.0587258E-3</v>
      </c>
      <c r="I83" s="12">
        <v>1.1792446000000001E-3</v>
      </c>
      <c r="J83" s="12">
        <v>1.2843492E-3</v>
      </c>
      <c r="K83" s="12">
        <v>1.3563341999999999E-3</v>
      </c>
      <c r="L83" s="12">
        <v>1.5372901999999901E-3</v>
      </c>
      <c r="M83" s="12">
        <v>1.6777997E-3</v>
      </c>
      <c r="N83" s="12">
        <v>1.8850446E-3</v>
      </c>
      <c r="O83" s="12">
        <v>1.9676724999999999E-3</v>
      </c>
      <c r="P83" s="12">
        <v>1.9842125000000001E-3</v>
      </c>
      <c r="Q83" s="12">
        <v>2.2693733E-3</v>
      </c>
      <c r="R83" s="12">
        <v>2.2670575E-3</v>
      </c>
      <c r="S83" s="12">
        <v>2.4356913999999999E-3</v>
      </c>
      <c r="T83" s="12">
        <v>2.4183785999999999E-3</v>
      </c>
      <c r="U83" s="12">
        <v>2.6891896999999901E-3</v>
      </c>
      <c r="V83" s="12">
        <v>2.7053412000000001E-3</v>
      </c>
      <c r="W83" s="12">
        <v>2.959344E-3</v>
      </c>
      <c r="X83" s="12">
        <v>3.0729884999999898E-3</v>
      </c>
      <c r="Y83" s="12">
        <v>3.3050046999999901E-3</v>
      </c>
      <c r="Z83" s="12">
        <v>3.3691733000000001E-3</v>
      </c>
      <c r="AA83" s="12">
        <v>3.6721039999999998E-3</v>
      </c>
    </row>
    <row r="84" spans="1:32" s="10" customFormat="1">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32" s="10" customFormat="1">
      <c r="A85" s="11" t="s">
        <v>30</v>
      </c>
      <c r="B85" s="11" t="s">
        <v>5</v>
      </c>
      <c r="C85" s="12">
        <v>8.7475333000000001E-4</v>
      </c>
      <c r="D85" s="12">
        <v>9.0140859999999806E-4</v>
      </c>
      <c r="E85" s="12">
        <v>9.4929856999999903E-4</v>
      </c>
      <c r="F85" s="12">
        <v>9.9835197E-4</v>
      </c>
      <c r="G85" s="12">
        <v>1.0515543E-3</v>
      </c>
      <c r="H85" s="12">
        <v>1.1114968699999989E-3</v>
      </c>
      <c r="I85" s="12">
        <v>1.22779349E-3</v>
      </c>
      <c r="J85" s="12">
        <v>0.48686415905000002</v>
      </c>
      <c r="K85" s="12">
        <v>1.3422370900000001E-3</v>
      </c>
      <c r="L85" s="12">
        <v>1.212203476779999</v>
      </c>
      <c r="M85" s="12">
        <v>1.6537941399999991E-3</v>
      </c>
      <c r="N85" s="12">
        <v>3.9215455241499999</v>
      </c>
      <c r="O85" s="12">
        <v>6.2724803178999906</v>
      </c>
      <c r="P85" s="12">
        <v>2.3603070267999899</v>
      </c>
      <c r="Q85" s="12">
        <v>10.20975127885</v>
      </c>
      <c r="R85" s="12">
        <v>2.35601959703</v>
      </c>
      <c r="S85" s="12">
        <v>4.8489389645599994</v>
      </c>
      <c r="T85" s="12">
        <v>1.1050145033900001</v>
      </c>
      <c r="U85" s="12">
        <v>3.3824858063599899</v>
      </c>
      <c r="V85" s="12">
        <v>2.1027844E-3</v>
      </c>
      <c r="W85" s="12">
        <v>3.9707995291000002</v>
      </c>
      <c r="X85" s="12">
        <v>4.4375886360000001</v>
      </c>
      <c r="Y85" s="12">
        <v>2.5371996102000001</v>
      </c>
      <c r="Z85" s="12">
        <v>2.2988784897999999</v>
      </c>
      <c r="AA85" s="12">
        <v>5.4683928604999998</v>
      </c>
    </row>
    <row r="86" spans="1:32" s="10" customFormat="1">
      <c r="A86" s="11" t="s">
        <v>30</v>
      </c>
      <c r="B86" s="11" t="s">
        <v>3</v>
      </c>
      <c r="C86" s="12">
        <v>8061.8378699999994</v>
      </c>
      <c r="D86" s="12">
        <v>7734.5205699999997</v>
      </c>
      <c r="E86" s="12">
        <v>8356.7309000000005</v>
      </c>
      <c r="F86" s="12">
        <v>7436.4124499999998</v>
      </c>
      <c r="G86" s="12">
        <v>7406.0878099999991</v>
      </c>
      <c r="H86" s="12">
        <v>7773.2041839999983</v>
      </c>
      <c r="I86" s="12">
        <v>9028.4560700000002</v>
      </c>
      <c r="J86" s="12">
        <v>10240.07429</v>
      </c>
      <c r="K86" s="12">
        <v>10871.166760000002</v>
      </c>
      <c r="L86" s="12">
        <v>11227.78846</v>
      </c>
      <c r="M86" s="12">
        <v>11481.873509999999</v>
      </c>
      <c r="N86" s="12">
        <v>11541.25218999999</v>
      </c>
      <c r="O86" s="12">
        <v>10363.662329999999</v>
      </c>
      <c r="P86" s="12">
        <v>9308.6579500000007</v>
      </c>
      <c r="Q86" s="12">
        <v>9528.0309400000006</v>
      </c>
      <c r="R86" s="12">
        <v>8763.6469099999977</v>
      </c>
      <c r="S86" s="12">
        <v>8941.747989999998</v>
      </c>
      <c r="T86" s="12">
        <v>9101.6080999999995</v>
      </c>
      <c r="U86" s="12">
        <v>9192.0415900000007</v>
      </c>
      <c r="V86" s="12">
        <v>9216.7254399999983</v>
      </c>
      <c r="W86" s="12">
        <v>9682.1086899999991</v>
      </c>
      <c r="X86" s="12">
        <v>9277.034929999998</v>
      </c>
      <c r="Y86" s="12">
        <v>8525.5002999999997</v>
      </c>
      <c r="Z86" s="12">
        <v>9613.3577600000008</v>
      </c>
      <c r="AA86" s="12">
        <v>9577.2965699999986</v>
      </c>
    </row>
    <row r="87" spans="1:32" s="10" customFormat="1">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32" s="10" customFormat="1">
      <c r="A88" s="11" t="s">
        <v>30</v>
      </c>
      <c r="B88" s="11" t="s">
        <v>10</v>
      </c>
      <c r="C88" s="12">
        <v>2487.9548693762899</v>
      </c>
      <c r="D88" s="12">
        <v>2999.5568442750591</v>
      </c>
      <c r="E88" s="12">
        <v>3850.73338962764</v>
      </c>
      <c r="F88" s="12">
        <v>4511.9745962999514</v>
      </c>
      <c r="G88" s="12">
        <v>5077.0638338477193</v>
      </c>
      <c r="H88" s="12">
        <v>4944.326450820201</v>
      </c>
      <c r="I88" s="12">
        <v>5950.3004836934797</v>
      </c>
      <c r="J88" s="12">
        <v>6270.2216502074407</v>
      </c>
      <c r="K88" s="12">
        <v>7651.1071354044007</v>
      </c>
      <c r="L88" s="12">
        <v>8109.4461283227483</v>
      </c>
      <c r="M88" s="12">
        <v>8261.1834357656971</v>
      </c>
      <c r="N88" s="12">
        <v>9594.2089487641024</v>
      </c>
      <c r="O88" s="12">
        <v>12418.4901948439</v>
      </c>
      <c r="P88" s="12">
        <v>13432.264775247999</v>
      </c>
      <c r="Q88" s="12">
        <v>14268.074895972297</v>
      </c>
      <c r="R88" s="12">
        <v>13804.898563331803</v>
      </c>
      <c r="S88" s="12">
        <v>13584.262310840599</v>
      </c>
      <c r="T88" s="12">
        <v>14797.8414911581</v>
      </c>
      <c r="U88" s="12">
        <v>14470.351307777999</v>
      </c>
      <c r="V88" s="12">
        <v>13735.468070699299</v>
      </c>
      <c r="W88" s="12">
        <v>14185.8505085047</v>
      </c>
      <c r="X88" s="12">
        <v>14344.884764132597</v>
      </c>
      <c r="Y88" s="12">
        <v>15401.2550850436</v>
      </c>
      <c r="Z88" s="12">
        <v>16198.924537376395</v>
      </c>
      <c r="AA88" s="12">
        <v>16714.233224012001</v>
      </c>
    </row>
    <row r="89" spans="1:32" s="10" customFormat="1">
      <c r="A89" s="11" t="s">
        <v>30</v>
      </c>
      <c r="B89" s="11" t="s">
        <v>9</v>
      </c>
      <c r="C89" s="12">
        <v>6.5985769999999896E-4</v>
      </c>
      <c r="D89" s="12">
        <v>8.5589492999999894E-4</v>
      </c>
      <c r="E89" s="12">
        <v>9.0464652999999999E-4</v>
      </c>
      <c r="F89" s="12">
        <v>1.044054469999999E-3</v>
      </c>
      <c r="G89" s="12">
        <v>1.2345048899999999E-3</v>
      </c>
      <c r="H89" s="12">
        <v>1.07139178E-3</v>
      </c>
      <c r="I89" s="12">
        <v>1.2605504099999999E-3</v>
      </c>
      <c r="J89" s="12">
        <v>1.699183349999999E-3</v>
      </c>
      <c r="K89" s="12">
        <v>1.7500918099999999E-3</v>
      </c>
      <c r="L89" s="12">
        <v>2.275906109999999E-3</v>
      </c>
      <c r="M89" s="12">
        <v>3.1733728000000001E-3</v>
      </c>
      <c r="N89" s="12">
        <v>3.9735878000000001E-3</v>
      </c>
      <c r="O89" s="12">
        <v>5.2071146999999995E-3</v>
      </c>
      <c r="P89" s="12">
        <v>5.2437065999999897E-3</v>
      </c>
      <c r="Q89" s="12">
        <v>5.3433286999999803E-3</v>
      </c>
      <c r="R89" s="12">
        <v>5.4850752999999995E-3</v>
      </c>
      <c r="S89" s="12">
        <v>7.3122609000000009E-3</v>
      </c>
      <c r="T89" s="12">
        <v>6.6793999000000007E-3</v>
      </c>
      <c r="U89" s="12">
        <v>9.0622579000000005E-3</v>
      </c>
      <c r="V89" s="12">
        <v>1.2954346199999991E-2</v>
      </c>
      <c r="W89" s="12">
        <v>3.8885250499999989E-2</v>
      </c>
      <c r="X89" s="12">
        <v>21.751023348699999</v>
      </c>
      <c r="Y89" s="12">
        <v>21.573666488300002</v>
      </c>
      <c r="Z89" s="12">
        <v>18.629304117599904</v>
      </c>
      <c r="AA89" s="12">
        <v>66.134568522000009</v>
      </c>
    </row>
    <row r="90" spans="1:32" s="10" customFormat="1">
      <c r="A90" s="11" t="s">
        <v>30</v>
      </c>
      <c r="B90" s="11" t="s">
        <v>102</v>
      </c>
      <c r="C90" s="12">
        <v>6.5897085999999903E-3</v>
      </c>
      <c r="D90" s="12">
        <v>6.6567839999999998E-3</v>
      </c>
      <c r="E90" s="12">
        <v>7.2898869000000005E-3</v>
      </c>
      <c r="F90" s="12">
        <v>7.7439155999999999E-3</v>
      </c>
      <c r="G90" s="12">
        <v>7.8085215999999999E-3</v>
      </c>
      <c r="H90" s="12">
        <v>7.8137783999999988E-3</v>
      </c>
      <c r="I90" s="12">
        <v>8.5205799000000002E-3</v>
      </c>
      <c r="J90" s="12">
        <v>9.2114169999999891E-3</v>
      </c>
      <c r="K90" s="12">
        <v>1.0014992E-2</v>
      </c>
      <c r="L90" s="12">
        <v>1.5209412E-2</v>
      </c>
      <c r="M90" s="12">
        <v>1.6945130999999988E-2</v>
      </c>
      <c r="N90" s="12">
        <v>1.7901216399999999E-2</v>
      </c>
      <c r="O90" s="12">
        <v>2.4441879999999999E-2</v>
      </c>
      <c r="P90" s="12">
        <v>2.5129714999999997E-2</v>
      </c>
      <c r="Q90" s="12">
        <v>3.0107866999999996E-2</v>
      </c>
      <c r="R90" s="12">
        <v>3.1028256999999899E-2</v>
      </c>
      <c r="S90" s="12">
        <v>3.1684964999999898E-2</v>
      </c>
      <c r="T90" s="12">
        <v>3.7991263999999997E-2</v>
      </c>
      <c r="U90" s="12">
        <v>4.0210709999999997E-2</v>
      </c>
      <c r="V90" s="12">
        <v>4.1813512999999997E-2</v>
      </c>
      <c r="W90" s="12">
        <v>4.0608804999999998E-2</v>
      </c>
      <c r="X90" s="12">
        <v>4.0924065999999995E-2</v>
      </c>
      <c r="Y90" s="12">
        <v>4.3365054E-2</v>
      </c>
      <c r="Z90" s="12">
        <v>4.5041228000000003E-2</v>
      </c>
      <c r="AA90" s="12">
        <v>4.8083037999999995E-2</v>
      </c>
    </row>
    <row r="91" spans="1:32" s="10" customFormat="1">
      <c r="A91" s="11" t="s">
        <v>30</v>
      </c>
      <c r="B91" s="11" t="s">
        <v>15</v>
      </c>
      <c r="C91" s="12">
        <v>0</v>
      </c>
      <c r="D91" s="12">
        <v>0</v>
      </c>
      <c r="E91" s="12">
        <v>1.3111299999999999E-2</v>
      </c>
      <c r="F91" s="12">
        <v>1.4196857999999989E-2</v>
      </c>
      <c r="G91" s="12">
        <v>1.5090647200000001E-2</v>
      </c>
      <c r="H91" s="12">
        <v>1.60465947E-2</v>
      </c>
      <c r="I91" s="12">
        <v>1.9564415700000001E-2</v>
      </c>
      <c r="J91" s="12">
        <v>2.1599638099999992E-2</v>
      </c>
      <c r="K91" s="12">
        <v>2.4504884499999997E-2</v>
      </c>
      <c r="L91" s="12">
        <v>4.1976074500000002E-2</v>
      </c>
      <c r="M91" s="12">
        <v>0.103887258</v>
      </c>
      <c r="N91" s="12">
        <v>147.536658241</v>
      </c>
      <c r="O91" s="12">
        <v>617.78732790099991</v>
      </c>
      <c r="P91" s="12">
        <v>648.31348314299998</v>
      </c>
      <c r="Q91" s="12">
        <v>1100.910513669</v>
      </c>
      <c r="R91" s="12">
        <v>1094.16027775</v>
      </c>
      <c r="S91" s="12">
        <v>1120.6796010320002</v>
      </c>
      <c r="T91" s="12">
        <v>1059.8498020579998</v>
      </c>
      <c r="U91" s="12">
        <v>1093.5994111049999</v>
      </c>
      <c r="V91" s="12">
        <v>1048.274984828</v>
      </c>
      <c r="W91" s="12">
        <v>1083.8916856810001</v>
      </c>
      <c r="X91" s="12">
        <v>1073.4771979109998</v>
      </c>
      <c r="Y91" s="12">
        <v>1471.3989255739998</v>
      </c>
      <c r="Z91" s="12">
        <v>1509.261643372</v>
      </c>
      <c r="AA91" s="12">
        <v>1513.8966078989999</v>
      </c>
    </row>
    <row r="92" spans="1:32" s="10" customFormat="1">
      <c r="A92" s="11" t="s">
        <v>30</v>
      </c>
      <c r="B92" s="11" t="s">
        <v>17</v>
      </c>
      <c r="C92" s="12">
        <v>0.30961270000000002</v>
      </c>
      <c r="D92" s="12">
        <v>0.80816025000000002</v>
      </c>
      <c r="E92" s="12">
        <v>1.5552383999999999</v>
      </c>
      <c r="F92" s="12">
        <v>3.8253439999999999</v>
      </c>
      <c r="G92" s="12">
        <v>5.7553429999999999</v>
      </c>
      <c r="H92" s="12">
        <v>8.5528820000000003</v>
      </c>
      <c r="I92" s="12">
        <v>14.692692999999901</v>
      </c>
      <c r="J92" s="12">
        <v>16.148478000000001</v>
      </c>
      <c r="K92" s="12">
        <v>22.326045999999899</v>
      </c>
      <c r="L92" s="12">
        <v>30.690439999999999</v>
      </c>
      <c r="M92" s="12">
        <v>36.056220000000003</v>
      </c>
      <c r="N92" s="12">
        <v>39.581344999999999</v>
      </c>
      <c r="O92" s="12">
        <v>41.75676</v>
      </c>
      <c r="P92" s="12">
        <v>47.122096999999997</v>
      </c>
      <c r="Q92" s="12">
        <v>51.597270000000002</v>
      </c>
      <c r="R92" s="12">
        <v>54.319899999999997</v>
      </c>
      <c r="S92" s="12">
        <v>62.057639999999999</v>
      </c>
      <c r="T92" s="12">
        <v>65.684200000000004</v>
      </c>
      <c r="U92" s="12">
        <v>64.737200000000001</v>
      </c>
      <c r="V92" s="12">
        <v>69.817589999999996</v>
      </c>
      <c r="W92" s="12">
        <v>76.932059999999893</v>
      </c>
      <c r="X92" s="12">
        <v>77.919715999999994</v>
      </c>
      <c r="Y92" s="12">
        <v>81.24794</v>
      </c>
      <c r="Z92" s="12">
        <v>91.953019999999995</v>
      </c>
      <c r="AA92" s="12">
        <v>94.087509999999995</v>
      </c>
      <c r="AE92" s="6"/>
      <c r="AF92" s="6"/>
    </row>
    <row r="93" spans="1:32" s="10" customFormat="1">
      <c r="A93" s="36" t="s">
        <v>98</v>
      </c>
      <c r="B93" s="36"/>
      <c r="C93" s="29">
        <v>10549.79427398732</v>
      </c>
      <c r="D93" s="29">
        <v>10734.08002207115</v>
      </c>
      <c r="E93" s="29">
        <v>12207.46705021247</v>
      </c>
      <c r="F93" s="29">
        <v>11948.390040130631</v>
      </c>
      <c r="G93" s="29">
        <v>12483.154935420009</v>
      </c>
      <c r="H93" s="29">
        <v>12717.533876434649</v>
      </c>
      <c r="I93" s="29">
        <v>14978.76022128198</v>
      </c>
      <c r="J93" s="29">
        <v>16510.785787899043</v>
      </c>
      <c r="K93" s="29">
        <v>18522.278344067505</v>
      </c>
      <c r="L93" s="29">
        <v>19338.450604995836</v>
      </c>
      <c r="M93" s="29">
        <v>19743.063450732338</v>
      </c>
      <c r="N93" s="29">
        <v>21139.388542920642</v>
      </c>
      <c r="O93" s="29">
        <v>22788.432179948999</v>
      </c>
      <c r="P93" s="29">
        <v>22743.290260193902</v>
      </c>
      <c r="Q93" s="29">
        <v>23806.323199953145</v>
      </c>
      <c r="R93" s="29">
        <v>22570.90924506163</v>
      </c>
      <c r="S93" s="29">
        <v>22530.868987757454</v>
      </c>
      <c r="T93" s="29">
        <v>23900.563703439992</v>
      </c>
      <c r="U93" s="29">
        <v>23665.787135031962</v>
      </c>
      <c r="V93" s="29">
        <v>22952.211273171099</v>
      </c>
      <c r="W93" s="29">
        <v>23871.9718426283</v>
      </c>
      <c r="X93" s="29">
        <v>23648.111379105798</v>
      </c>
      <c r="Y93" s="29">
        <v>23950.869556146801</v>
      </c>
      <c r="Z93" s="29">
        <v>25833.213849157095</v>
      </c>
      <c r="AA93" s="29">
        <v>26363.136427498503</v>
      </c>
      <c r="AE93" s="6"/>
      <c r="AF93" s="6"/>
    </row>
    <row r="94" spans="1:32" s="10" customFormat="1" collapsed="1">
      <c r="A94" s="6"/>
      <c r="B94" s="6"/>
      <c r="C94" s="6"/>
      <c r="D94" s="6"/>
      <c r="E94" s="6"/>
      <c r="F94" s="6"/>
      <c r="G94" s="6"/>
      <c r="H94" s="6"/>
      <c r="I94" s="6"/>
      <c r="J94" s="6"/>
      <c r="K94" s="6"/>
      <c r="L94" s="6"/>
      <c r="M94" s="6"/>
      <c r="N94" s="6"/>
      <c r="O94" s="6"/>
      <c r="P94" s="6"/>
      <c r="Q94" s="6"/>
      <c r="R94" s="6"/>
      <c r="S94" s="6"/>
      <c r="T94" s="6"/>
      <c r="U94" s="6"/>
      <c r="V94" s="6"/>
      <c r="W94" s="6"/>
      <c r="X94" s="6"/>
      <c r="Y94" s="6"/>
      <c r="Z94" s="6"/>
      <c r="AA94" s="6"/>
      <c r="AE94" s="6"/>
      <c r="AF94" s="6"/>
    </row>
    <row r="95" spans="1:32" s="10" customForma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row>
    <row r="96" spans="1:32" s="10" customFormat="1">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row>
    <row r="97" spans="1:32" s="10" customFormat="1">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c r="AB97" s="6"/>
      <c r="AC97" s="6"/>
      <c r="AD97" s="6"/>
      <c r="AE97" s="6"/>
      <c r="AF97" s="6"/>
    </row>
    <row r="98" spans="1:32" s="10" customFormat="1">
      <c r="A98" s="11" t="s">
        <v>18</v>
      </c>
      <c r="B98" s="11" t="s">
        <v>105</v>
      </c>
      <c r="C98" s="12">
        <v>571.64921108099998</v>
      </c>
      <c r="D98" s="12">
        <v>577.15191160899985</v>
      </c>
      <c r="E98" s="12">
        <v>623.72896401759897</v>
      </c>
      <c r="F98" s="12">
        <v>610.67959444069982</v>
      </c>
      <c r="G98" s="12">
        <v>599.86025749759983</v>
      </c>
      <c r="H98" s="12">
        <v>924.46273306009994</v>
      </c>
      <c r="I98" s="12">
        <v>968.23766066329893</v>
      </c>
      <c r="J98" s="12">
        <v>950.97720054489969</v>
      </c>
      <c r="K98" s="12">
        <v>919.84374743459898</v>
      </c>
      <c r="L98" s="12">
        <v>1740.6165418172998</v>
      </c>
      <c r="M98" s="12">
        <v>4676.4483752589995</v>
      </c>
      <c r="N98" s="12">
        <v>4721.1561267979996</v>
      </c>
      <c r="O98" s="12">
        <v>7247.6894312489985</v>
      </c>
      <c r="P98" s="12">
        <v>7252.2947929879992</v>
      </c>
      <c r="Q98" s="12">
        <v>11746.942028816</v>
      </c>
      <c r="R98" s="12">
        <v>11750.283993206001</v>
      </c>
      <c r="S98" s="12">
        <v>13064.954117230998</v>
      </c>
      <c r="T98" s="12">
        <v>12942.678562252</v>
      </c>
      <c r="U98" s="12">
        <v>18419.585955724</v>
      </c>
      <c r="V98" s="12">
        <v>17970.747731903986</v>
      </c>
      <c r="W98" s="12">
        <v>18162.275408490998</v>
      </c>
      <c r="X98" s="12">
        <v>19407.803063163999</v>
      </c>
      <c r="Y98" s="12">
        <v>21783.811695094002</v>
      </c>
      <c r="Z98" s="12">
        <v>23113.773294228005</v>
      </c>
      <c r="AA98" s="12">
        <v>23571.453504365996</v>
      </c>
      <c r="AB98" s="6"/>
      <c r="AC98" s="6"/>
      <c r="AD98" s="6"/>
      <c r="AE98" s="6"/>
      <c r="AF98" s="6"/>
    </row>
    <row r="99" spans="1:32" collapsed="1">
      <c r="A99" s="11" t="s">
        <v>18</v>
      </c>
      <c r="B99" s="11" t="s">
        <v>14</v>
      </c>
      <c r="C99" s="12">
        <v>2169.313576</v>
      </c>
      <c r="D99" s="12">
        <v>2469.3077899999989</v>
      </c>
      <c r="E99" s="12">
        <v>5712.6040159736995</v>
      </c>
      <c r="F99" s="12">
        <v>6613.5648282946995</v>
      </c>
      <c r="G99" s="12">
        <v>8579.6783952920996</v>
      </c>
      <c r="H99" s="12">
        <v>8050.1906738497</v>
      </c>
      <c r="I99" s="12">
        <v>9262.9705326055009</v>
      </c>
      <c r="J99" s="12">
        <v>9489.1882865062998</v>
      </c>
      <c r="K99" s="12">
        <v>8988.4758606426985</v>
      </c>
      <c r="L99" s="12">
        <v>9198.7060731559995</v>
      </c>
      <c r="M99" s="12">
        <v>10684.197853527681</v>
      </c>
      <c r="N99" s="12">
        <v>10460.279299243</v>
      </c>
      <c r="O99" s="12">
        <v>14226.341255927999</v>
      </c>
      <c r="P99" s="12">
        <v>14835.306191216001</v>
      </c>
      <c r="Q99" s="12">
        <v>13687.434596604</v>
      </c>
      <c r="R99" s="12">
        <v>14940.783287037999</v>
      </c>
      <c r="S99" s="12">
        <v>15988.573901760999</v>
      </c>
      <c r="T99" s="12">
        <v>15405.357366185002</v>
      </c>
      <c r="U99" s="12">
        <v>15497.914889263</v>
      </c>
      <c r="V99" s="12">
        <v>16256.563092455999</v>
      </c>
      <c r="W99" s="12">
        <v>14978.221547726</v>
      </c>
      <c r="X99" s="12">
        <v>17273.943880312989</v>
      </c>
      <c r="Y99" s="12">
        <v>18595.974373189001</v>
      </c>
      <c r="Z99" s="12">
        <v>21277.648286521995</v>
      </c>
      <c r="AA99" s="12">
        <v>20274.053207411001</v>
      </c>
    </row>
    <row r="100" spans="1:32">
      <c r="A100" s="11" t="s">
        <v>18</v>
      </c>
      <c r="B100" s="11" t="s">
        <v>25</v>
      </c>
      <c r="C100" s="12">
        <v>129.71585664499997</v>
      </c>
      <c r="D100" s="12">
        <v>204.44580830000001</v>
      </c>
      <c r="E100" s="12">
        <v>319.73122783999997</v>
      </c>
      <c r="F100" s="12">
        <v>456.90996827999891</v>
      </c>
      <c r="G100" s="12">
        <v>615.01455067000006</v>
      </c>
      <c r="H100" s="12">
        <v>758.03698702999986</v>
      </c>
      <c r="I100" s="12">
        <v>981.31847599999992</v>
      </c>
      <c r="J100" s="12">
        <v>1154.1735433999982</v>
      </c>
      <c r="K100" s="12">
        <v>1413.2835424999989</v>
      </c>
      <c r="L100" s="12">
        <v>1781.0094229999997</v>
      </c>
      <c r="M100" s="12">
        <v>2142.0777157999996</v>
      </c>
      <c r="N100" s="12">
        <v>2459.6725657000002</v>
      </c>
      <c r="O100" s="12">
        <v>2883.9778720999998</v>
      </c>
      <c r="P100" s="12">
        <v>3334.2435847000002</v>
      </c>
      <c r="Q100" s="12">
        <v>3655.8993045000002</v>
      </c>
      <c r="R100" s="12">
        <v>4101.2516750999994</v>
      </c>
      <c r="S100" s="12">
        <v>4524.5009716000004</v>
      </c>
      <c r="T100" s="12">
        <v>4747.0045699999982</v>
      </c>
      <c r="U100" s="12">
        <v>5268.9950242999885</v>
      </c>
      <c r="V100" s="12">
        <v>5658.9875250999994</v>
      </c>
      <c r="W100" s="12">
        <v>5919.7246595000006</v>
      </c>
      <c r="X100" s="12">
        <v>6443.8814062000001</v>
      </c>
      <c r="Y100" s="12">
        <v>6901.62734</v>
      </c>
      <c r="Z100" s="12">
        <v>7031.2989660000003</v>
      </c>
      <c r="AA100" s="12">
        <v>7442.4953659999892</v>
      </c>
    </row>
    <row r="101" spans="1:32" collapsed="1"/>
    <row r="102" spans="1:32">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32">
      <c r="A103" s="11" t="s">
        <v>26</v>
      </c>
      <c r="B103" s="11" t="s">
        <v>105</v>
      </c>
      <c r="C103" s="12">
        <v>39.167453616400003</v>
      </c>
      <c r="D103" s="12">
        <v>37.491419005400004</v>
      </c>
      <c r="E103" s="12">
        <v>40.644222711999994</v>
      </c>
      <c r="F103" s="12">
        <v>39.997296783299895</v>
      </c>
      <c r="G103" s="12">
        <v>37.263949054699886</v>
      </c>
      <c r="H103" s="12">
        <v>399.27649811590004</v>
      </c>
      <c r="I103" s="12">
        <v>465.70637432659998</v>
      </c>
      <c r="J103" s="12">
        <v>460.91869688119988</v>
      </c>
      <c r="K103" s="12">
        <v>452.38448920559995</v>
      </c>
      <c r="L103" s="12">
        <v>1253.1752819659998</v>
      </c>
      <c r="M103" s="12">
        <v>3901.5506354804997</v>
      </c>
      <c r="N103" s="12">
        <v>3796.0137363200006</v>
      </c>
      <c r="O103" s="12">
        <v>3920.9848988849999</v>
      </c>
      <c r="P103" s="12">
        <v>3916.8164544319998</v>
      </c>
      <c r="Q103" s="12">
        <v>3689.8541918030005</v>
      </c>
      <c r="R103" s="12">
        <v>3662.1161795550001</v>
      </c>
      <c r="S103" s="12">
        <v>3779.578514279</v>
      </c>
      <c r="T103" s="12">
        <v>3562.7745821049998</v>
      </c>
      <c r="U103" s="12">
        <v>5198.7577463059997</v>
      </c>
      <c r="V103" s="12">
        <v>5043.698857127999</v>
      </c>
      <c r="W103" s="12">
        <v>4794.2476874679996</v>
      </c>
      <c r="X103" s="12">
        <v>5263.8088017239988</v>
      </c>
      <c r="Y103" s="12">
        <v>5245.1577896919998</v>
      </c>
      <c r="Z103" s="12">
        <v>7382.5475318920007</v>
      </c>
      <c r="AA103" s="12">
        <v>7312.8301619599997</v>
      </c>
    </row>
    <row r="104" spans="1:32">
      <c r="A104" s="11" t="s">
        <v>26</v>
      </c>
      <c r="B104" s="11" t="s">
        <v>14</v>
      </c>
      <c r="C104" s="12">
        <v>1290.7929760000002</v>
      </c>
      <c r="D104" s="12">
        <v>1400.190309999999</v>
      </c>
      <c r="E104" s="12">
        <v>4339.4491934569996</v>
      </c>
      <c r="F104" s="12">
        <v>5063.5460062940001</v>
      </c>
      <c r="G104" s="12">
        <v>7102.8405541434986</v>
      </c>
      <c r="H104" s="12">
        <v>6779.2540837510005</v>
      </c>
      <c r="I104" s="12">
        <v>7795.0124507070004</v>
      </c>
      <c r="J104" s="12">
        <v>7970.2408475969996</v>
      </c>
      <c r="K104" s="12">
        <v>7537.219614190999</v>
      </c>
      <c r="L104" s="12">
        <v>7677.7423036129985</v>
      </c>
      <c r="M104" s="12">
        <v>8371.0820642029812</v>
      </c>
      <c r="N104" s="12">
        <v>7995.5997258219995</v>
      </c>
      <c r="O104" s="12">
        <v>11294.445744654</v>
      </c>
      <c r="P104" s="12">
        <v>11875.604335968001</v>
      </c>
      <c r="Q104" s="12">
        <v>10413.142842447</v>
      </c>
      <c r="R104" s="12">
        <v>11459.551479827</v>
      </c>
      <c r="S104" s="12">
        <v>12356.578847777</v>
      </c>
      <c r="T104" s="12">
        <v>11904.706791428001</v>
      </c>
      <c r="U104" s="12">
        <v>11589.964947782</v>
      </c>
      <c r="V104" s="12">
        <v>12065.361648259001</v>
      </c>
      <c r="W104" s="12">
        <v>10583.519154892001</v>
      </c>
      <c r="X104" s="12">
        <v>12635.428528433991</v>
      </c>
      <c r="Y104" s="12">
        <v>12515.165271584001</v>
      </c>
      <c r="Z104" s="12">
        <v>12097.051042925001</v>
      </c>
      <c r="AA104" s="12">
        <v>10508.82379611</v>
      </c>
    </row>
    <row r="105" spans="1:32">
      <c r="A105" s="11" t="s">
        <v>26</v>
      </c>
      <c r="B105" s="11" t="s">
        <v>25</v>
      </c>
      <c r="C105" s="12">
        <v>31.615294699999978</v>
      </c>
      <c r="D105" s="12">
        <v>58.541207760000006</v>
      </c>
      <c r="E105" s="12">
        <v>103.68870865999997</v>
      </c>
      <c r="F105" s="12">
        <v>154.66578589999901</v>
      </c>
      <c r="G105" s="12">
        <v>203.36595740000001</v>
      </c>
      <c r="H105" s="12">
        <v>255.46727609999996</v>
      </c>
      <c r="I105" s="12">
        <v>343.64279519999991</v>
      </c>
      <c r="J105" s="12">
        <v>411.30700839999997</v>
      </c>
      <c r="K105" s="12">
        <v>506.0589185</v>
      </c>
      <c r="L105" s="12">
        <v>597.63595899999996</v>
      </c>
      <c r="M105" s="12">
        <v>710.387023</v>
      </c>
      <c r="N105" s="12">
        <v>824.86540869999999</v>
      </c>
      <c r="O105" s="12">
        <v>980.99641459999998</v>
      </c>
      <c r="P105" s="12">
        <v>1130.1792895999999</v>
      </c>
      <c r="Q105" s="12">
        <v>1234.7078425</v>
      </c>
      <c r="R105" s="12">
        <v>1373.9866039999999</v>
      </c>
      <c r="S105" s="12">
        <v>1540.7450070000002</v>
      </c>
      <c r="T105" s="12">
        <v>1575.1217989999991</v>
      </c>
      <c r="U105" s="12">
        <v>1744.9851009999991</v>
      </c>
      <c r="V105" s="12">
        <v>1845.5895854999999</v>
      </c>
      <c r="W105" s="12">
        <v>1885.1078319999999</v>
      </c>
      <c r="X105" s="12">
        <v>2089.8601269999999</v>
      </c>
      <c r="Y105" s="12">
        <v>2210.9531960000004</v>
      </c>
      <c r="Z105" s="12">
        <v>2300.7693719999997</v>
      </c>
      <c r="AA105" s="12">
        <v>2450.5257439999991</v>
      </c>
    </row>
    <row r="107" spans="1:32">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32">
      <c r="A108" s="11" t="s">
        <v>27</v>
      </c>
      <c r="B108" s="11" t="s">
        <v>105</v>
      </c>
      <c r="C108" s="12">
        <v>70.384219049400002</v>
      </c>
      <c r="D108" s="12">
        <v>70.528422958999997</v>
      </c>
      <c r="E108" s="12">
        <v>75.508932235100005</v>
      </c>
      <c r="F108" s="12">
        <v>75.723490413000007</v>
      </c>
      <c r="G108" s="12">
        <v>72.281696550000007</v>
      </c>
      <c r="H108" s="12">
        <v>70.622636074300004</v>
      </c>
      <c r="I108" s="12">
        <v>72.476970337899999</v>
      </c>
      <c r="J108" s="12">
        <v>69.64859080059999</v>
      </c>
      <c r="K108" s="12">
        <v>67.666390410000005</v>
      </c>
      <c r="L108" s="12">
        <v>67.16721751</v>
      </c>
      <c r="M108" s="12">
        <v>395.614538063</v>
      </c>
      <c r="N108" s="12">
        <v>588.78951459999996</v>
      </c>
      <c r="O108" s="12">
        <v>1698.7363799999998</v>
      </c>
      <c r="P108" s="12">
        <v>1709.5336299999999</v>
      </c>
      <c r="Q108" s="12">
        <v>5969.2123900000006</v>
      </c>
      <c r="R108" s="12">
        <v>6050.6543940000001</v>
      </c>
      <c r="S108" s="12">
        <v>6136.4269299999996</v>
      </c>
      <c r="T108" s="12">
        <v>6029.4758000000002</v>
      </c>
      <c r="U108" s="12">
        <v>7259.8251759999994</v>
      </c>
      <c r="V108" s="12">
        <v>7242.9955099999897</v>
      </c>
      <c r="W108" s="12">
        <v>7865.1614659999996</v>
      </c>
      <c r="X108" s="12">
        <v>8078.9186399999999</v>
      </c>
      <c r="Y108" s="12">
        <v>7993.8478539999996</v>
      </c>
      <c r="Z108" s="12">
        <v>7867.4511650000004</v>
      </c>
      <c r="AA108" s="12">
        <v>8293.3281900000002</v>
      </c>
    </row>
    <row r="109" spans="1:32">
      <c r="A109" s="11" t="s">
        <v>27</v>
      </c>
      <c r="B109" s="11" t="s">
        <v>14</v>
      </c>
      <c r="C109" s="12">
        <v>878.52059999999994</v>
      </c>
      <c r="D109" s="12">
        <v>1069.1174799999999</v>
      </c>
      <c r="E109" s="12">
        <v>1373.1206143264001</v>
      </c>
      <c r="F109" s="12">
        <v>1549.9810963574</v>
      </c>
      <c r="G109" s="12">
        <v>1476.7983020572999</v>
      </c>
      <c r="H109" s="12">
        <v>1270.8955170219999</v>
      </c>
      <c r="I109" s="12">
        <v>1467.9116525219999</v>
      </c>
      <c r="J109" s="12">
        <v>1518.8953599269989</v>
      </c>
      <c r="K109" s="12">
        <v>1451.2001481969999</v>
      </c>
      <c r="L109" s="12">
        <v>1520.8797579469999</v>
      </c>
      <c r="M109" s="12">
        <v>2312.9408146400001</v>
      </c>
      <c r="N109" s="12">
        <v>2268.5412785799999</v>
      </c>
      <c r="O109" s="12">
        <v>2120.94365423</v>
      </c>
      <c r="P109" s="12">
        <v>2096.77865333</v>
      </c>
      <c r="Q109" s="12">
        <v>1835.4908247960002</v>
      </c>
      <c r="R109" s="12">
        <v>2041.1611327349992</v>
      </c>
      <c r="S109" s="12">
        <v>2157.6746119099998</v>
      </c>
      <c r="T109" s="12">
        <v>2089.0698650740001</v>
      </c>
      <c r="U109" s="12">
        <v>2479.4009430699998</v>
      </c>
      <c r="V109" s="12">
        <v>2811.32105744</v>
      </c>
      <c r="W109" s="12">
        <v>2973.5157800199981</v>
      </c>
      <c r="X109" s="12">
        <v>3227.7812149599999</v>
      </c>
      <c r="Y109" s="12">
        <v>3829.8700593200001</v>
      </c>
      <c r="Z109" s="12">
        <v>6941.7574859799997</v>
      </c>
      <c r="AA109" s="12">
        <v>7500.1754096899995</v>
      </c>
    </row>
    <row r="110" spans="1:32">
      <c r="A110" s="11" t="s">
        <v>27</v>
      </c>
      <c r="B110" s="11" t="s">
        <v>25</v>
      </c>
      <c r="C110" s="12">
        <v>14.813815</v>
      </c>
      <c r="D110" s="12">
        <v>24.360676000000002</v>
      </c>
      <c r="E110" s="12">
        <v>44.716361999999997</v>
      </c>
      <c r="F110" s="12">
        <v>69.653564000000003</v>
      </c>
      <c r="G110" s="12">
        <v>98.198524000000006</v>
      </c>
      <c r="H110" s="12">
        <v>135.64152999999999</v>
      </c>
      <c r="I110" s="12">
        <v>194.83812</v>
      </c>
      <c r="J110" s="12">
        <v>235.03153999999901</v>
      </c>
      <c r="K110" s="12">
        <v>317.29525999999998</v>
      </c>
      <c r="L110" s="12">
        <v>425.69763</v>
      </c>
      <c r="M110" s="12">
        <v>531.43169999999998</v>
      </c>
      <c r="N110" s="12">
        <v>621.29190000000006</v>
      </c>
      <c r="O110" s="12">
        <v>742.26940000000002</v>
      </c>
      <c r="P110" s="12">
        <v>855.55426</v>
      </c>
      <c r="Q110" s="12">
        <v>959.95556999999997</v>
      </c>
      <c r="R110" s="12">
        <v>1083.415</v>
      </c>
      <c r="S110" s="12">
        <v>1218.0365999999999</v>
      </c>
      <c r="T110" s="12">
        <v>1343.8633</v>
      </c>
      <c r="U110" s="12">
        <v>1515.7179999999901</v>
      </c>
      <c r="V110" s="12">
        <v>1687.8670999999999</v>
      </c>
      <c r="W110" s="12">
        <v>1804.2927</v>
      </c>
      <c r="X110" s="12">
        <v>1921.3103000000001</v>
      </c>
      <c r="Y110" s="12">
        <v>2056.913</v>
      </c>
      <c r="Z110" s="12">
        <v>2111.7665999999999</v>
      </c>
      <c r="AA110" s="12">
        <v>2247.6387</v>
      </c>
    </row>
    <row r="112" spans="1:32">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c r="A113" s="11" t="s">
        <v>28</v>
      </c>
      <c r="B113" s="11" t="s">
        <v>105</v>
      </c>
      <c r="C113" s="12">
        <v>226.5609409436</v>
      </c>
      <c r="D113" s="12">
        <v>229.18104708979988</v>
      </c>
      <c r="E113" s="12">
        <v>254.66890644499998</v>
      </c>
      <c r="F113" s="12">
        <v>250.21362014450003</v>
      </c>
      <c r="G113" s="12">
        <v>250.53488825799991</v>
      </c>
      <c r="H113" s="12">
        <v>230.0484677108</v>
      </c>
      <c r="I113" s="12">
        <v>211.574679664999</v>
      </c>
      <c r="J113" s="12">
        <v>211.60507759340004</v>
      </c>
      <c r="K113" s="12">
        <v>191.660991661</v>
      </c>
      <c r="L113" s="12">
        <v>211.96895331899989</v>
      </c>
      <c r="M113" s="12">
        <v>169.64879950299999</v>
      </c>
      <c r="N113" s="12">
        <v>161.22625297299999</v>
      </c>
      <c r="O113" s="12">
        <v>564.73406938000005</v>
      </c>
      <c r="P113" s="12">
        <v>563.605229055</v>
      </c>
      <c r="Q113" s="12">
        <v>530.10033139999996</v>
      </c>
      <c r="R113" s="12">
        <v>533.53397849999999</v>
      </c>
      <c r="S113" s="12">
        <v>1630.8478259999997</v>
      </c>
      <c r="T113" s="12">
        <v>1878.0537920000002</v>
      </c>
      <c r="U113" s="12">
        <v>3429.8580419999998</v>
      </c>
      <c r="V113" s="12">
        <v>3358.3617569999997</v>
      </c>
      <c r="W113" s="12">
        <v>3210.7226840000003</v>
      </c>
      <c r="X113" s="12">
        <v>3358.1767389999991</v>
      </c>
      <c r="Y113" s="12">
        <v>4831.7671</v>
      </c>
      <c r="Z113" s="12">
        <v>4500.0764420000005</v>
      </c>
      <c r="AA113" s="12">
        <v>4882.7022970000007</v>
      </c>
    </row>
    <row r="114" spans="1:27">
      <c r="A114" s="11" t="s">
        <v>28</v>
      </c>
      <c r="B114" s="11" t="s">
        <v>14</v>
      </c>
      <c r="C114" s="12">
        <v>0</v>
      </c>
      <c r="D114" s="12">
        <v>0</v>
      </c>
      <c r="E114" s="12">
        <v>9.5036919999999993E-3</v>
      </c>
      <c r="F114" s="12">
        <v>1.1028357699999989E-2</v>
      </c>
      <c r="G114" s="12">
        <v>1.10147921E-2</v>
      </c>
      <c r="H114" s="12">
        <v>1.0936168899999999E-2</v>
      </c>
      <c r="I114" s="12">
        <v>1.12855193E-2</v>
      </c>
      <c r="J114" s="12">
        <v>1.2893847700000001E-2</v>
      </c>
      <c r="K114" s="12">
        <v>1.276335119999999E-2</v>
      </c>
      <c r="L114" s="12">
        <v>1.5071829499999998E-2</v>
      </c>
      <c r="M114" s="12">
        <v>2.3129357999999989E-2</v>
      </c>
      <c r="N114" s="12">
        <v>2.2877521999999997E-2</v>
      </c>
      <c r="O114" s="12">
        <v>2.2561240999999999E-2</v>
      </c>
      <c r="P114" s="12">
        <v>2.5385655999999999E-2</v>
      </c>
      <c r="Q114" s="12">
        <v>3.7227076999999997E-2</v>
      </c>
      <c r="R114" s="12">
        <v>3.7609203999999896E-2</v>
      </c>
      <c r="S114" s="12">
        <v>3.8118810999999905E-2</v>
      </c>
      <c r="T114" s="12">
        <v>3.9541169000000001E-2</v>
      </c>
      <c r="U114" s="12">
        <v>7.0952262999999904E-2</v>
      </c>
      <c r="V114" s="12">
        <v>7.4150585000000005E-2</v>
      </c>
      <c r="W114" s="12">
        <v>7.3883752999999996E-2</v>
      </c>
      <c r="X114" s="12">
        <v>7.6694330000000005E-2</v>
      </c>
      <c r="Y114" s="12">
        <v>292.71139067000001</v>
      </c>
      <c r="Z114" s="12">
        <v>275.05623307999997</v>
      </c>
      <c r="AA114" s="12">
        <v>273.03857261300004</v>
      </c>
    </row>
    <row r="115" spans="1:27">
      <c r="A115" s="11" t="s">
        <v>28</v>
      </c>
      <c r="B115" s="11" t="s">
        <v>25</v>
      </c>
      <c r="C115" s="12">
        <v>16.765457245</v>
      </c>
      <c r="D115" s="12">
        <v>28.467631279999999</v>
      </c>
      <c r="E115" s="12">
        <v>49.088742679999996</v>
      </c>
      <c r="F115" s="12">
        <v>81.598393879999875</v>
      </c>
      <c r="G115" s="12">
        <v>132.91899026999999</v>
      </c>
      <c r="H115" s="12">
        <v>163.65163992999999</v>
      </c>
      <c r="I115" s="12">
        <v>204.90587880000001</v>
      </c>
      <c r="J115" s="12">
        <v>246.12777299999902</v>
      </c>
      <c r="K115" s="12">
        <v>279.92340699999903</v>
      </c>
      <c r="L115" s="12">
        <v>392.72089399999999</v>
      </c>
      <c r="M115" s="12">
        <v>475.90968880000003</v>
      </c>
      <c r="N115" s="12">
        <v>557.60525199999995</v>
      </c>
      <c r="O115" s="12">
        <v>644.54300349999994</v>
      </c>
      <c r="P115" s="12">
        <v>764.79004709999981</v>
      </c>
      <c r="Q115" s="12">
        <v>838.11683200000004</v>
      </c>
      <c r="R115" s="12">
        <v>967.96645109999974</v>
      </c>
      <c r="S115" s="12">
        <v>1051.4728745999998</v>
      </c>
      <c r="T115" s="12">
        <v>1108.7999909999999</v>
      </c>
      <c r="U115" s="12">
        <v>1228.2342632999996</v>
      </c>
      <c r="V115" s="12">
        <v>1305.1387296</v>
      </c>
      <c r="W115" s="12">
        <v>1382.5063574999999</v>
      </c>
      <c r="X115" s="12">
        <v>1550.5199391999997</v>
      </c>
      <c r="Y115" s="12">
        <v>1688.777208</v>
      </c>
      <c r="Z115" s="12">
        <v>1663.92733</v>
      </c>
      <c r="AA115" s="12">
        <v>1783.21373699999</v>
      </c>
    </row>
    <row r="117" spans="1:27">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c r="A118" s="11" t="s">
        <v>29</v>
      </c>
      <c r="B118" s="11" t="s">
        <v>105</v>
      </c>
      <c r="C118" s="12">
        <v>235.5287700101</v>
      </c>
      <c r="D118" s="12">
        <v>239.943119903</v>
      </c>
      <c r="E118" s="12">
        <v>252.89825069649899</v>
      </c>
      <c r="F118" s="12">
        <v>244.73599485059989</v>
      </c>
      <c r="G118" s="12">
        <v>239.7704541631</v>
      </c>
      <c r="H118" s="12">
        <v>224.50585507099998</v>
      </c>
      <c r="I118" s="12">
        <v>218.46952002559988</v>
      </c>
      <c r="J118" s="12">
        <v>208.79390533769987</v>
      </c>
      <c r="K118" s="12">
        <v>208.11997820699901</v>
      </c>
      <c r="L118" s="12">
        <v>208.28701500700001</v>
      </c>
      <c r="M118" s="12">
        <v>209.614270581</v>
      </c>
      <c r="N118" s="12">
        <v>175.10533987699995</v>
      </c>
      <c r="O118" s="12">
        <v>1063.2050615000001</v>
      </c>
      <c r="P118" s="12">
        <v>1062.30959876</v>
      </c>
      <c r="Q118" s="12">
        <v>1557.73933526</v>
      </c>
      <c r="R118" s="12">
        <v>1503.9425402300001</v>
      </c>
      <c r="S118" s="12">
        <v>1518.0632103999999</v>
      </c>
      <c r="T118" s="12">
        <v>1472.3291937500001</v>
      </c>
      <c r="U118" s="12">
        <v>2531.097205699999</v>
      </c>
      <c r="V118" s="12">
        <v>2325.6419209999999</v>
      </c>
      <c r="W118" s="12">
        <v>2292.0953122699998</v>
      </c>
      <c r="X118" s="12">
        <v>2706.85024355</v>
      </c>
      <c r="Y118" s="12">
        <v>3712.9873169000002</v>
      </c>
      <c r="Z118" s="12">
        <v>3363.6446884300003</v>
      </c>
      <c r="AA118" s="12">
        <v>3082.53569152</v>
      </c>
    </row>
    <row r="119" spans="1:27">
      <c r="A119" s="11" t="s">
        <v>29</v>
      </c>
      <c r="B119" s="11" t="s">
        <v>14</v>
      </c>
      <c r="C119" s="12">
        <v>0</v>
      </c>
      <c r="D119" s="12">
        <v>0</v>
      </c>
      <c r="E119" s="12">
        <v>7.4057022000000002E-3</v>
      </c>
      <c r="F119" s="12">
        <v>8.0156950999999994E-3</v>
      </c>
      <c r="G119" s="12">
        <v>8.6509887999999899E-3</v>
      </c>
      <c r="H119" s="12">
        <v>9.0199223999999998E-3</v>
      </c>
      <c r="I119" s="12">
        <v>9.3215317999999995E-3</v>
      </c>
      <c r="J119" s="12">
        <v>1.0862670599999999E-2</v>
      </c>
      <c r="K119" s="12">
        <v>1.1004399499999991E-2</v>
      </c>
      <c r="L119" s="12">
        <v>1.3533616E-2</v>
      </c>
      <c r="M119" s="12">
        <v>1.5000084699999999E-2</v>
      </c>
      <c r="N119" s="12">
        <v>1.5850589999999991E-2</v>
      </c>
      <c r="O119" s="12">
        <v>2.4043638999999999E-2</v>
      </c>
      <c r="P119" s="12">
        <v>2.5297733999999999E-2</v>
      </c>
      <c r="Q119" s="12">
        <v>2.5541529E-2</v>
      </c>
      <c r="R119" s="12">
        <v>2.6128665000000002E-2</v>
      </c>
      <c r="S119" s="12">
        <v>2.6217639000000001E-2</v>
      </c>
      <c r="T119" s="12">
        <v>2.8004792000000001E-2</v>
      </c>
      <c r="U119" s="12">
        <v>2.9935215000000001E-2</v>
      </c>
      <c r="V119" s="12">
        <v>2.9942046E-2</v>
      </c>
      <c r="W119" s="12">
        <v>3.3049534999999998E-2</v>
      </c>
      <c r="X119" s="12">
        <v>3.6445929000000002E-2</v>
      </c>
      <c r="Y119" s="12">
        <v>4.5573519E-2</v>
      </c>
      <c r="Z119" s="12">
        <v>4.3842685999999999E-2</v>
      </c>
      <c r="AA119" s="12">
        <v>4.6216063000000002E-2</v>
      </c>
    </row>
    <row r="120" spans="1:27">
      <c r="A120" s="11" t="s">
        <v>29</v>
      </c>
      <c r="B120" s="11" t="s">
        <v>25</v>
      </c>
      <c r="C120" s="12">
        <v>66.156009999999995</v>
      </c>
      <c r="D120" s="12">
        <v>92.123795000000001</v>
      </c>
      <c r="E120" s="12">
        <v>120.4127</v>
      </c>
      <c r="F120" s="12">
        <v>146.49173999999999</v>
      </c>
      <c r="G120" s="12">
        <v>173.73308</v>
      </c>
      <c r="H120" s="12">
        <v>193.20488</v>
      </c>
      <c r="I120" s="12">
        <v>220.6326</v>
      </c>
      <c r="J120" s="12">
        <v>242.75922</v>
      </c>
      <c r="K120" s="12">
        <v>283.73996</v>
      </c>
      <c r="L120" s="12">
        <v>328.75092000000001</v>
      </c>
      <c r="M120" s="12">
        <v>382.02789999999999</v>
      </c>
      <c r="N120" s="12">
        <v>409.31475999999998</v>
      </c>
      <c r="O120" s="12">
        <v>467.07242000000002</v>
      </c>
      <c r="P120" s="12">
        <v>528.1336</v>
      </c>
      <c r="Q120" s="12">
        <v>562.56500000000005</v>
      </c>
      <c r="R120" s="12">
        <v>611.87536999999998</v>
      </c>
      <c r="S120" s="12">
        <v>641.34</v>
      </c>
      <c r="T120" s="12">
        <v>641.64666999999997</v>
      </c>
      <c r="U120" s="12">
        <v>703.91143999999997</v>
      </c>
      <c r="V120" s="12">
        <v>738.53579999999999</v>
      </c>
      <c r="W120" s="12">
        <v>757.30949999999996</v>
      </c>
      <c r="X120" s="12">
        <v>790.52080000000001</v>
      </c>
      <c r="Y120" s="12">
        <v>848.96220000000005</v>
      </c>
      <c r="Z120" s="12">
        <v>847.09159999999997</v>
      </c>
      <c r="AA120" s="12">
        <v>850.42600000000004</v>
      </c>
    </row>
    <row r="122" spans="1:27">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c r="A123" s="11" t="s">
        <v>30</v>
      </c>
      <c r="B123" s="11" t="s">
        <v>105</v>
      </c>
      <c r="C123" s="12">
        <v>7.8274615000000006E-3</v>
      </c>
      <c r="D123" s="12">
        <v>7.9026518000000004E-3</v>
      </c>
      <c r="E123" s="12">
        <v>8.6519289999999992E-3</v>
      </c>
      <c r="F123" s="12">
        <v>9.1922493000000001E-3</v>
      </c>
      <c r="G123" s="12">
        <v>9.2694717999999999E-3</v>
      </c>
      <c r="H123" s="12">
        <v>9.2760880999999892E-3</v>
      </c>
      <c r="I123" s="12">
        <v>1.01163082E-2</v>
      </c>
      <c r="J123" s="12">
        <v>1.0929932E-2</v>
      </c>
      <c r="K123" s="12">
        <v>1.1897951E-2</v>
      </c>
      <c r="L123" s="12">
        <v>1.8074015300000003E-2</v>
      </c>
      <c r="M123" s="12">
        <v>2.01316315E-2</v>
      </c>
      <c r="N123" s="12">
        <v>2.1283028000000002E-2</v>
      </c>
      <c r="O123" s="12">
        <v>2.9021484E-2</v>
      </c>
      <c r="P123" s="12">
        <v>2.9880741000000002E-2</v>
      </c>
      <c r="Q123" s="12">
        <v>3.5780353000000001E-2</v>
      </c>
      <c r="R123" s="12">
        <v>3.6900921000000003E-2</v>
      </c>
      <c r="S123" s="12">
        <v>3.7636552000000004E-2</v>
      </c>
      <c r="T123" s="12">
        <v>4.5194396999999997E-2</v>
      </c>
      <c r="U123" s="12">
        <v>4.7785718000000005E-2</v>
      </c>
      <c r="V123" s="12">
        <v>4.9686776000000002E-2</v>
      </c>
      <c r="W123" s="12">
        <v>4.8258753000000001E-2</v>
      </c>
      <c r="X123" s="12">
        <v>4.8638890000000004E-2</v>
      </c>
      <c r="Y123" s="12">
        <v>5.1634501999999999E-2</v>
      </c>
      <c r="Z123" s="12">
        <v>5.34669059999998E-2</v>
      </c>
      <c r="AA123" s="12">
        <v>5.7163885999999997E-2</v>
      </c>
    </row>
    <row r="124" spans="1:27">
      <c r="A124" s="11" t="s">
        <v>30</v>
      </c>
      <c r="B124" s="11" t="s">
        <v>14</v>
      </c>
      <c r="C124" s="12">
        <v>0</v>
      </c>
      <c r="D124" s="12">
        <v>0</v>
      </c>
      <c r="E124" s="12">
        <v>1.72987961E-2</v>
      </c>
      <c r="F124" s="12">
        <v>1.8681590500000001E-2</v>
      </c>
      <c r="G124" s="12">
        <v>1.98733104E-2</v>
      </c>
      <c r="H124" s="12">
        <v>2.11169854E-2</v>
      </c>
      <c r="I124" s="12">
        <v>2.5822325399999999E-2</v>
      </c>
      <c r="J124" s="12">
        <v>2.8322463999999992E-2</v>
      </c>
      <c r="K124" s="12">
        <v>3.2330504000000003E-2</v>
      </c>
      <c r="L124" s="12">
        <v>5.5406150499999904E-2</v>
      </c>
      <c r="M124" s="12">
        <v>0.13684524200000001</v>
      </c>
      <c r="N124" s="12">
        <v>196.099566729</v>
      </c>
      <c r="O124" s="12">
        <v>810.90525216399999</v>
      </c>
      <c r="P124" s="12">
        <v>862.872518528</v>
      </c>
      <c r="Q124" s="12">
        <v>1438.7381607549999</v>
      </c>
      <c r="R124" s="12">
        <v>1440.0069366069999</v>
      </c>
      <c r="S124" s="12">
        <v>1474.2561056240002</v>
      </c>
      <c r="T124" s="12">
        <v>1411.5131637219999</v>
      </c>
      <c r="U124" s="12">
        <v>1428.448110933</v>
      </c>
      <c r="V124" s="12">
        <v>1379.7762941259998</v>
      </c>
      <c r="W124" s="12">
        <v>1421.0796795260001</v>
      </c>
      <c r="X124" s="12">
        <v>1410.6209966599999</v>
      </c>
      <c r="Y124" s="12">
        <v>1958.1820780960002</v>
      </c>
      <c r="Z124" s="12">
        <v>1963.7396818510001</v>
      </c>
      <c r="AA124" s="12">
        <v>1991.9692129349999</v>
      </c>
    </row>
    <row r="125" spans="1:27">
      <c r="A125" s="11" t="s">
        <v>30</v>
      </c>
      <c r="B125" s="11" t="s">
        <v>25</v>
      </c>
      <c r="C125" s="12">
        <v>0.36527969999999998</v>
      </c>
      <c r="D125" s="12">
        <v>0.95249826000000004</v>
      </c>
      <c r="E125" s="12">
        <v>1.8247145</v>
      </c>
      <c r="F125" s="12">
        <v>4.5004844999999998</v>
      </c>
      <c r="G125" s="12">
        <v>6.7979989999999999</v>
      </c>
      <c r="H125" s="12">
        <v>10.071661000000001</v>
      </c>
      <c r="I125" s="12">
        <v>17.299081999999999</v>
      </c>
      <c r="J125" s="12">
        <v>18.948001999999999</v>
      </c>
      <c r="K125" s="12">
        <v>26.265996999999999</v>
      </c>
      <c r="L125" s="12">
        <v>36.20402</v>
      </c>
      <c r="M125" s="12">
        <v>42.321404000000001</v>
      </c>
      <c r="N125" s="12">
        <v>46.595244999999998</v>
      </c>
      <c r="O125" s="12">
        <v>49.096634000000002</v>
      </c>
      <c r="P125" s="12">
        <v>55.586387999999999</v>
      </c>
      <c r="Q125" s="12">
        <v>60.55406</v>
      </c>
      <c r="R125" s="12">
        <v>64.008250000000004</v>
      </c>
      <c r="S125" s="12">
        <v>72.906490000000005</v>
      </c>
      <c r="T125" s="12">
        <v>77.572810000000004</v>
      </c>
      <c r="U125" s="12">
        <v>76.14622</v>
      </c>
      <c r="V125" s="12">
        <v>81.856309999999993</v>
      </c>
      <c r="W125" s="12">
        <v>90.508269999999996</v>
      </c>
      <c r="X125" s="12">
        <v>91.670240000000007</v>
      </c>
      <c r="Y125" s="12">
        <v>96.021736000000004</v>
      </c>
      <c r="Z125" s="12">
        <v>107.74406399999999</v>
      </c>
      <c r="AA125" s="12">
        <v>110.691185</v>
      </c>
    </row>
    <row r="128" spans="1:27">
      <c r="A128" s="28" t="s">
        <v>100</v>
      </c>
    </row>
    <row r="129" spans="1:27">
      <c r="A129" s="8" t="s">
        <v>23</v>
      </c>
      <c r="B129" s="8" t="s">
        <v>24</v>
      </c>
      <c r="C129" s="8" t="s">
        <v>32</v>
      </c>
      <c r="D129" s="8" t="s">
        <v>33</v>
      </c>
      <c r="E129" s="8" t="s">
        <v>34</v>
      </c>
      <c r="F129" s="8" t="s">
        <v>35</v>
      </c>
      <c r="G129" s="8" t="s">
        <v>36</v>
      </c>
      <c r="H129" s="8" t="s">
        <v>37</v>
      </c>
      <c r="I129" s="8" t="s">
        <v>38</v>
      </c>
      <c r="J129" s="8" t="s">
        <v>39</v>
      </c>
      <c r="K129" s="8" t="s">
        <v>40</v>
      </c>
      <c r="L129" s="8" t="s">
        <v>41</v>
      </c>
      <c r="M129" s="8" t="s">
        <v>42</v>
      </c>
      <c r="N129" s="8" t="s">
        <v>43</v>
      </c>
      <c r="O129" s="8" t="s">
        <v>44</v>
      </c>
      <c r="P129" s="8" t="s">
        <v>45</v>
      </c>
      <c r="Q129" s="8" t="s">
        <v>46</v>
      </c>
      <c r="R129" s="8" t="s">
        <v>47</v>
      </c>
      <c r="S129" s="8" t="s">
        <v>48</v>
      </c>
      <c r="T129" s="8" t="s">
        <v>49</v>
      </c>
      <c r="U129" s="8" t="s">
        <v>50</v>
      </c>
      <c r="V129" s="8" t="s">
        <v>84</v>
      </c>
      <c r="W129" s="8" t="s">
        <v>85</v>
      </c>
      <c r="X129" s="8" t="s">
        <v>86</v>
      </c>
      <c r="Y129" s="8" t="s">
        <v>87</v>
      </c>
      <c r="Z129" s="8" t="s">
        <v>111</v>
      </c>
      <c r="AA129" s="8" t="s">
        <v>112</v>
      </c>
    </row>
    <row r="130" spans="1:27">
      <c r="A130" s="11" t="s">
        <v>18</v>
      </c>
      <c r="B130" s="11" t="s">
        <v>53</v>
      </c>
      <c r="C130" s="12">
        <v>27028.893920633273</v>
      </c>
      <c r="D130" s="12">
        <v>28768.811330498087</v>
      </c>
      <c r="E130" s="12">
        <v>30213.703933936878</v>
      </c>
      <c r="F130" s="12">
        <v>34850.473473749029</v>
      </c>
      <c r="G130" s="12">
        <v>37417.358782336363</v>
      </c>
      <c r="H130" s="12">
        <v>35602.322049234579</v>
      </c>
      <c r="I130" s="12">
        <v>39185.652550173014</v>
      </c>
      <c r="J130" s="12">
        <v>42663.593594597151</v>
      </c>
      <c r="K130" s="12">
        <v>45696.289526052547</v>
      </c>
      <c r="L130" s="12">
        <v>48264.562905345549</v>
      </c>
      <c r="M130" s="12">
        <v>49391.962819698245</v>
      </c>
      <c r="N130" s="12">
        <v>50269.547697959526</v>
      </c>
      <c r="O130" s="12">
        <v>56259.812087166589</v>
      </c>
      <c r="P130" s="12">
        <v>58550.082381629436</v>
      </c>
      <c r="Q130" s="12">
        <v>54383.174356452</v>
      </c>
      <c r="R130" s="12">
        <v>59090.265333391508</v>
      </c>
      <c r="S130" s="12">
        <v>63619.342228344933</v>
      </c>
      <c r="T130" s="12">
        <v>66607.044252081672</v>
      </c>
      <c r="U130" s="12">
        <v>68440.146874866594</v>
      </c>
      <c r="V130" s="12">
        <v>68382.330942310757</v>
      </c>
      <c r="W130" s="12">
        <v>68032.593601934102</v>
      </c>
      <c r="X130" s="12">
        <v>74728.712575620142</v>
      </c>
      <c r="Y130" s="12">
        <v>76929.68439872509</v>
      </c>
      <c r="Z130" s="12">
        <v>71011.035581343836</v>
      </c>
      <c r="AA130" s="12">
        <v>76824.765067072964</v>
      </c>
    </row>
    <row r="131" spans="1:27" collapsed="1">
      <c r="A131" s="11" t="s">
        <v>18</v>
      </c>
      <c r="B131" s="11" t="s">
        <v>77</v>
      </c>
      <c r="C131" s="12">
        <v>356.56820342552606</v>
      </c>
      <c r="D131" s="12">
        <v>473.32796204423892</v>
      </c>
      <c r="E131" s="12">
        <v>594.74442100962835</v>
      </c>
      <c r="F131" s="12">
        <v>757.0320045406786</v>
      </c>
      <c r="G131" s="12">
        <v>926.21172837853169</v>
      </c>
      <c r="H131" s="12">
        <v>1056.7380942128884</v>
      </c>
      <c r="I131" s="12">
        <v>1233.2406947660436</v>
      </c>
      <c r="J131" s="12">
        <v>1392.7578024641257</v>
      </c>
      <c r="K131" s="12">
        <v>1662.8578584960674</v>
      </c>
      <c r="L131" s="12">
        <v>1934.087548586248</v>
      </c>
      <c r="M131" s="12">
        <v>2210.3303047900185</v>
      </c>
      <c r="N131" s="12">
        <v>2494.7305506637076</v>
      </c>
      <c r="O131" s="12">
        <v>2761.3680813646265</v>
      </c>
      <c r="P131" s="12">
        <v>3007.0367205433763</v>
      </c>
      <c r="Q131" s="12">
        <v>3248.1503617014823</v>
      </c>
      <c r="R131" s="12">
        <v>3458.3930733983475</v>
      </c>
      <c r="S131" s="12">
        <v>3610.6796125485703</v>
      </c>
      <c r="T131" s="12">
        <v>3707.3314441709426</v>
      </c>
      <c r="U131" s="12">
        <v>3832.4057933865702</v>
      </c>
      <c r="V131" s="12">
        <v>3933.9395545983107</v>
      </c>
      <c r="W131" s="12">
        <v>3996.3523540534766</v>
      </c>
      <c r="X131" s="12">
        <v>4028.748336242661</v>
      </c>
      <c r="Y131" s="12">
        <v>4047.3212123741359</v>
      </c>
      <c r="Z131" s="12">
        <v>4044.1409030556465</v>
      </c>
      <c r="AA131" s="12">
        <v>4038.7997218091368</v>
      </c>
    </row>
    <row r="132" spans="1:27" collapsed="1">
      <c r="A132" s="11" t="s">
        <v>18</v>
      </c>
      <c r="B132" s="11" t="s">
        <v>78</v>
      </c>
      <c r="C132" s="12">
        <v>419.7907433596024</v>
      </c>
      <c r="D132" s="12">
        <v>557.1640485221734</v>
      </c>
      <c r="E132" s="12">
        <v>699.97689603692129</v>
      </c>
      <c r="F132" s="12">
        <v>891.12904448604399</v>
      </c>
      <c r="G132" s="12">
        <v>1090.0671198609446</v>
      </c>
      <c r="H132" s="12">
        <v>1244.0558026340509</v>
      </c>
      <c r="I132" s="12">
        <v>1451.4338239891513</v>
      </c>
      <c r="J132" s="12">
        <v>1638.8866181219205</v>
      </c>
      <c r="K132" s="12">
        <v>1957.4728149397361</v>
      </c>
      <c r="L132" s="12">
        <v>2276.5601894122942</v>
      </c>
      <c r="M132" s="12">
        <v>2601.4314380416558</v>
      </c>
      <c r="N132" s="12">
        <v>2936.5843763743028</v>
      </c>
      <c r="O132" s="12">
        <v>3250.3978694587831</v>
      </c>
      <c r="P132" s="12">
        <v>3539.5238471861976</v>
      </c>
      <c r="Q132" s="12">
        <v>3822.223701588739</v>
      </c>
      <c r="R132" s="12">
        <v>4071.3622801806764</v>
      </c>
      <c r="S132" s="12">
        <v>4250.814814599973</v>
      </c>
      <c r="T132" s="12">
        <v>4364.1902962469912</v>
      </c>
      <c r="U132" s="12">
        <v>4511.5203058416655</v>
      </c>
      <c r="V132" s="12">
        <v>4630.4574576268587</v>
      </c>
      <c r="W132" s="12">
        <v>4704.2075782493794</v>
      </c>
      <c r="X132" s="12">
        <v>4742.1508431467255</v>
      </c>
      <c r="Y132" s="12">
        <v>4764.3332928508362</v>
      </c>
      <c r="Z132" s="12">
        <v>4760.7852970548693</v>
      </c>
      <c r="AA132" s="12">
        <v>4755.140007572516</v>
      </c>
    </row>
    <row r="134" spans="1:27">
      <c r="A134" s="8" t="s">
        <v>23</v>
      </c>
      <c r="B134" s="8" t="s">
        <v>24</v>
      </c>
      <c r="C134" s="8" t="s">
        <v>32</v>
      </c>
      <c r="D134" s="8" t="s">
        <v>33</v>
      </c>
      <c r="E134" s="8" t="s">
        <v>34</v>
      </c>
      <c r="F134" s="8" t="s">
        <v>35</v>
      </c>
      <c r="G134" s="8" t="s">
        <v>36</v>
      </c>
      <c r="H134" s="8" t="s">
        <v>37</v>
      </c>
      <c r="I134" s="8" t="s">
        <v>38</v>
      </c>
      <c r="J134" s="8" t="s">
        <v>39</v>
      </c>
      <c r="K134" s="8" t="s">
        <v>40</v>
      </c>
      <c r="L134" s="8" t="s">
        <v>41</v>
      </c>
      <c r="M134" s="8" t="s">
        <v>42</v>
      </c>
      <c r="N134" s="8" t="s">
        <v>43</v>
      </c>
      <c r="O134" s="8" t="s">
        <v>44</v>
      </c>
      <c r="P134" s="8" t="s">
        <v>45</v>
      </c>
      <c r="Q134" s="8" t="s">
        <v>46</v>
      </c>
      <c r="R134" s="8" t="s">
        <v>47</v>
      </c>
      <c r="S134" s="8" t="s">
        <v>48</v>
      </c>
      <c r="T134" s="8" t="s">
        <v>49</v>
      </c>
      <c r="U134" s="8" t="s">
        <v>50</v>
      </c>
      <c r="V134" s="8" t="s">
        <v>84</v>
      </c>
      <c r="W134" s="8" t="s">
        <v>85</v>
      </c>
      <c r="X134" s="8" t="s">
        <v>86</v>
      </c>
      <c r="Y134" s="8" t="s">
        <v>87</v>
      </c>
      <c r="Z134" s="8" t="s">
        <v>111</v>
      </c>
      <c r="AA134" s="8" t="s">
        <v>112</v>
      </c>
    </row>
    <row r="135" spans="1:27">
      <c r="A135" s="11" t="s">
        <v>26</v>
      </c>
      <c r="B135" s="11" t="s">
        <v>53</v>
      </c>
      <c r="C135" s="27">
        <v>8424.7327941579952</v>
      </c>
      <c r="D135" s="27">
        <v>9097.8957714865301</v>
      </c>
      <c r="E135" s="27">
        <v>9525.4330912774694</v>
      </c>
      <c r="F135" s="27">
        <v>11318.95750577704</v>
      </c>
      <c r="G135" s="27">
        <v>11957.920452285292</v>
      </c>
      <c r="H135" s="27">
        <v>11327.652212447851</v>
      </c>
      <c r="I135" s="27">
        <v>12296.307848371591</v>
      </c>
      <c r="J135" s="27">
        <v>13719.18443475485</v>
      </c>
      <c r="K135" s="27">
        <v>15132.323505545643</v>
      </c>
      <c r="L135" s="27">
        <v>15515.963699090349</v>
      </c>
      <c r="M135" s="27">
        <v>16127.901413971998</v>
      </c>
      <c r="N135" s="27">
        <v>16338.288486037251</v>
      </c>
      <c r="O135" s="27">
        <v>18780.315712467447</v>
      </c>
      <c r="P135" s="27">
        <v>19211.941674064063</v>
      </c>
      <c r="Q135" s="27">
        <v>17712.93550972443</v>
      </c>
      <c r="R135" s="27">
        <v>18839.901789647221</v>
      </c>
      <c r="S135" s="27">
        <v>20646.740807476166</v>
      </c>
      <c r="T135" s="27">
        <v>22128.245108812342</v>
      </c>
      <c r="U135" s="27">
        <v>22077.287619027891</v>
      </c>
      <c r="V135" s="27">
        <v>22357.395215487719</v>
      </c>
      <c r="W135" s="27">
        <v>22137.447797118723</v>
      </c>
      <c r="X135" s="27">
        <v>24981.1139712937</v>
      </c>
      <c r="Y135" s="27">
        <v>25341.447432226239</v>
      </c>
      <c r="Z135" s="27">
        <v>23261.738421964237</v>
      </c>
      <c r="AA135" s="27">
        <v>24668.526924773643</v>
      </c>
    </row>
    <row r="136" spans="1:27">
      <c r="A136" s="11" t="s">
        <v>26</v>
      </c>
      <c r="B136" s="11" t="s">
        <v>77</v>
      </c>
      <c r="C136" s="12">
        <v>133.590006282806</v>
      </c>
      <c r="D136" s="12">
        <v>194.77677132034299</v>
      </c>
      <c r="E136" s="12">
        <v>253.539619353771</v>
      </c>
      <c r="F136" s="12">
        <v>316.240033716678</v>
      </c>
      <c r="G136" s="12">
        <v>372.66079357910098</v>
      </c>
      <c r="H136" s="12">
        <v>419.424937534332</v>
      </c>
      <c r="I136" s="12">
        <v>490.13175556945799</v>
      </c>
      <c r="J136" s="12">
        <v>552.72391373634298</v>
      </c>
      <c r="K136" s="12">
        <v>644.19099880218505</v>
      </c>
      <c r="L136" s="12">
        <v>732.24746908950794</v>
      </c>
      <c r="M136" s="12">
        <v>823.80997458076399</v>
      </c>
      <c r="N136" s="12">
        <v>926.26323661613401</v>
      </c>
      <c r="O136" s="12">
        <v>1021.19940746307</v>
      </c>
      <c r="P136" s="12">
        <v>1100.92116901397</v>
      </c>
      <c r="Q136" s="12">
        <v>1175.2255827407801</v>
      </c>
      <c r="R136" s="12">
        <v>1241.3495480880699</v>
      </c>
      <c r="S136" s="12">
        <v>1281.6070938405901</v>
      </c>
      <c r="T136" s="12">
        <v>1301.38908302307</v>
      </c>
      <c r="U136" s="12">
        <v>1323.4689962520599</v>
      </c>
      <c r="V136" s="12">
        <v>1331.69987101936</v>
      </c>
      <c r="W136" s="12">
        <v>1328.6785656681</v>
      </c>
      <c r="X136" s="12">
        <v>1333.0741761474601</v>
      </c>
      <c r="Y136" s="12">
        <v>1339.12387440013</v>
      </c>
      <c r="Z136" s="12">
        <v>1339.02330185699</v>
      </c>
      <c r="AA136" s="12">
        <v>1340.04845331192</v>
      </c>
    </row>
    <row r="137" spans="1:27">
      <c r="A137" s="11" t="s">
        <v>26</v>
      </c>
      <c r="B137" s="11" t="s">
        <v>78</v>
      </c>
      <c r="C137" s="12">
        <v>157.31138171911201</v>
      </c>
      <c r="D137" s="12">
        <v>229.328717021942</v>
      </c>
      <c r="E137" s="12">
        <v>298.316504942893</v>
      </c>
      <c r="F137" s="12">
        <v>372.31074263668</v>
      </c>
      <c r="G137" s="12">
        <v>438.62710906422097</v>
      </c>
      <c r="H137" s="12">
        <v>493.76867144411801</v>
      </c>
      <c r="I137" s="12">
        <v>576.71211436080898</v>
      </c>
      <c r="J137" s="12">
        <v>650.39576447527099</v>
      </c>
      <c r="K137" s="12">
        <v>758.50341238737099</v>
      </c>
      <c r="L137" s="12">
        <v>862.01136160808801</v>
      </c>
      <c r="M137" s="12">
        <v>969.65427325809003</v>
      </c>
      <c r="N137" s="12">
        <v>1090.12865868473</v>
      </c>
      <c r="O137" s="12">
        <v>1202.3863396005599</v>
      </c>
      <c r="P137" s="12">
        <v>1296.4571417121799</v>
      </c>
      <c r="Q137" s="12">
        <v>1382.6657203187899</v>
      </c>
      <c r="R137" s="12">
        <v>1461.73523160934</v>
      </c>
      <c r="S137" s="12">
        <v>1508.93762544631</v>
      </c>
      <c r="T137" s="12">
        <v>1532.4858178214999</v>
      </c>
      <c r="U137" s="12">
        <v>1558.46239730453</v>
      </c>
      <c r="V137" s="12">
        <v>1567.6631822195</v>
      </c>
      <c r="W137" s="12">
        <v>1564.4689671936001</v>
      </c>
      <c r="X137" s="12">
        <v>1569.4047333021099</v>
      </c>
      <c r="Y137" s="12">
        <v>1576.1804175682</v>
      </c>
      <c r="Z137" s="12">
        <v>1576.54855722808</v>
      </c>
      <c r="AA137" s="12">
        <v>1577.46966143703</v>
      </c>
    </row>
    <row r="139" spans="1:27">
      <c r="A139" s="8" t="s">
        <v>23</v>
      </c>
      <c r="B139" s="8" t="s">
        <v>24</v>
      </c>
      <c r="C139" s="8" t="s">
        <v>32</v>
      </c>
      <c r="D139" s="8" t="s">
        <v>33</v>
      </c>
      <c r="E139" s="8" t="s">
        <v>34</v>
      </c>
      <c r="F139" s="8" t="s">
        <v>35</v>
      </c>
      <c r="G139" s="8" t="s">
        <v>36</v>
      </c>
      <c r="H139" s="8" t="s">
        <v>37</v>
      </c>
      <c r="I139" s="8" t="s">
        <v>38</v>
      </c>
      <c r="J139" s="8" t="s">
        <v>39</v>
      </c>
      <c r="K139" s="8" t="s">
        <v>40</v>
      </c>
      <c r="L139" s="8" t="s">
        <v>41</v>
      </c>
      <c r="M139" s="8" t="s">
        <v>42</v>
      </c>
      <c r="N139" s="8" t="s">
        <v>43</v>
      </c>
      <c r="O139" s="8" t="s">
        <v>44</v>
      </c>
      <c r="P139" s="8" t="s">
        <v>45</v>
      </c>
      <c r="Q139" s="8" t="s">
        <v>46</v>
      </c>
      <c r="R139" s="8" t="s">
        <v>47</v>
      </c>
      <c r="S139" s="8" t="s">
        <v>48</v>
      </c>
      <c r="T139" s="8" t="s">
        <v>49</v>
      </c>
      <c r="U139" s="8" t="s">
        <v>50</v>
      </c>
      <c r="V139" s="8" t="s">
        <v>84</v>
      </c>
      <c r="W139" s="8" t="s">
        <v>85</v>
      </c>
      <c r="X139" s="8" t="s">
        <v>86</v>
      </c>
      <c r="Y139" s="8" t="s">
        <v>87</v>
      </c>
      <c r="Z139" s="8" t="s">
        <v>111</v>
      </c>
      <c r="AA139" s="8" t="s">
        <v>112</v>
      </c>
    </row>
    <row r="140" spans="1:27">
      <c r="A140" s="11" t="s">
        <v>27</v>
      </c>
      <c r="B140" s="11" t="s">
        <v>53</v>
      </c>
      <c r="C140" s="27">
        <v>8444.0818966568149</v>
      </c>
      <c r="D140" s="27">
        <v>8727.8569081385776</v>
      </c>
      <c r="E140" s="27">
        <v>9387.7798045863419</v>
      </c>
      <c r="F140" s="27">
        <v>10588.630414980787</v>
      </c>
      <c r="G140" s="27">
        <v>11233.477782438598</v>
      </c>
      <c r="H140" s="27">
        <v>9950.4587555788694</v>
      </c>
      <c r="I140" s="27">
        <v>11296.335105670438</v>
      </c>
      <c r="J140" s="27">
        <v>12201.09915494097</v>
      </c>
      <c r="K140" s="27">
        <v>13491.859720031909</v>
      </c>
      <c r="L140" s="27">
        <v>14099.428121559307</v>
      </c>
      <c r="M140" s="27">
        <v>14288.72233528526</v>
      </c>
      <c r="N140" s="27">
        <v>15172.498896711169</v>
      </c>
      <c r="O140" s="27">
        <v>16869.578298510103</v>
      </c>
      <c r="P140" s="27">
        <v>17564.462279928808</v>
      </c>
      <c r="Q140" s="27">
        <v>15361.745049366111</v>
      </c>
      <c r="R140" s="27">
        <v>17291.128113669154</v>
      </c>
      <c r="S140" s="27">
        <v>18537.97162425533</v>
      </c>
      <c r="T140" s="27">
        <v>20024.57674477687</v>
      </c>
      <c r="U140" s="27">
        <v>20316.006105758323</v>
      </c>
      <c r="V140" s="27">
        <v>20041.688660946867</v>
      </c>
      <c r="W140" s="27">
        <v>20739.273785254562</v>
      </c>
      <c r="X140" s="27">
        <v>22497.713944519433</v>
      </c>
      <c r="Y140" s="27">
        <v>23121.070738510862</v>
      </c>
      <c r="Z140" s="27">
        <v>20003.571425028622</v>
      </c>
      <c r="AA140" s="27">
        <v>22363.348015290678</v>
      </c>
    </row>
    <row r="141" spans="1:27">
      <c r="A141" s="11" t="s">
        <v>27</v>
      </c>
      <c r="B141" s="11" t="s">
        <v>77</v>
      </c>
      <c r="C141" s="12">
        <v>68.254010399103095</v>
      </c>
      <c r="D141" s="12">
        <v>84.628903377294506</v>
      </c>
      <c r="E141" s="12">
        <v>112.646299436569</v>
      </c>
      <c r="F141" s="12">
        <v>146.25915044927501</v>
      </c>
      <c r="G141" s="12">
        <v>185.78160223388599</v>
      </c>
      <c r="H141" s="12">
        <v>221.62526260375901</v>
      </c>
      <c r="I141" s="12">
        <v>270.214984939575</v>
      </c>
      <c r="J141" s="12">
        <v>314.69373836183502</v>
      </c>
      <c r="K141" s="12">
        <v>406.96180784296899</v>
      </c>
      <c r="L141" s="12">
        <v>502.253366937637</v>
      </c>
      <c r="M141" s="12">
        <v>595.60031135082204</v>
      </c>
      <c r="N141" s="12">
        <v>683.165941096305</v>
      </c>
      <c r="O141" s="12">
        <v>764.14122633361796</v>
      </c>
      <c r="P141" s="12">
        <v>834.46115539550703</v>
      </c>
      <c r="Q141" s="12">
        <v>901.80279114532402</v>
      </c>
      <c r="R141" s="12">
        <v>964.15204774475103</v>
      </c>
      <c r="S141" s="12">
        <v>1016.52181098937</v>
      </c>
      <c r="T141" s="12">
        <v>1061.23842771148</v>
      </c>
      <c r="U141" s="12">
        <v>1120.22825122308</v>
      </c>
      <c r="V141" s="12">
        <v>1177.3744200041201</v>
      </c>
      <c r="W141" s="12">
        <v>1217.6261933212199</v>
      </c>
      <c r="X141" s="12">
        <v>1234.28764081382</v>
      </c>
      <c r="Y141" s="12">
        <v>1240.4296975250199</v>
      </c>
      <c r="Z141" s="12">
        <v>1235.09608698272</v>
      </c>
      <c r="AA141" s="12">
        <v>1221.54877553558</v>
      </c>
    </row>
    <row r="142" spans="1:27">
      <c r="A142" s="11" t="s">
        <v>27</v>
      </c>
      <c r="B142" s="11" t="s">
        <v>78</v>
      </c>
      <c r="C142" s="12">
        <v>80.368860404610601</v>
      </c>
      <c r="D142" s="12">
        <v>99.586603797912602</v>
      </c>
      <c r="E142" s="12">
        <v>132.574388858795</v>
      </c>
      <c r="F142" s="12">
        <v>172.14677577972401</v>
      </c>
      <c r="G142" s="12">
        <v>218.67951231765699</v>
      </c>
      <c r="H142" s="12">
        <v>260.88922199249203</v>
      </c>
      <c r="I142" s="12">
        <v>317.98253664016698</v>
      </c>
      <c r="J142" s="12">
        <v>370.26930848693797</v>
      </c>
      <c r="K142" s="12">
        <v>479.00524768066401</v>
      </c>
      <c r="L142" s="12">
        <v>591.05076098823497</v>
      </c>
      <c r="M142" s="12">
        <v>700.96788067054695</v>
      </c>
      <c r="N142" s="12">
        <v>804.42989318847594</v>
      </c>
      <c r="O142" s="12">
        <v>899.48986220455095</v>
      </c>
      <c r="P142" s="12">
        <v>981.91932722473098</v>
      </c>
      <c r="Q142" s="12">
        <v>1061.2211035079899</v>
      </c>
      <c r="R142" s="12">
        <v>1135.0176749572699</v>
      </c>
      <c r="S142" s="12">
        <v>1196.38169334793</v>
      </c>
      <c r="T142" s="12">
        <v>1248.67687681198</v>
      </c>
      <c r="U142" s="12">
        <v>1318.28824437713</v>
      </c>
      <c r="V142" s="12">
        <v>1385.49772789382</v>
      </c>
      <c r="W142" s="12">
        <v>1432.6887114486599</v>
      </c>
      <c r="X142" s="12">
        <v>1452.5841062545701</v>
      </c>
      <c r="Y142" s="12">
        <v>1460.2965872802699</v>
      </c>
      <c r="Z142" s="12">
        <v>1453.47101667785</v>
      </c>
      <c r="AA142" s="12">
        <v>1438.2674529476101</v>
      </c>
    </row>
    <row r="144" spans="1:27">
      <c r="A144" s="8" t="s">
        <v>23</v>
      </c>
      <c r="B144" s="8" t="s">
        <v>24</v>
      </c>
      <c r="C144" s="8" t="s">
        <v>32</v>
      </c>
      <c r="D144" s="8" t="s">
        <v>33</v>
      </c>
      <c r="E144" s="8" t="s">
        <v>34</v>
      </c>
      <c r="F144" s="8" t="s">
        <v>35</v>
      </c>
      <c r="G144" s="8" t="s">
        <v>36</v>
      </c>
      <c r="H144" s="8" t="s">
        <v>37</v>
      </c>
      <c r="I144" s="8" t="s">
        <v>38</v>
      </c>
      <c r="J144" s="8" t="s">
        <v>39</v>
      </c>
      <c r="K144" s="8" t="s">
        <v>40</v>
      </c>
      <c r="L144" s="8" t="s">
        <v>41</v>
      </c>
      <c r="M144" s="8" t="s">
        <v>42</v>
      </c>
      <c r="N144" s="8" t="s">
        <v>43</v>
      </c>
      <c r="O144" s="8" t="s">
        <v>44</v>
      </c>
      <c r="P144" s="8" t="s">
        <v>45</v>
      </c>
      <c r="Q144" s="8" t="s">
        <v>46</v>
      </c>
      <c r="R144" s="8" t="s">
        <v>47</v>
      </c>
      <c r="S144" s="8" t="s">
        <v>48</v>
      </c>
      <c r="T144" s="8" t="s">
        <v>49</v>
      </c>
      <c r="U144" s="8" t="s">
        <v>50</v>
      </c>
      <c r="V144" s="8" t="s">
        <v>84</v>
      </c>
      <c r="W144" s="8" t="s">
        <v>85</v>
      </c>
      <c r="X144" s="8" t="s">
        <v>86</v>
      </c>
      <c r="Y144" s="8" t="s">
        <v>87</v>
      </c>
      <c r="Z144" s="8" t="s">
        <v>111</v>
      </c>
      <c r="AA144" s="8" t="s">
        <v>112</v>
      </c>
    </row>
    <row r="145" spans="1:27">
      <c r="A145" s="11" t="s">
        <v>28</v>
      </c>
      <c r="B145" s="11" t="s">
        <v>53</v>
      </c>
      <c r="C145" s="27">
        <v>6161.2738043745649</v>
      </c>
      <c r="D145" s="27">
        <v>6781.8725650697997</v>
      </c>
      <c r="E145" s="27">
        <v>7101.9683182208692</v>
      </c>
      <c r="F145" s="27">
        <v>8316.50908954841</v>
      </c>
      <c r="G145" s="27">
        <v>9209.2269086054112</v>
      </c>
      <c r="H145" s="27">
        <v>9295.0762035704702</v>
      </c>
      <c r="I145" s="27">
        <v>10141.508296567341</v>
      </c>
      <c r="J145" s="27">
        <v>10996.460144790381</v>
      </c>
      <c r="K145" s="27">
        <v>11078.5075638421</v>
      </c>
      <c r="L145" s="27">
        <v>12218.595438155389</v>
      </c>
      <c r="M145" s="27">
        <v>12455.736234319182</v>
      </c>
      <c r="N145" s="27">
        <v>12302.241552110661</v>
      </c>
      <c r="O145" s="27">
        <v>13633.713664871249</v>
      </c>
      <c r="P145" s="27">
        <v>14358.551504487388</v>
      </c>
      <c r="Q145" s="27">
        <v>14014.478688866919</v>
      </c>
      <c r="R145" s="27">
        <v>15127.216875283539</v>
      </c>
      <c r="S145" s="27">
        <v>16256.691746006652</v>
      </c>
      <c r="T145" s="27">
        <v>16087.832733543188</v>
      </c>
      <c r="U145" s="27">
        <v>17275.61361132508</v>
      </c>
      <c r="V145" s="27">
        <v>17278.203830365121</v>
      </c>
      <c r="W145" s="27">
        <v>16708.298898655179</v>
      </c>
      <c r="X145" s="27">
        <v>18242.715719691972</v>
      </c>
      <c r="Y145" s="27">
        <v>18983.413673640731</v>
      </c>
      <c r="Z145" s="27">
        <v>18468.046285762342</v>
      </c>
      <c r="AA145" s="27">
        <v>19881.311250484148</v>
      </c>
    </row>
    <row r="146" spans="1:27">
      <c r="A146" s="11" t="s">
        <v>28</v>
      </c>
      <c r="B146" s="11" t="s">
        <v>77</v>
      </c>
      <c r="C146" s="12">
        <v>74.305632472991903</v>
      </c>
      <c r="D146" s="12">
        <v>92.439966985702497</v>
      </c>
      <c r="E146" s="12">
        <v>111.734404777526</v>
      </c>
      <c r="F146" s="12">
        <v>156.81186044692899</v>
      </c>
      <c r="G146" s="12">
        <v>212.090029635429</v>
      </c>
      <c r="H146" s="12">
        <v>243.66015427875499</v>
      </c>
      <c r="I146" s="12">
        <v>282.62188098526002</v>
      </c>
      <c r="J146" s="12">
        <v>319.43401058006202</v>
      </c>
      <c r="K146" s="12">
        <v>377.88952918624801</v>
      </c>
      <c r="L146" s="12">
        <v>439.49141216897902</v>
      </c>
      <c r="M146" s="12">
        <v>505.21851287841798</v>
      </c>
      <c r="N146" s="12">
        <v>572.86751926422096</v>
      </c>
      <c r="O146" s="12">
        <v>639.14843654441802</v>
      </c>
      <c r="P146" s="12">
        <v>714.19824686050401</v>
      </c>
      <c r="Q146" s="12">
        <v>795.05750266432699</v>
      </c>
      <c r="R146" s="12">
        <v>858.14533572959897</v>
      </c>
      <c r="S146" s="12">
        <v>908.51266838169101</v>
      </c>
      <c r="T146" s="12">
        <v>935.10991184425302</v>
      </c>
      <c r="U146" s="12">
        <v>971.89348292064597</v>
      </c>
      <c r="V146" s="12">
        <v>1005.20085058593</v>
      </c>
      <c r="W146" s="12">
        <v>1028.9371363906801</v>
      </c>
      <c r="X146" s="12">
        <v>1040.4307141780801</v>
      </c>
      <c r="Y146" s="12">
        <v>1046.85007984352</v>
      </c>
      <c r="Z146" s="12">
        <v>1051.4154041786101</v>
      </c>
      <c r="AA146" s="12">
        <v>1058.08276963257</v>
      </c>
    </row>
    <row r="147" spans="1:27">
      <c r="A147" s="11" t="s">
        <v>28</v>
      </c>
      <c r="B147" s="11" t="s">
        <v>78</v>
      </c>
      <c r="C147" s="12">
        <v>87.450062112808197</v>
      </c>
      <c r="D147" s="12">
        <v>108.846497192621</v>
      </c>
      <c r="E147" s="12">
        <v>131.537554116249</v>
      </c>
      <c r="F147" s="12">
        <v>184.58469136714899</v>
      </c>
      <c r="G147" s="12">
        <v>249.56544004774</v>
      </c>
      <c r="H147" s="12">
        <v>286.83844958496002</v>
      </c>
      <c r="I147" s="12">
        <v>332.78797382068598</v>
      </c>
      <c r="J147" s="12">
        <v>375.85515121555301</v>
      </c>
      <c r="K147" s="12">
        <v>444.82127627325002</v>
      </c>
      <c r="L147" s="12">
        <v>517.37059148549997</v>
      </c>
      <c r="M147" s="12">
        <v>594.58676767757504</v>
      </c>
      <c r="N147" s="12">
        <v>674.26451708769798</v>
      </c>
      <c r="O147" s="12">
        <v>752.13776077270495</v>
      </c>
      <c r="P147" s="12">
        <v>840.41461867844998</v>
      </c>
      <c r="Q147" s="12">
        <v>935.85691806960097</v>
      </c>
      <c r="R147" s="12">
        <v>1009.92360156917</v>
      </c>
      <c r="S147" s="12">
        <v>1069.8580966949401</v>
      </c>
      <c r="T147" s="12">
        <v>1100.7997806680701</v>
      </c>
      <c r="U147" s="12">
        <v>1144.01571361541</v>
      </c>
      <c r="V147" s="12">
        <v>1183.0999230065299</v>
      </c>
      <c r="W147" s="12">
        <v>1211.40558329296</v>
      </c>
      <c r="X147" s="12">
        <v>1224.74792813301</v>
      </c>
      <c r="Y147" s="12">
        <v>1232.4169519091799</v>
      </c>
      <c r="Z147" s="12">
        <v>1237.8580888891199</v>
      </c>
      <c r="AA147" s="12">
        <v>1245.9797780714</v>
      </c>
    </row>
    <row r="149" spans="1:27">
      <c r="A149" s="8" t="s">
        <v>23</v>
      </c>
      <c r="B149" s="8" t="s">
        <v>24</v>
      </c>
      <c r="C149" s="8" t="s">
        <v>32</v>
      </c>
      <c r="D149" s="8" t="s">
        <v>33</v>
      </c>
      <c r="E149" s="8" t="s">
        <v>34</v>
      </c>
      <c r="F149" s="8" t="s">
        <v>35</v>
      </c>
      <c r="G149" s="8" t="s">
        <v>36</v>
      </c>
      <c r="H149" s="8" t="s">
        <v>37</v>
      </c>
      <c r="I149" s="8" t="s">
        <v>38</v>
      </c>
      <c r="J149" s="8" t="s">
        <v>39</v>
      </c>
      <c r="K149" s="8" t="s">
        <v>40</v>
      </c>
      <c r="L149" s="8" t="s">
        <v>41</v>
      </c>
      <c r="M149" s="8" t="s">
        <v>42</v>
      </c>
      <c r="N149" s="8" t="s">
        <v>43</v>
      </c>
      <c r="O149" s="8" t="s">
        <v>44</v>
      </c>
      <c r="P149" s="8" t="s">
        <v>45</v>
      </c>
      <c r="Q149" s="8" t="s">
        <v>46</v>
      </c>
      <c r="R149" s="8" t="s">
        <v>47</v>
      </c>
      <c r="S149" s="8" t="s">
        <v>48</v>
      </c>
      <c r="T149" s="8" t="s">
        <v>49</v>
      </c>
      <c r="U149" s="8" t="s">
        <v>50</v>
      </c>
      <c r="V149" s="8" t="s">
        <v>84</v>
      </c>
      <c r="W149" s="8" t="s">
        <v>85</v>
      </c>
      <c r="X149" s="8" t="s">
        <v>86</v>
      </c>
      <c r="Y149" s="8" t="s">
        <v>87</v>
      </c>
      <c r="Z149" s="8" t="s">
        <v>111</v>
      </c>
      <c r="AA149" s="8" t="s">
        <v>112</v>
      </c>
    </row>
    <row r="150" spans="1:27">
      <c r="A150" s="11" t="s">
        <v>29</v>
      </c>
      <c r="B150" s="11" t="s">
        <v>53</v>
      </c>
      <c r="C150" s="27">
        <v>3686.0805198959019</v>
      </c>
      <c r="D150" s="27">
        <v>3814.268676572302</v>
      </c>
      <c r="E150" s="27">
        <v>3837.7269488351367</v>
      </c>
      <c r="F150" s="27">
        <v>4211.5584030905502</v>
      </c>
      <c r="G150" s="27">
        <v>4573.0930581028988</v>
      </c>
      <c r="H150" s="27">
        <v>4564.768773566243</v>
      </c>
      <c r="I150" s="27">
        <v>4955.562616228488</v>
      </c>
      <c r="J150" s="27">
        <v>5212.4682507852403</v>
      </c>
      <c r="K150" s="27">
        <v>5433.7490639732896</v>
      </c>
      <c r="L150" s="27">
        <v>5819.2760915047202</v>
      </c>
      <c r="M150" s="27">
        <v>5875.1165087371401</v>
      </c>
      <c r="N150" s="27">
        <v>5810.3298989661498</v>
      </c>
      <c r="O150" s="27">
        <v>6258.3673746752693</v>
      </c>
      <c r="P150" s="27">
        <v>6671.7630761861701</v>
      </c>
      <c r="Q150" s="27">
        <v>6543.0423274556406</v>
      </c>
      <c r="R150" s="27">
        <v>7049.8155813040794</v>
      </c>
      <c r="S150" s="27">
        <v>7350.7799907683002</v>
      </c>
      <c r="T150" s="27">
        <v>7523.4266742176214</v>
      </c>
      <c r="U150" s="27">
        <v>7881.5335710670306</v>
      </c>
      <c r="V150" s="27">
        <v>7790.2874619376398</v>
      </c>
      <c r="W150" s="27">
        <v>7552.1071677039799</v>
      </c>
      <c r="X150" s="27">
        <v>8025.0432803685308</v>
      </c>
      <c r="Y150" s="27">
        <v>8474.1538645438613</v>
      </c>
      <c r="Z150" s="27">
        <v>8258.7040187913499</v>
      </c>
      <c r="AA150" s="27">
        <v>8853.3292553004103</v>
      </c>
    </row>
    <row r="151" spans="1:27">
      <c r="A151" s="11" t="s">
        <v>29</v>
      </c>
      <c r="B151" s="11" t="s">
        <v>77</v>
      </c>
      <c r="C151" s="12">
        <v>71.019219459354801</v>
      </c>
      <c r="D151" s="12">
        <v>89.667270141601506</v>
      </c>
      <c r="E151" s="12">
        <v>101.78792203235599</v>
      </c>
      <c r="F151" s="12">
        <v>119.091359680652</v>
      </c>
      <c r="G151" s="12">
        <v>133.315642066001</v>
      </c>
      <c r="H151" s="12">
        <v>146.56534014224999</v>
      </c>
      <c r="I151" s="12">
        <v>160.43149900245601</v>
      </c>
      <c r="J151" s="12">
        <v>172.12325619375699</v>
      </c>
      <c r="K151" s="12">
        <v>193.48643596362999</v>
      </c>
      <c r="L151" s="12">
        <v>213.631250789642</v>
      </c>
      <c r="M151" s="12">
        <v>233.25607038497901</v>
      </c>
      <c r="N151" s="12">
        <v>254.103452590942</v>
      </c>
      <c r="O151" s="12">
        <v>272.92824930667803</v>
      </c>
      <c r="P151" s="12">
        <v>288.59683626651702</v>
      </c>
      <c r="Q151" s="12">
        <v>302.47087856101899</v>
      </c>
      <c r="R151" s="12">
        <v>316.68176450657802</v>
      </c>
      <c r="S151" s="12">
        <v>322.43681651306099</v>
      </c>
      <c r="T151" s="12">
        <v>324.99614507675102</v>
      </c>
      <c r="U151" s="12">
        <v>328.85025856018001</v>
      </c>
      <c r="V151" s="12">
        <v>329.33692856860102</v>
      </c>
      <c r="W151" s="12">
        <v>329.16001204490601</v>
      </c>
      <c r="X151" s="12">
        <v>328.78579215526503</v>
      </c>
      <c r="Y151" s="12">
        <v>328.28389983910301</v>
      </c>
      <c r="Z151" s="12">
        <v>326.09335756111102</v>
      </c>
      <c r="AA151" s="12">
        <v>326.37879661559998</v>
      </c>
    </row>
    <row r="152" spans="1:27">
      <c r="A152" s="11" t="s">
        <v>29</v>
      </c>
      <c r="B152" s="11" t="s">
        <v>78</v>
      </c>
      <c r="C152" s="12">
        <v>83.5976343336105</v>
      </c>
      <c r="D152" s="12">
        <v>105.499380296051</v>
      </c>
      <c r="E152" s="12">
        <v>119.84504770112</v>
      </c>
      <c r="F152" s="12">
        <v>140.16630944967201</v>
      </c>
      <c r="G152" s="12">
        <v>156.88451768279</v>
      </c>
      <c r="H152" s="12">
        <v>172.59523494481999</v>
      </c>
      <c r="I152" s="12">
        <v>188.83137498331001</v>
      </c>
      <c r="J152" s="12">
        <v>202.60477036714499</v>
      </c>
      <c r="K152" s="12">
        <v>227.65575203704799</v>
      </c>
      <c r="L152" s="12">
        <v>251.42518068981099</v>
      </c>
      <c r="M152" s="12">
        <v>274.46801574081098</v>
      </c>
      <c r="N152" s="12">
        <v>299.11787621688802</v>
      </c>
      <c r="O152" s="12">
        <v>321.12496580157398</v>
      </c>
      <c r="P152" s="12">
        <v>339.65932594299301</v>
      </c>
      <c r="Q152" s="12">
        <v>355.87320876598301</v>
      </c>
      <c r="R152" s="12">
        <v>372.769194778442</v>
      </c>
      <c r="S152" s="12">
        <v>379.56019547986898</v>
      </c>
      <c r="T152" s="12">
        <v>382.62801939582801</v>
      </c>
      <c r="U152" s="12">
        <v>387.265045764923</v>
      </c>
      <c r="V152" s="12">
        <v>387.85243456244399</v>
      </c>
      <c r="W152" s="12">
        <v>387.48048566389002</v>
      </c>
      <c r="X152" s="12">
        <v>386.91091686797103</v>
      </c>
      <c r="Y152" s="12">
        <v>386.36048539161601</v>
      </c>
      <c r="Z152" s="12">
        <v>383.99473582315397</v>
      </c>
      <c r="AA152" s="12">
        <v>384.29293975830001</v>
      </c>
    </row>
    <row r="154" spans="1:27">
      <c r="A154" s="8" t="s">
        <v>23</v>
      </c>
      <c r="B154" s="8" t="s">
        <v>24</v>
      </c>
      <c r="C154" s="8" t="s">
        <v>32</v>
      </c>
      <c r="D154" s="8" t="s">
        <v>33</v>
      </c>
      <c r="E154" s="8" t="s">
        <v>34</v>
      </c>
      <c r="F154" s="8" t="s">
        <v>35</v>
      </c>
      <c r="G154" s="8" t="s">
        <v>36</v>
      </c>
      <c r="H154" s="8" t="s">
        <v>37</v>
      </c>
      <c r="I154" s="8" t="s">
        <v>38</v>
      </c>
      <c r="J154" s="8" t="s">
        <v>39</v>
      </c>
      <c r="K154" s="8" t="s">
        <v>40</v>
      </c>
      <c r="L154" s="8" t="s">
        <v>41</v>
      </c>
      <c r="M154" s="8" t="s">
        <v>42</v>
      </c>
      <c r="N154" s="8" t="s">
        <v>43</v>
      </c>
      <c r="O154" s="8" t="s">
        <v>44</v>
      </c>
      <c r="P154" s="8" t="s">
        <v>45</v>
      </c>
      <c r="Q154" s="8" t="s">
        <v>46</v>
      </c>
      <c r="R154" s="8" t="s">
        <v>47</v>
      </c>
      <c r="S154" s="8" t="s">
        <v>48</v>
      </c>
      <c r="T154" s="8" t="s">
        <v>49</v>
      </c>
      <c r="U154" s="8" t="s">
        <v>50</v>
      </c>
      <c r="V154" s="8" t="s">
        <v>84</v>
      </c>
      <c r="W154" s="8" t="s">
        <v>85</v>
      </c>
      <c r="X154" s="8" t="s">
        <v>86</v>
      </c>
      <c r="Y154" s="8" t="s">
        <v>87</v>
      </c>
      <c r="Z154" s="8" t="s">
        <v>111</v>
      </c>
      <c r="AA154" s="8" t="s">
        <v>112</v>
      </c>
    </row>
    <row r="155" spans="1:27">
      <c r="A155" s="11" t="s">
        <v>30</v>
      </c>
      <c r="B155" s="11" t="s">
        <v>53</v>
      </c>
      <c r="C155" s="27">
        <v>312.72490554799339</v>
      </c>
      <c r="D155" s="27">
        <v>346.91740923087804</v>
      </c>
      <c r="E155" s="27">
        <v>360.79577101705769</v>
      </c>
      <c r="F155" s="27">
        <v>414.81806035224321</v>
      </c>
      <c r="G155" s="27">
        <v>443.64058090416171</v>
      </c>
      <c r="H155" s="27">
        <v>464.36610407114881</v>
      </c>
      <c r="I155" s="27">
        <v>495.93868333515013</v>
      </c>
      <c r="J155" s="27">
        <v>534.38160932570929</v>
      </c>
      <c r="K155" s="27">
        <v>559.84967265961234</v>
      </c>
      <c r="L155" s="27">
        <v>611.29955503577798</v>
      </c>
      <c r="M155" s="27">
        <v>644.4863273846662</v>
      </c>
      <c r="N155" s="27">
        <v>646.18886413429493</v>
      </c>
      <c r="O155" s="27">
        <v>717.83703664251993</v>
      </c>
      <c r="P155" s="27">
        <v>743.36384696300513</v>
      </c>
      <c r="Q155" s="27">
        <v>750.97278103889903</v>
      </c>
      <c r="R155" s="27">
        <v>782.20297348751205</v>
      </c>
      <c r="S155" s="27">
        <v>827.15805983847895</v>
      </c>
      <c r="T155" s="27">
        <v>842.96299073165994</v>
      </c>
      <c r="U155" s="27">
        <v>889.70596768826397</v>
      </c>
      <c r="V155" s="27">
        <v>914.75577357341706</v>
      </c>
      <c r="W155" s="27">
        <v>895.46595320164499</v>
      </c>
      <c r="X155" s="27">
        <v>982.12565974651204</v>
      </c>
      <c r="Y155" s="27">
        <v>1009.5986898034068</v>
      </c>
      <c r="Z155" s="27">
        <v>1018.97542979729</v>
      </c>
      <c r="AA155" s="27">
        <v>1058.2496212240781</v>
      </c>
    </row>
    <row r="156" spans="1:27">
      <c r="A156" s="11" t="s">
        <v>30</v>
      </c>
      <c r="B156" s="11" t="s">
        <v>77</v>
      </c>
      <c r="C156" s="12">
        <v>9.3993348112702293</v>
      </c>
      <c r="D156" s="12">
        <v>11.815050219297399</v>
      </c>
      <c r="E156" s="12">
        <v>15.0361754094064</v>
      </c>
      <c r="F156" s="12">
        <v>18.629600247144602</v>
      </c>
      <c r="G156" s="12">
        <v>22.363660864114699</v>
      </c>
      <c r="H156" s="12">
        <v>25.4623996537923</v>
      </c>
      <c r="I156" s="12">
        <v>29.840574269294699</v>
      </c>
      <c r="J156" s="12">
        <v>33.782883592128698</v>
      </c>
      <c r="K156" s="12">
        <v>40.3290867010355</v>
      </c>
      <c r="L156" s="12">
        <v>46.4640496004819</v>
      </c>
      <c r="M156" s="12">
        <v>52.445435595035498</v>
      </c>
      <c r="N156" s="12">
        <v>58.330401096105497</v>
      </c>
      <c r="O156" s="12">
        <v>63.950761716842599</v>
      </c>
      <c r="P156" s="12">
        <v>68.859313006877898</v>
      </c>
      <c r="Q156" s="12">
        <v>73.593606590032493</v>
      </c>
      <c r="R156" s="12">
        <v>78.064377329349497</v>
      </c>
      <c r="S156" s="12">
        <v>81.601222823858194</v>
      </c>
      <c r="T156" s="12">
        <v>84.597876515388407</v>
      </c>
      <c r="U156" s="12">
        <v>87.964804430603905</v>
      </c>
      <c r="V156" s="12">
        <v>90.327484420299498</v>
      </c>
      <c r="W156" s="12">
        <v>91.950446628570504</v>
      </c>
      <c r="X156" s="12">
        <v>92.170012948036103</v>
      </c>
      <c r="Y156" s="12">
        <v>92.633660766363107</v>
      </c>
      <c r="Z156" s="12">
        <v>92.512752476215297</v>
      </c>
      <c r="AA156" s="12">
        <v>92.740926713466607</v>
      </c>
    </row>
    <row r="157" spans="1:27">
      <c r="A157" s="11" t="s">
        <v>30</v>
      </c>
      <c r="B157" s="11" t="s">
        <v>78</v>
      </c>
      <c r="C157" s="12">
        <v>11.062804789461101</v>
      </c>
      <c r="D157" s="12">
        <v>13.902850213646801</v>
      </c>
      <c r="E157" s="12">
        <v>17.703400417864302</v>
      </c>
      <c r="F157" s="12">
        <v>21.920525252819001</v>
      </c>
      <c r="G157" s="12">
        <v>26.3105407485365</v>
      </c>
      <c r="H157" s="12">
        <v>29.964224667660801</v>
      </c>
      <c r="I157" s="12">
        <v>35.119824184179301</v>
      </c>
      <c r="J157" s="12">
        <v>39.761623577013602</v>
      </c>
      <c r="K157" s="12">
        <v>47.487126561403201</v>
      </c>
      <c r="L157" s="12">
        <v>54.702294640660199</v>
      </c>
      <c r="M157" s="12">
        <v>61.754500694632497</v>
      </c>
      <c r="N157" s="12">
        <v>68.643431196510704</v>
      </c>
      <c r="O157" s="12">
        <v>75.258941079392997</v>
      </c>
      <c r="P157" s="12">
        <v>81.073433627843798</v>
      </c>
      <c r="Q157" s="12">
        <v>86.606750926375298</v>
      </c>
      <c r="R157" s="12">
        <v>91.916577266454695</v>
      </c>
      <c r="S157" s="12">
        <v>96.077203630924203</v>
      </c>
      <c r="T157" s="12">
        <v>99.599801549613403</v>
      </c>
      <c r="U157" s="12">
        <v>103.488904779672</v>
      </c>
      <c r="V157" s="12">
        <v>106.344189944565</v>
      </c>
      <c r="W157" s="12">
        <v>108.16383065026901</v>
      </c>
      <c r="X157" s="12">
        <v>108.50315858906499</v>
      </c>
      <c r="Y157" s="12">
        <v>109.07885070157</v>
      </c>
      <c r="Z157" s="12">
        <v>108.912898436665</v>
      </c>
      <c r="AA157" s="12">
        <v>109.130175358176</v>
      </c>
    </row>
  </sheetData>
  <sheetProtection algorithmName="SHA-512" hashValue="9XFO1krj/NcGUvQOdffLIiWe5tCxyFUBO8cHmJZ39p8yGJ5HlGalKCCUPyfni9me9cKFyU6zKE7BF+FsFrvFlQ==" saltValue="Ob1QXZtlzpzRPTGdZLtV2g==" spinCount="100000" sheet="1" objects="1" scenarios="1"/>
  <mergeCells count="6">
    <mergeCell ref="A93:B93"/>
    <mergeCell ref="A18:B18"/>
    <mergeCell ref="A33:B33"/>
    <mergeCell ref="A48:B48"/>
    <mergeCell ref="A63:B63"/>
    <mergeCell ref="A78:B78"/>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tabColor rgb="FF188736"/>
  </sheetPr>
  <dimension ref="A1:AF157"/>
  <sheetViews>
    <sheetView zoomScale="85" zoomScaleNormal="85" workbookViewId="0"/>
  </sheetViews>
  <sheetFormatPr defaultColWidth="9.1796875" defaultRowHeight="14.5"/>
  <cols>
    <col min="1" max="1" width="16" style="6" customWidth="1"/>
    <col min="2" max="2" width="30.54296875" style="6" customWidth="1"/>
    <col min="3" max="27" width="9.6328125" style="6" customWidth="1"/>
    <col min="28" max="29" width="9.453125" style="6" customWidth="1"/>
    <col min="30" max="30" width="11.54296875" style="6" bestFit="1" customWidth="1"/>
    <col min="31" max="16384" width="9.1796875" style="6"/>
  </cols>
  <sheetData>
    <row r="1" spans="1:32" s="10" customFormat="1" ht="23.25" customHeight="1">
      <c r="A1" s="9" t="s">
        <v>120</v>
      </c>
      <c r="B1" s="8"/>
      <c r="C1" s="8"/>
      <c r="D1" s="8"/>
      <c r="E1" s="8"/>
      <c r="F1" s="8"/>
      <c r="G1" s="8"/>
      <c r="H1" s="8"/>
      <c r="I1" s="8"/>
      <c r="J1" s="8"/>
      <c r="K1" s="8"/>
      <c r="L1" s="8"/>
      <c r="M1" s="8"/>
      <c r="N1" s="8"/>
      <c r="O1" s="8"/>
      <c r="P1" s="8"/>
      <c r="Q1" s="8"/>
      <c r="R1" s="8"/>
      <c r="S1" s="8"/>
      <c r="T1" s="8"/>
      <c r="U1" s="8"/>
      <c r="V1" s="8"/>
      <c r="W1" s="8"/>
      <c r="X1" s="8"/>
      <c r="Y1" s="8"/>
      <c r="Z1" s="8"/>
      <c r="AA1" s="8"/>
    </row>
    <row r="2" spans="1:32" s="10" customFormat="1">
      <c r="A2" s="7" t="s">
        <v>106</v>
      </c>
    </row>
    <row r="3" spans="1:32" s="10" customFormat="1"/>
    <row r="4" spans="1:32">
      <c r="A4" s="7" t="s">
        <v>52</v>
      </c>
      <c r="B4" s="7"/>
      <c r="C4" s="10"/>
      <c r="D4" s="10"/>
      <c r="E4" s="10"/>
      <c r="F4" s="10"/>
      <c r="G4" s="10"/>
      <c r="H4" s="10"/>
      <c r="I4" s="10"/>
      <c r="J4" s="10"/>
      <c r="K4" s="10"/>
      <c r="L4" s="10"/>
      <c r="M4" s="10"/>
      <c r="N4" s="10"/>
      <c r="O4" s="10"/>
      <c r="P4" s="10"/>
      <c r="Q4" s="10"/>
      <c r="R4" s="10"/>
      <c r="S4" s="10"/>
      <c r="T4" s="10"/>
      <c r="U4" s="10"/>
      <c r="V4" s="10"/>
      <c r="W4" s="10"/>
      <c r="X4" s="10"/>
      <c r="Y4" s="10"/>
      <c r="Z4" s="10"/>
      <c r="AA4" s="10"/>
    </row>
    <row r="5" spans="1:32">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32">
      <c r="A6" s="11" t="s">
        <v>18</v>
      </c>
      <c r="B6" s="11" t="s">
        <v>2</v>
      </c>
      <c r="C6" s="12">
        <v>16456</v>
      </c>
      <c r="D6" s="12">
        <v>16456</v>
      </c>
      <c r="E6" s="12">
        <v>13673.317144449997</v>
      </c>
      <c r="F6" s="12">
        <v>11915.106321544998</v>
      </c>
      <c r="G6" s="12">
        <v>11086.422948220998</v>
      </c>
      <c r="H6" s="12">
        <v>11086.404333275997</v>
      </c>
      <c r="I6" s="12">
        <v>9910.1916531399984</v>
      </c>
      <c r="J6" s="12">
        <v>9909.6096677009991</v>
      </c>
      <c r="K6" s="12">
        <v>9909.6080661979977</v>
      </c>
      <c r="L6" s="12">
        <v>9909.6080357801984</v>
      </c>
      <c r="M6" s="12">
        <v>7406.4932054346991</v>
      </c>
      <c r="N6" s="12">
        <v>7406.4932025146991</v>
      </c>
      <c r="O6" s="12">
        <v>7135.998419999999</v>
      </c>
      <c r="P6" s="12">
        <v>6435.9985500000003</v>
      </c>
      <c r="Q6" s="12">
        <v>5285.9999699999998</v>
      </c>
      <c r="R6" s="12">
        <v>5285.9993999999988</v>
      </c>
      <c r="S6" s="12">
        <v>5285.9993599999989</v>
      </c>
      <c r="T6" s="12">
        <v>3895.9994199999987</v>
      </c>
      <c r="U6" s="12">
        <v>3895.9994199999987</v>
      </c>
      <c r="V6" s="12">
        <v>3151.9993799999984</v>
      </c>
      <c r="W6" s="12">
        <v>2786.9995799999988</v>
      </c>
      <c r="X6" s="12">
        <v>2421.9986599999988</v>
      </c>
      <c r="Y6" s="12">
        <v>2056.9995799999988</v>
      </c>
      <c r="Z6" s="12">
        <v>1691.9998199999991</v>
      </c>
      <c r="AA6" s="12">
        <v>1691.9988000000001</v>
      </c>
    </row>
    <row r="7" spans="1:32">
      <c r="A7" s="11" t="s">
        <v>18</v>
      </c>
      <c r="B7" s="11" t="s">
        <v>11</v>
      </c>
      <c r="C7" s="12">
        <v>4835</v>
      </c>
      <c r="D7" s="12">
        <v>4835</v>
      </c>
      <c r="E7" s="12">
        <v>3714.4796939813004</v>
      </c>
      <c r="F7" s="12">
        <v>3714.4786383630008</v>
      </c>
      <c r="G7" s="12">
        <v>3433.8076748080002</v>
      </c>
      <c r="H7" s="12">
        <v>3361.7475500000005</v>
      </c>
      <c r="I7" s="12">
        <v>3158.9535400000004</v>
      </c>
      <c r="J7" s="12">
        <v>3158.9531700000002</v>
      </c>
      <c r="K7" s="12">
        <v>3158.9531700000002</v>
      </c>
      <c r="L7" s="12">
        <v>3158.9531700000002</v>
      </c>
      <c r="M7" s="12">
        <v>3158.9531700000002</v>
      </c>
      <c r="N7" s="12">
        <v>3158.9531700000002</v>
      </c>
      <c r="O7" s="12">
        <v>3158.9531700000002</v>
      </c>
      <c r="P7" s="12">
        <v>3158.9531700000002</v>
      </c>
      <c r="Q7" s="12">
        <v>3158.9531700000002</v>
      </c>
      <c r="R7" s="12">
        <v>3158.9531700000002</v>
      </c>
      <c r="S7" s="12">
        <v>3158.9531700000002</v>
      </c>
      <c r="T7" s="12">
        <v>3158.9531700000002</v>
      </c>
      <c r="U7" s="12">
        <v>3158.9531700000002</v>
      </c>
      <c r="V7" s="12">
        <v>3013.1395700000003</v>
      </c>
      <c r="W7" s="12">
        <v>3013.1395700000003</v>
      </c>
      <c r="X7" s="12">
        <v>3013.05402</v>
      </c>
      <c r="Y7" s="12">
        <v>1159.9101000000001</v>
      </c>
      <c r="Z7" s="12">
        <v>1159.9101000000001</v>
      </c>
      <c r="AA7" s="12">
        <v>0</v>
      </c>
    </row>
    <row r="8" spans="1:32">
      <c r="A8" s="11" t="s">
        <v>18</v>
      </c>
      <c r="B8" s="11" t="s">
        <v>8</v>
      </c>
      <c r="C8" s="12">
        <v>2954.8999938964839</v>
      </c>
      <c r="D8" s="12">
        <v>2774.9010659332739</v>
      </c>
      <c r="E8" s="12">
        <v>2774.9011959485142</v>
      </c>
      <c r="F8" s="12">
        <v>2774.9012320313241</v>
      </c>
      <c r="G8" s="12">
        <v>2774.9012788555938</v>
      </c>
      <c r="H8" s="12">
        <v>2774.9014676471843</v>
      </c>
      <c r="I8" s="12">
        <v>2774.9015366241943</v>
      </c>
      <c r="J8" s="12">
        <v>2774.9017693211335</v>
      </c>
      <c r="K8" s="12">
        <v>2774.9017879088842</v>
      </c>
      <c r="L8" s="12">
        <v>2774.9021020941841</v>
      </c>
      <c r="M8" s="12">
        <v>2774.9030759419243</v>
      </c>
      <c r="N8" s="12">
        <v>2774.9034865584936</v>
      </c>
      <c r="O8" s="12">
        <v>2774.903749801214</v>
      </c>
      <c r="P8" s="12">
        <v>2389.9037726378938</v>
      </c>
      <c r="Q8" s="12">
        <v>1860.9046294082839</v>
      </c>
      <c r="R8" s="12">
        <v>1860.9046339210138</v>
      </c>
      <c r="S8" s="12">
        <v>1716.5047988461001</v>
      </c>
      <c r="T8" s="12">
        <v>1716.5048331303899</v>
      </c>
      <c r="U8" s="12">
        <v>1716.5052558007701</v>
      </c>
      <c r="V8" s="12">
        <v>1716.5053064316398</v>
      </c>
      <c r="W8" s="12">
        <v>1276.50590941225</v>
      </c>
      <c r="X8" s="12">
        <v>1276.5059978127999</v>
      </c>
      <c r="Y8" s="12">
        <v>632.00894447320002</v>
      </c>
      <c r="Z8" s="12">
        <v>388.01035785789998</v>
      </c>
      <c r="AA8" s="12">
        <v>1353.8612917169303</v>
      </c>
    </row>
    <row r="9" spans="1:32">
      <c r="A9" s="11" t="s">
        <v>18</v>
      </c>
      <c r="B9" s="11" t="s">
        <v>12</v>
      </c>
      <c r="C9" s="12">
        <v>1300</v>
      </c>
      <c r="D9" s="12">
        <v>1300</v>
      </c>
      <c r="E9" s="12">
        <v>1300</v>
      </c>
      <c r="F9" s="12">
        <v>1300</v>
      </c>
      <c r="G9" s="12">
        <v>1300</v>
      </c>
      <c r="H9" s="12">
        <v>1300</v>
      </c>
      <c r="I9" s="12">
        <v>1300</v>
      </c>
      <c r="J9" s="12">
        <v>1300</v>
      </c>
      <c r="K9" s="12">
        <v>1300</v>
      </c>
      <c r="L9" s="12">
        <v>1300</v>
      </c>
      <c r="M9" s="12">
        <v>1300</v>
      </c>
      <c r="N9" s="12">
        <v>1300</v>
      </c>
      <c r="O9" s="12">
        <v>500</v>
      </c>
      <c r="P9" s="12">
        <v>500</v>
      </c>
      <c r="Q9" s="12">
        <v>500</v>
      </c>
      <c r="R9" s="12">
        <v>500</v>
      </c>
      <c r="S9" s="12">
        <v>0</v>
      </c>
      <c r="T9" s="12">
        <v>0</v>
      </c>
      <c r="U9" s="12">
        <v>0</v>
      </c>
      <c r="V9" s="12">
        <v>0</v>
      </c>
      <c r="W9" s="12">
        <v>0</v>
      </c>
      <c r="X9" s="12">
        <v>0</v>
      </c>
      <c r="Y9" s="12">
        <v>0</v>
      </c>
      <c r="Z9" s="12">
        <v>0</v>
      </c>
      <c r="AA9" s="12">
        <v>0</v>
      </c>
    </row>
    <row r="10" spans="1:32">
      <c r="A10" s="11" t="s">
        <v>18</v>
      </c>
      <c r="B10" s="11" t="s">
        <v>5</v>
      </c>
      <c r="C10" s="12">
        <v>7382.1630249672826</v>
      </c>
      <c r="D10" s="12">
        <v>8395.9171080950437</v>
      </c>
      <c r="E10" s="12">
        <v>8658.667898806214</v>
      </c>
      <c r="F10" s="12">
        <v>8658.6680754216432</v>
      </c>
      <c r="G10" s="12">
        <v>8658.668229857145</v>
      </c>
      <c r="H10" s="12">
        <v>8658.6700034607147</v>
      </c>
      <c r="I10" s="12">
        <v>8658.6711227766136</v>
      </c>
      <c r="J10" s="12">
        <v>8738.8670091760323</v>
      </c>
      <c r="K10" s="12">
        <v>8738.8671663041423</v>
      </c>
      <c r="L10" s="12">
        <v>8462.0074685570999</v>
      </c>
      <c r="M10" s="12">
        <v>8323.7549469962923</v>
      </c>
      <c r="N10" s="12">
        <v>8908.6366872527506</v>
      </c>
      <c r="O10" s="12">
        <v>8828.642777671781</v>
      </c>
      <c r="P10" s="12">
        <v>8828.6428185829827</v>
      </c>
      <c r="Q10" s="12">
        <v>8854.7563015312408</v>
      </c>
      <c r="R10" s="12">
        <v>8854.7563306371794</v>
      </c>
      <c r="S10" s="12">
        <v>8414.756461051451</v>
      </c>
      <c r="T10" s="12">
        <v>8294.7570125014408</v>
      </c>
      <c r="U10" s="12">
        <v>8574.3043914938789</v>
      </c>
      <c r="V10" s="12">
        <v>8480.3049503819802</v>
      </c>
      <c r="W10" s="12">
        <v>8630.7611930857802</v>
      </c>
      <c r="X10" s="12">
        <v>10191.648870323361</v>
      </c>
      <c r="Y10" s="12">
        <v>10458.074348772161</v>
      </c>
      <c r="Z10" s="12">
        <v>11268.38411186956</v>
      </c>
      <c r="AA10" s="12">
        <v>10684.384249531162</v>
      </c>
    </row>
    <row r="11" spans="1:32">
      <c r="A11" s="11" t="s">
        <v>18</v>
      </c>
      <c r="B11" s="11" t="s">
        <v>3</v>
      </c>
      <c r="C11" s="12">
        <v>7507.4199905395499</v>
      </c>
      <c r="D11" s="12">
        <v>7507.4199905395499</v>
      </c>
      <c r="E11" s="12">
        <v>7507.4199905395499</v>
      </c>
      <c r="F11" s="12">
        <v>7507.4199905395499</v>
      </c>
      <c r="G11" s="12">
        <v>7507.4199905395499</v>
      </c>
      <c r="H11" s="12">
        <v>7507.4199905395499</v>
      </c>
      <c r="I11" s="12">
        <v>7507.4199905395499</v>
      </c>
      <c r="J11" s="12">
        <v>7507.4199905395499</v>
      </c>
      <c r="K11" s="12">
        <v>7507.4199905395499</v>
      </c>
      <c r="L11" s="12">
        <v>7507.4199905395499</v>
      </c>
      <c r="M11" s="12">
        <v>7507.4199905395499</v>
      </c>
      <c r="N11" s="12">
        <v>7507.4199905395499</v>
      </c>
      <c r="O11" s="12">
        <v>7507.4199905395499</v>
      </c>
      <c r="P11" s="12">
        <v>7507.4199905395499</v>
      </c>
      <c r="Q11" s="12">
        <v>7421.019989013671</v>
      </c>
      <c r="R11" s="12">
        <v>7421.019989013671</v>
      </c>
      <c r="S11" s="12">
        <v>7421.019989013671</v>
      </c>
      <c r="T11" s="12">
        <v>7421.019989013671</v>
      </c>
      <c r="U11" s="12">
        <v>7421.019989013671</v>
      </c>
      <c r="V11" s="12">
        <v>7355.019989013671</v>
      </c>
      <c r="W11" s="12">
        <v>7355.019989013671</v>
      </c>
      <c r="X11" s="12">
        <v>7355.019989013671</v>
      </c>
      <c r="Y11" s="12">
        <v>7355.019989013671</v>
      </c>
      <c r="Z11" s="12">
        <v>7355.019989013671</v>
      </c>
      <c r="AA11" s="12">
        <v>7355.019989013671</v>
      </c>
    </row>
    <row r="12" spans="1:32">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32">
      <c r="A13" s="11" t="s">
        <v>18</v>
      </c>
      <c r="B13" s="11" t="s">
        <v>10</v>
      </c>
      <c r="C13" s="12">
        <v>10568.133036014002</v>
      </c>
      <c r="D13" s="12">
        <v>12006.390221279264</v>
      </c>
      <c r="E13" s="12">
        <v>13675.417282950784</v>
      </c>
      <c r="F13" s="12">
        <v>15683.267646567912</v>
      </c>
      <c r="G13" s="12">
        <v>17743.197553702939</v>
      </c>
      <c r="H13" s="12">
        <v>20101.470791507771</v>
      </c>
      <c r="I13" s="12">
        <v>21896.228363355171</v>
      </c>
      <c r="J13" s="12">
        <v>21920.277761864181</v>
      </c>
      <c r="K13" s="12">
        <v>22057.496743272495</v>
      </c>
      <c r="L13" s="12">
        <v>23234.447318263134</v>
      </c>
      <c r="M13" s="12">
        <v>27163.75794087557</v>
      </c>
      <c r="N13" s="12">
        <v>28613.183301834426</v>
      </c>
      <c r="O13" s="12">
        <v>30319.910133017558</v>
      </c>
      <c r="P13" s="12">
        <v>33829.597453416827</v>
      </c>
      <c r="Q13" s="12">
        <v>38097.25431549186</v>
      </c>
      <c r="R13" s="12">
        <v>40613.330658635576</v>
      </c>
      <c r="S13" s="12">
        <v>40968.349303133829</v>
      </c>
      <c r="T13" s="12">
        <v>40882.237972438124</v>
      </c>
      <c r="U13" s="12">
        <v>42804.675445037727</v>
      </c>
      <c r="V13" s="12">
        <v>46066.291114340784</v>
      </c>
      <c r="W13" s="12">
        <v>46548.482896601148</v>
      </c>
      <c r="X13" s="12">
        <v>46535.131028835604</v>
      </c>
      <c r="Y13" s="12">
        <v>49089.501186231042</v>
      </c>
      <c r="Z13" s="12">
        <v>54377.189829517789</v>
      </c>
      <c r="AA13" s="12">
        <v>58032.632159415334</v>
      </c>
    </row>
    <row r="14" spans="1:32">
      <c r="A14" s="11" t="s">
        <v>18</v>
      </c>
      <c r="B14" s="11" t="s">
        <v>9</v>
      </c>
      <c r="C14" s="12">
        <v>9554.9977439334707</v>
      </c>
      <c r="D14" s="12">
        <v>9955.0007975510107</v>
      </c>
      <c r="E14" s="12">
        <v>9955.0040914801684</v>
      </c>
      <c r="F14" s="12">
        <v>9955.0098686756519</v>
      </c>
      <c r="G14" s="12">
        <v>9955.0124294226516</v>
      </c>
      <c r="H14" s="12">
        <v>10214.065363727312</v>
      </c>
      <c r="I14" s="12">
        <v>11025.867945761131</v>
      </c>
      <c r="J14" s="12">
        <v>11025.870098649193</v>
      </c>
      <c r="K14" s="12">
        <v>11019.750821144702</v>
      </c>
      <c r="L14" s="12">
        <v>11019.75543639082</v>
      </c>
      <c r="M14" s="12">
        <v>14261.550056663102</v>
      </c>
      <c r="N14" s="12">
        <v>14431.942925732192</v>
      </c>
      <c r="O14" s="12">
        <v>14959.46118245133</v>
      </c>
      <c r="P14" s="12">
        <v>15973.15414352233</v>
      </c>
      <c r="Q14" s="12">
        <v>20181.238512966233</v>
      </c>
      <c r="R14" s="12">
        <v>20030.939118433675</v>
      </c>
      <c r="S14" s="12">
        <v>20160.627135715571</v>
      </c>
      <c r="T14" s="12">
        <v>22671.774504015579</v>
      </c>
      <c r="U14" s="12">
        <v>25662.131932613091</v>
      </c>
      <c r="V14" s="12">
        <v>28483.35219352501</v>
      </c>
      <c r="W14" s="12">
        <v>32471.846983451218</v>
      </c>
      <c r="X14" s="12">
        <v>32369.01187487346</v>
      </c>
      <c r="Y14" s="12">
        <v>37798.715028990489</v>
      </c>
      <c r="Z14" s="12">
        <v>49277.855721922868</v>
      </c>
      <c r="AA14" s="12">
        <v>50556.488057808572</v>
      </c>
      <c r="AC14" s="10"/>
      <c r="AD14" s="10"/>
      <c r="AE14" s="10"/>
      <c r="AF14" s="10"/>
    </row>
    <row r="15" spans="1:32">
      <c r="A15" s="11" t="s">
        <v>18</v>
      </c>
      <c r="B15" s="11" t="s">
        <v>102</v>
      </c>
      <c r="C15" s="12">
        <v>1004.6176870750926</v>
      </c>
      <c r="D15" s="12">
        <v>1004.6199169314126</v>
      </c>
      <c r="E15" s="12">
        <v>1004.6262334792825</v>
      </c>
      <c r="F15" s="12">
        <v>1004.6266840275925</v>
      </c>
      <c r="G15" s="12">
        <v>1004.6276835552325</v>
      </c>
      <c r="H15" s="12">
        <v>1134.6289463928326</v>
      </c>
      <c r="I15" s="12">
        <v>1159.0069893554326</v>
      </c>
      <c r="J15" s="12">
        <v>1129.0143974489326</v>
      </c>
      <c r="K15" s="12">
        <v>1129.0152261135324</v>
      </c>
      <c r="L15" s="12">
        <v>1685.1286195931323</v>
      </c>
      <c r="M15" s="12">
        <v>3388.3003804491264</v>
      </c>
      <c r="N15" s="12">
        <v>3507.4100276029262</v>
      </c>
      <c r="O15" s="12">
        <v>4555.1590358262256</v>
      </c>
      <c r="P15" s="12">
        <v>4505.1603475545253</v>
      </c>
      <c r="Q15" s="12">
        <v>6575.7066220976239</v>
      </c>
      <c r="R15" s="12">
        <v>6575.7072506569257</v>
      </c>
      <c r="S15" s="12">
        <v>7087.7032408324258</v>
      </c>
      <c r="T15" s="12">
        <v>7361.3025668266264</v>
      </c>
      <c r="U15" s="12">
        <v>9476.8452894815164</v>
      </c>
      <c r="V15" s="12">
        <v>9476.8464883615252</v>
      </c>
      <c r="W15" s="12">
        <v>9623.7375283660003</v>
      </c>
      <c r="X15" s="12">
        <v>9921.5619534020007</v>
      </c>
      <c r="Y15" s="12">
        <v>11111.5008338724</v>
      </c>
      <c r="Z15" s="12">
        <v>12366.778085029999</v>
      </c>
      <c r="AA15" s="12">
        <v>12605.547356452498</v>
      </c>
      <c r="AC15" s="10"/>
      <c r="AD15" s="10"/>
      <c r="AE15" s="10"/>
      <c r="AF15" s="10"/>
    </row>
    <row r="16" spans="1:32">
      <c r="A16" s="11" t="s">
        <v>18</v>
      </c>
      <c r="B16" s="11" t="s">
        <v>15</v>
      </c>
      <c r="C16" s="12">
        <v>810</v>
      </c>
      <c r="D16" s="12">
        <v>810</v>
      </c>
      <c r="E16" s="12">
        <v>1975.1642255861</v>
      </c>
      <c r="F16" s="12">
        <v>1975.1653939855</v>
      </c>
      <c r="G16" s="12">
        <v>4625.0047782046495</v>
      </c>
      <c r="H16" s="12">
        <v>4895.0131414245398</v>
      </c>
      <c r="I16" s="12">
        <v>4945.637610207239</v>
      </c>
      <c r="J16" s="12">
        <v>4945.6413272391001</v>
      </c>
      <c r="K16" s="12">
        <v>4945.6425907240591</v>
      </c>
      <c r="L16" s="12">
        <v>4945.6749612118001</v>
      </c>
      <c r="M16" s="12">
        <v>5227.4475572472993</v>
      </c>
      <c r="N16" s="12">
        <v>5312.2581667511004</v>
      </c>
      <c r="O16" s="12">
        <v>5610.7693722227004</v>
      </c>
      <c r="P16" s="12">
        <v>5610.7703846270015</v>
      </c>
      <c r="Q16" s="12">
        <v>6009.3438583324996</v>
      </c>
      <c r="R16" s="12">
        <v>6009.3441233267004</v>
      </c>
      <c r="S16" s="12">
        <v>6009.3445525241996</v>
      </c>
      <c r="T16" s="12">
        <v>6009.3451016081008</v>
      </c>
      <c r="U16" s="12">
        <v>6226.4102828024006</v>
      </c>
      <c r="V16" s="12">
        <v>6226.4107101569998</v>
      </c>
      <c r="W16" s="12">
        <v>6375.1468640732992</v>
      </c>
      <c r="X16" s="12">
        <v>6632.6606786584989</v>
      </c>
      <c r="Y16" s="12">
        <v>7451.9455140069995</v>
      </c>
      <c r="Z16" s="12">
        <v>8785.4877453895006</v>
      </c>
      <c r="AA16" s="12">
        <v>8785.4890009975006</v>
      </c>
      <c r="AC16" s="10"/>
      <c r="AD16" s="10"/>
      <c r="AE16" s="10"/>
      <c r="AF16" s="10"/>
    </row>
    <row r="17" spans="1:32">
      <c r="A17" s="11" t="s">
        <v>18</v>
      </c>
      <c r="B17" s="11" t="s">
        <v>17</v>
      </c>
      <c r="C17" s="12">
        <v>147.505</v>
      </c>
      <c r="D17" s="12">
        <v>233.726</v>
      </c>
      <c r="E17" s="12">
        <v>341.185</v>
      </c>
      <c r="F17" s="12">
        <v>499.25400000000002</v>
      </c>
      <c r="G17" s="12">
        <v>694.24800000000005</v>
      </c>
      <c r="H17" s="12">
        <v>914.65499999999997</v>
      </c>
      <c r="I17" s="12">
        <v>1207.518</v>
      </c>
      <c r="J17" s="12">
        <v>1463.328</v>
      </c>
      <c r="K17" s="12">
        <v>1850.787</v>
      </c>
      <c r="L17" s="12">
        <v>2292.6030000000001</v>
      </c>
      <c r="M17" s="12">
        <v>2793.5289999999995</v>
      </c>
      <c r="N17" s="12">
        <v>3356.326</v>
      </c>
      <c r="O17" s="12">
        <v>3965.7850000000003</v>
      </c>
      <c r="P17" s="12">
        <v>4611.2470000000003</v>
      </c>
      <c r="Q17" s="12">
        <v>5307.5700000000006</v>
      </c>
      <c r="R17" s="12">
        <v>6042.2599999999993</v>
      </c>
      <c r="S17" s="12">
        <v>6743.4239999999991</v>
      </c>
      <c r="T17" s="12">
        <v>7427.6600000000008</v>
      </c>
      <c r="U17" s="12">
        <v>8128.8190000000013</v>
      </c>
      <c r="V17" s="12">
        <v>8833.5020000000004</v>
      </c>
      <c r="W17" s="12">
        <v>9521.7929999999997</v>
      </c>
      <c r="X17" s="12">
        <v>10184.092000000001</v>
      </c>
      <c r="Y17" s="12">
        <v>10839.15</v>
      </c>
      <c r="Z17" s="12">
        <v>11484.626999999999</v>
      </c>
      <c r="AA17" s="12">
        <v>12143.078000000001</v>
      </c>
      <c r="AC17" s="10"/>
      <c r="AD17" s="10"/>
      <c r="AE17" s="10"/>
      <c r="AF17" s="10"/>
    </row>
    <row r="18" spans="1:32">
      <c r="A18" s="36" t="s">
        <v>98</v>
      </c>
      <c r="B18" s="36"/>
      <c r="C18" s="29">
        <v>60558.613789350791</v>
      </c>
      <c r="D18" s="29">
        <v>63230.629183398138</v>
      </c>
      <c r="E18" s="29">
        <v>61259.207298156529</v>
      </c>
      <c r="F18" s="29">
        <v>61508.851773144081</v>
      </c>
      <c r="G18" s="29">
        <v>62459.430105406878</v>
      </c>
      <c r="H18" s="29">
        <v>65004.679500158534</v>
      </c>
      <c r="I18" s="29">
        <v>66232.234152196659</v>
      </c>
      <c r="J18" s="29">
        <v>66335.899467251089</v>
      </c>
      <c r="K18" s="29">
        <v>66466.997745367771</v>
      </c>
      <c r="L18" s="29">
        <v>67367.093521624978</v>
      </c>
      <c r="M18" s="29">
        <v>71896.832386451133</v>
      </c>
      <c r="N18" s="29">
        <v>74101.532764432108</v>
      </c>
      <c r="O18" s="29">
        <v>75185.28942348143</v>
      </c>
      <c r="P18" s="29">
        <v>78623.669898699591</v>
      </c>
      <c r="Q18" s="29">
        <v>85360.126888411294</v>
      </c>
      <c r="R18" s="29">
        <v>87725.903300641119</v>
      </c>
      <c r="S18" s="29">
        <v>87126.210217760614</v>
      </c>
      <c r="T18" s="29">
        <v>88041.246901099206</v>
      </c>
      <c r="U18" s="29">
        <v>93233.589603959146</v>
      </c>
      <c r="V18" s="29">
        <v>98266.61250369309</v>
      </c>
      <c r="W18" s="29">
        <v>102082.75612156407</v>
      </c>
      <c r="X18" s="29">
        <v>103162.37044085888</v>
      </c>
      <c r="Y18" s="29">
        <v>108550.22917748056</v>
      </c>
      <c r="Z18" s="29">
        <v>125518.36993018178</v>
      </c>
      <c r="AA18" s="29">
        <v>129674.38454748568</v>
      </c>
      <c r="AC18" s="10"/>
      <c r="AD18" s="10"/>
      <c r="AE18" s="10"/>
      <c r="AF18" s="10"/>
    </row>
    <row r="19" spans="1:32">
      <c r="AC19" s="10"/>
      <c r="AD19" s="10"/>
      <c r="AE19" s="10"/>
      <c r="AF19" s="10"/>
    </row>
    <row r="20" spans="1:32">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c r="AC20" s="10"/>
      <c r="AD20" s="10"/>
      <c r="AE20" s="10"/>
      <c r="AF20" s="10"/>
    </row>
    <row r="21" spans="1:32">
      <c r="A21" s="11" t="s">
        <v>26</v>
      </c>
      <c r="B21" s="11" t="s">
        <v>2</v>
      </c>
      <c r="C21" s="12">
        <v>8330</v>
      </c>
      <c r="D21" s="12">
        <v>8330</v>
      </c>
      <c r="E21" s="12">
        <v>6714.8996698299998</v>
      </c>
      <c r="F21" s="12">
        <v>5143.7928599999996</v>
      </c>
      <c r="G21" s="12">
        <v>4651.7158200000003</v>
      </c>
      <c r="H21" s="12">
        <v>4651.7158200000003</v>
      </c>
      <c r="I21" s="12">
        <v>3893.1164599999993</v>
      </c>
      <c r="J21" s="12">
        <v>3893.1164599999993</v>
      </c>
      <c r="K21" s="12">
        <v>3893.1148599999988</v>
      </c>
      <c r="L21" s="12">
        <v>3893.1148599999988</v>
      </c>
      <c r="M21" s="12">
        <v>1390</v>
      </c>
      <c r="N21" s="12">
        <v>1390</v>
      </c>
      <c r="O21" s="12">
        <v>1390</v>
      </c>
      <c r="P21" s="12">
        <v>1390</v>
      </c>
      <c r="Q21" s="12">
        <v>1390</v>
      </c>
      <c r="R21" s="12">
        <v>1389.9999400000002</v>
      </c>
      <c r="S21" s="12">
        <v>1389.9999400000002</v>
      </c>
      <c r="T21" s="12">
        <v>0</v>
      </c>
      <c r="U21" s="12">
        <v>0</v>
      </c>
      <c r="V21" s="12">
        <v>0</v>
      </c>
      <c r="W21" s="12">
        <v>0</v>
      </c>
      <c r="X21" s="12">
        <v>0</v>
      </c>
      <c r="Y21" s="12">
        <v>0</v>
      </c>
      <c r="Z21" s="12">
        <v>0</v>
      </c>
      <c r="AA21" s="12">
        <v>0</v>
      </c>
      <c r="AC21" s="10"/>
      <c r="AD21" s="10"/>
      <c r="AE21" s="10"/>
      <c r="AF21" s="10"/>
    </row>
    <row r="22" spans="1:32" s="10" customFormat="1">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2" s="10" customFormat="1">
      <c r="A23" s="11" t="s">
        <v>26</v>
      </c>
      <c r="B23" s="11" t="s">
        <v>8</v>
      </c>
      <c r="C23" s="12">
        <v>440</v>
      </c>
      <c r="D23" s="12">
        <v>440.00025253656003</v>
      </c>
      <c r="E23" s="12">
        <v>440.00031230872003</v>
      </c>
      <c r="F23" s="12">
        <v>440.00031323277</v>
      </c>
      <c r="G23" s="12">
        <v>440.00031515292</v>
      </c>
      <c r="H23" s="12">
        <v>440.00032398351999</v>
      </c>
      <c r="I23" s="12">
        <v>440.0003589666</v>
      </c>
      <c r="J23" s="12">
        <v>440.00046273300001</v>
      </c>
      <c r="K23" s="12">
        <v>440.00046351641998</v>
      </c>
      <c r="L23" s="12">
        <v>440.00052875249997</v>
      </c>
      <c r="M23" s="12">
        <v>440.00110609759997</v>
      </c>
      <c r="N23" s="12">
        <v>440.00111193830003</v>
      </c>
      <c r="O23" s="12">
        <v>440.0011127482</v>
      </c>
      <c r="P23" s="12">
        <v>440.00111284270002</v>
      </c>
      <c r="Q23" s="12">
        <v>440.0011216401</v>
      </c>
      <c r="R23" s="12">
        <v>440.0011217046</v>
      </c>
      <c r="S23" s="12">
        <v>440.00112223730002</v>
      </c>
      <c r="T23" s="12">
        <v>440.0011319802</v>
      </c>
      <c r="U23" s="12">
        <v>440.00135698690002</v>
      </c>
      <c r="V23" s="12">
        <v>440.00135832860002</v>
      </c>
      <c r="W23" s="12">
        <v>1.4399139E-3</v>
      </c>
      <c r="X23" s="12">
        <v>1.4421732999999901E-3</v>
      </c>
      <c r="Y23" s="12">
        <v>1.8519965E-3</v>
      </c>
      <c r="Z23" s="12">
        <v>2.6276034999999998E-3</v>
      </c>
      <c r="AA23" s="12">
        <v>2.633149E-3</v>
      </c>
    </row>
    <row r="24" spans="1:32" s="10" customFormat="1">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2" s="10" customFormat="1">
      <c r="A25" s="11" t="s">
        <v>26</v>
      </c>
      <c r="B25" s="11" t="s">
        <v>5</v>
      </c>
      <c r="C25" s="12">
        <v>1889.0001448734208</v>
      </c>
      <c r="D25" s="12">
        <v>2902.7538866698205</v>
      </c>
      <c r="E25" s="12">
        <v>3165.504531997221</v>
      </c>
      <c r="F25" s="12">
        <v>3165.504533065121</v>
      </c>
      <c r="G25" s="12">
        <v>3165.5045342144213</v>
      </c>
      <c r="H25" s="12">
        <v>3165.5045362109213</v>
      </c>
      <c r="I25" s="12">
        <v>3165.5055244620203</v>
      </c>
      <c r="J25" s="12">
        <v>3628.2012252577197</v>
      </c>
      <c r="K25" s="12">
        <v>3628.2012267143195</v>
      </c>
      <c r="L25" s="12">
        <v>3628.2012302915196</v>
      </c>
      <c r="M25" s="12">
        <v>4083.4454733092207</v>
      </c>
      <c r="N25" s="12">
        <v>4083.4454769488207</v>
      </c>
      <c r="O25" s="12">
        <v>4083.4454783344208</v>
      </c>
      <c r="P25" s="12">
        <v>4083.445480400721</v>
      </c>
      <c r="Q25" s="12">
        <v>4083.4454833921209</v>
      </c>
      <c r="R25" s="12">
        <v>4083.4454854688206</v>
      </c>
      <c r="S25" s="12">
        <v>4083.4454888729206</v>
      </c>
      <c r="T25" s="12">
        <v>4083.4454984921208</v>
      </c>
      <c r="U25" s="12">
        <v>4083.4456042779211</v>
      </c>
      <c r="V25" s="12">
        <v>4083.4456082056208</v>
      </c>
      <c r="W25" s="12">
        <v>4083.445627911221</v>
      </c>
      <c r="X25" s="12">
        <v>3234.4466398228001</v>
      </c>
      <c r="Y25" s="12">
        <v>3234.4502315725999</v>
      </c>
      <c r="Z25" s="12">
        <v>3234.450511219</v>
      </c>
      <c r="AA25" s="12">
        <v>3234.4505217246001</v>
      </c>
    </row>
    <row r="26" spans="1:32" s="10" customFormat="1">
      <c r="A26" s="11" t="s">
        <v>26</v>
      </c>
      <c r="B26" s="11" t="s">
        <v>3</v>
      </c>
      <c r="C26" s="12">
        <v>2525</v>
      </c>
      <c r="D26" s="12">
        <v>2525</v>
      </c>
      <c r="E26" s="12">
        <v>2525</v>
      </c>
      <c r="F26" s="12">
        <v>2525</v>
      </c>
      <c r="G26" s="12">
        <v>2525</v>
      </c>
      <c r="H26" s="12">
        <v>2525</v>
      </c>
      <c r="I26" s="12">
        <v>2525</v>
      </c>
      <c r="J26" s="12">
        <v>2525</v>
      </c>
      <c r="K26" s="12">
        <v>2525</v>
      </c>
      <c r="L26" s="12">
        <v>2525</v>
      </c>
      <c r="M26" s="12">
        <v>2525</v>
      </c>
      <c r="N26" s="12">
        <v>2525</v>
      </c>
      <c r="O26" s="12">
        <v>2525</v>
      </c>
      <c r="P26" s="12">
        <v>2525</v>
      </c>
      <c r="Q26" s="12">
        <v>2525</v>
      </c>
      <c r="R26" s="12">
        <v>2525</v>
      </c>
      <c r="S26" s="12">
        <v>2525</v>
      </c>
      <c r="T26" s="12">
        <v>2525</v>
      </c>
      <c r="U26" s="12">
        <v>2525</v>
      </c>
      <c r="V26" s="12">
        <v>2525</v>
      </c>
      <c r="W26" s="12">
        <v>2525</v>
      </c>
      <c r="X26" s="12">
        <v>2525</v>
      </c>
      <c r="Y26" s="12">
        <v>2525</v>
      </c>
      <c r="Z26" s="12">
        <v>2525</v>
      </c>
      <c r="AA26" s="12">
        <v>2525</v>
      </c>
    </row>
    <row r="27" spans="1:32" s="10" customFormat="1">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32" s="10" customFormat="1">
      <c r="A28" s="11" t="s">
        <v>26</v>
      </c>
      <c r="B28" s="11" t="s">
        <v>10</v>
      </c>
      <c r="C28" s="12">
        <v>2220.7248680006369</v>
      </c>
      <c r="D28" s="12">
        <v>3359.416736778127</v>
      </c>
      <c r="E28" s="12">
        <v>4379.7395350795987</v>
      </c>
      <c r="F28" s="12">
        <v>5712.6375050571387</v>
      </c>
      <c r="G28" s="12">
        <v>6994.311092114197</v>
      </c>
      <c r="H28" s="12">
        <v>8441.8033102600184</v>
      </c>
      <c r="I28" s="12">
        <v>9436.5455858101759</v>
      </c>
      <c r="J28" s="12">
        <v>9436.5456567946767</v>
      </c>
      <c r="K28" s="12">
        <v>9436.5456798787563</v>
      </c>
      <c r="L28" s="12">
        <v>9436.5459463195239</v>
      </c>
      <c r="M28" s="12">
        <v>10708.10934855686</v>
      </c>
      <c r="N28" s="12">
        <v>11290.813921639347</v>
      </c>
      <c r="O28" s="12">
        <v>11290.845054910305</v>
      </c>
      <c r="P28" s="12">
        <v>11786.816531080218</v>
      </c>
      <c r="Q28" s="12">
        <v>12352.182007614158</v>
      </c>
      <c r="R28" s="12">
        <v>14959.05844684271</v>
      </c>
      <c r="S28" s="12">
        <v>15092.852594532387</v>
      </c>
      <c r="T28" s="12">
        <v>14790.5909476695</v>
      </c>
      <c r="U28" s="12">
        <v>15808.73898284496</v>
      </c>
      <c r="V28" s="12">
        <v>15901.741503099658</v>
      </c>
      <c r="W28" s="12">
        <v>15939.802810971798</v>
      </c>
      <c r="X28" s="12">
        <v>16203.640718372106</v>
      </c>
      <c r="Y28" s="12">
        <v>16391.633539607566</v>
      </c>
      <c r="Z28" s="12">
        <v>17256.627657073212</v>
      </c>
      <c r="AA28" s="12">
        <v>18644.934431506412</v>
      </c>
    </row>
    <row r="29" spans="1:32" s="10" customFormat="1">
      <c r="A29" s="11" t="s">
        <v>26</v>
      </c>
      <c r="B29" s="11" t="s">
        <v>9</v>
      </c>
      <c r="C29" s="12">
        <v>4201.0143067147619</v>
      </c>
      <c r="D29" s="12">
        <v>4455.0166201535212</v>
      </c>
      <c r="E29" s="12">
        <v>4455.0168303684814</v>
      </c>
      <c r="F29" s="12">
        <v>4455.0201202582102</v>
      </c>
      <c r="G29" s="12">
        <v>4455.0208824387419</v>
      </c>
      <c r="H29" s="12">
        <v>4714.0732522278113</v>
      </c>
      <c r="I29" s="12">
        <v>5525.8746733048802</v>
      </c>
      <c r="J29" s="12">
        <v>5525.8749102399825</v>
      </c>
      <c r="K29" s="12">
        <v>5525.8749341557823</v>
      </c>
      <c r="L29" s="12">
        <v>5525.875355435981</v>
      </c>
      <c r="M29" s="12">
        <v>8767.6607744492794</v>
      </c>
      <c r="N29" s="12">
        <v>8938.0379437797801</v>
      </c>
      <c r="O29" s="12">
        <v>9377.9835114878806</v>
      </c>
      <c r="P29" s="12">
        <v>9966.0607821783797</v>
      </c>
      <c r="Q29" s="12">
        <v>10556.25960416288</v>
      </c>
      <c r="R29" s="12">
        <v>10405.959970118724</v>
      </c>
      <c r="S29" s="12">
        <v>10405.960334142525</v>
      </c>
      <c r="T29" s="12">
        <v>12705.996226794125</v>
      </c>
      <c r="U29" s="12">
        <v>12921.656001345324</v>
      </c>
      <c r="V29" s="12">
        <v>13518.198643608543</v>
      </c>
      <c r="W29" s="12">
        <v>14398.368823281246</v>
      </c>
      <c r="X29" s="12">
        <v>14398.368831281248</v>
      </c>
      <c r="Y29" s="12">
        <v>15400.176248281245</v>
      </c>
      <c r="Z29" s="12">
        <v>20198.87603675537</v>
      </c>
      <c r="AA29" s="12">
        <v>20149.102370112298</v>
      </c>
    </row>
    <row r="30" spans="1:32" s="10" customFormat="1">
      <c r="A30" s="11" t="s">
        <v>26</v>
      </c>
      <c r="B30" s="11" t="s">
        <v>102</v>
      </c>
      <c r="C30" s="12">
        <v>50.009261100220002</v>
      </c>
      <c r="D30" s="12">
        <v>50.011092979529991</v>
      </c>
      <c r="E30" s="12">
        <v>50.016700519099999</v>
      </c>
      <c r="F30" s="12">
        <v>50.016745896700002</v>
      </c>
      <c r="G30" s="12">
        <v>50.017728231100001</v>
      </c>
      <c r="H30" s="12">
        <v>180.01679759300001</v>
      </c>
      <c r="I30" s="12">
        <v>204.39439595789997</v>
      </c>
      <c r="J30" s="12">
        <v>204.40000866690005</v>
      </c>
      <c r="K30" s="12">
        <v>204.40021614540004</v>
      </c>
      <c r="L30" s="12">
        <v>760.47100912479993</v>
      </c>
      <c r="M30" s="12">
        <v>2292.7160232609999</v>
      </c>
      <c r="N30" s="12">
        <v>2292.7172462415001</v>
      </c>
      <c r="O30" s="12">
        <v>2292.7182695470992</v>
      </c>
      <c r="P30" s="12">
        <v>2242.7191226999989</v>
      </c>
      <c r="Q30" s="12">
        <v>2242.7256844261988</v>
      </c>
      <c r="R30" s="12">
        <v>2242.7259488865998</v>
      </c>
      <c r="S30" s="12">
        <v>2242.7263206144999</v>
      </c>
      <c r="T30" s="12">
        <v>2242.727773656</v>
      </c>
      <c r="U30" s="12">
        <v>2869.5422793610001</v>
      </c>
      <c r="V30" s="12">
        <v>2869.5426530899986</v>
      </c>
      <c r="W30" s="12">
        <v>2869.534004994</v>
      </c>
      <c r="X30" s="12">
        <v>2911.4702680999999</v>
      </c>
      <c r="Y30" s="12">
        <v>2911.4655739330005</v>
      </c>
      <c r="Z30" s="12">
        <v>4053.0396768350001</v>
      </c>
      <c r="AA30" s="12">
        <v>4053.0392371465</v>
      </c>
    </row>
    <row r="31" spans="1:32" s="10" customFormat="1">
      <c r="A31" s="11" t="s">
        <v>26</v>
      </c>
      <c r="B31" s="11" t="s">
        <v>15</v>
      </c>
      <c r="C31" s="12">
        <v>240</v>
      </c>
      <c r="D31" s="12">
        <v>240</v>
      </c>
      <c r="E31" s="12">
        <v>1155.1531731576999</v>
      </c>
      <c r="F31" s="12">
        <v>1155.1532018742</v>
      </c>
      <c r="G31" s="12">
        <v>3804.9919941029998</v>
      </c>
      <c r="H31" s="12">
        <v>4074.9928551139997</v>
      </c>
      <c r="I31" s="12">
        <v>4125.6155762079998</v>
      </c>
      <c r="J31" s="12">
        <v>4125.6156144040006</v>
      </c>
      <c r="K31" s="12">
        <v>4125.6157024839995</v>
      </c>
      <c r="L31" s="12">
        <v>4125.6157543959998</v>
      </c>
      <c r="M31" s="12">
        <v>4133.5592037009992</v>
      </c>
      <c r="N31" s="12">
        <v>4133.5592094235999</v>
      </c>
      <c r="O31" s="12">
        <v>4133.5592468670002</v>
      </c>
      <c r="P31" s="12">
        <v>4133.5592520395003</v>
      </c>
      <c r="Q31" s="12">
        <v>4133.5592579019994</v>
      </c>
      <c r="R31" s="12">
        <v>4133.5592983125998</v>
      </c>
      <c r="S31" s="12">
        <v>4133.5593779229994</v>
      </c>
      <c r="T31" s="12">
        <v>4133.5594291645002</v>
      </c>
      <c r="U31" s="12">
        <v>4133.5597919840002</v>
      </c>
      <c r="V31" s="12">
        <v>4133.5598692160002</v>
      </c>
      <c r="W31" s="12">
        <v>4133.5598849739999</v>
      </c>
      <c r="X31" s="12">
        <v>4390.9111782559994</v>
      </c>
      <c r="Y31" s="12">
        <v>4485.5997078659993</v>
      </c>
      <c r="Z31" s="12">
        <v>4485.5998693229994</v>
      </c>
      <c r="AA31" s="12">
        <v>4485.5998762234995</v>
      </c>
    </row>
    <row r="32" spans="1:32" s="10" customFormat="1">
      <c r="A32" s="11" t="s">
        <v>26</v>
      </c>
      <c r="B32" s="11" t="s">
        <v>17</v>
      </c>
      <c r="C32" s="12">
        <v>35.03</v>
      </c>
      <c r="D32" s="12">
        <v>66.47</v>
      </c>
      <c r="E32" s="12">
        <v>108.38500000000001</v>
      </c>
      <c r="F32" s="12">
        <v>164.93600000000001</v>
      </c>
      <c r="G32" s="12">
        <v>231.89200000000002</v>
      </c>
      <c r="H32" s="12">
        <v>309.83299999999997</v>
      </c>
      <c r="I32" s="12">
        <v>419.29300000000001</v>
      </c>
      <c r="J32" s="12">
        <v>513.86800000000005</v>
      </c>
      <c r="K32" s="12">
        <v>645.85</v>
      </c>
      <c r="L32" s="12">
        <v>793.28800000000001</v>
      </c>
      <c r="M32" s="12">
        <v>960.428</v>
      </c>
      <c r="N32" s="12">
        <v>1151.337</v>
      </c>
      <c r="O32" s="12">
        <v>1358.675</v>
      </c>
      <c r="P32" s="12">
        <v>1573.175</v>
      </c>
      <c r="Q32" s="12">
        <v>1800.0840000000001</v>
      </c>
      <c r="R32" s="12">
        <v>2041.8519999999999</v>
      </c>
      <c r="S32" s="12">
        <v>2261.248</v>
      </c>
      <c r="T32" s="12">
        <v>2472.415</v>
      </c>
      <c r="U32" s="12">
        <v>2678.0620000000004</v>
      </c>
      <c r="V32" s="12">
        <v>2873.1249999999995</v>
      </c>
      <c r="W32" s="12">
        <v>3061.8279999999995</v>
      </c>
      <c r="X32" s="12">
        <v>3253.4369999999999</v>
      </c>
      <c r="Y32" s="12">
        <v>3451.6440000000002</v>
      </c>
      <c r="Z32" s="12">
        <v>3655.9630000000002</v>
      </c>
      <c r="AA32" s="12">
        <v>3874.1570000000002</v>
      </c>
    </row>
    <row r="33" spans="1:27" s="10" customFormat="1">
      <c r="A33" s="36" t="s">
        <v>98</v>
      </c>
      <c r="B33" s="36"/>
      <c r="C33" s="29">
        <v>19605.739319588818</v>
      </c>
      <c r="D33" s="29">
        <v>22012.187496138027</v>
      </c>
      <c r="E33" s="29">
        <v>21680.160879584018</v>
      </c>
      <c r="F33" s="29">
        <v>21441.955331613237</v>
      </c>
      <c r="G33" s="29">
        <v>22231.55264392028</v>
      </c>
      <c r="H33" s="29">
        <v>23938.09724268227</v>
      </c>
      <c r="I33" s="29">
        <v>24986.042602543675</v>
      </c>
      <c r="J33" s="29">
        <v>25448.738715025378</v>
      </c>
      <c r="K33" s="29">
        <v>25448.737164265276</v>
      </c>
      <c r="L33" s="29">
        <v>25448.737920799525</v>
      </c>
      <c r="M33" s="29">
        <v>27914.216702412959</v>
      </c>
      <c r="N33" s="29">
        <v>28667.298454306248</v>
      </c>
      <c r="O33" s="29">
        <v>29107.275157480806</v>
      </c>
      <c r="P33" s="29">
        <v>30191.323906502017</v>
      </c>
      <c r="Q33" s="29">
        <v>31346.88821680926</v>
      </c>
      <c r="R33" s="29">
        <v>33803.464964134851</v>
      </c>
      <c r="S33" s="29">
        <v>33937.259479785134</v>
      </c>
      <c r="T33" s="29">
        <v>34545.033804935942</v>
      </c>
      <c r="U33" s="29">
        <v>35778.841945455104</v>
      </c>
      <c r="V33" s="29">
        <v>36468.387113242425</v>
      </c>
      <c r="W33" s="29">
        <v>36946.618702078165</v>
      </c>
      <c r="X33" s="29">
        <v>36361.457631649449</v>
      </c>
      <c r="Y33" s="29">
        <v>37551.261871457915</v>
      </c>
      <c r="Z33" s="29">
        <v>43214.956832651078</v>
      </c>
      <c r="AA33" s="29">
        <v>44553.489956492311</v>
      </c>
    </row>
    <row r="34" spans="1:27" s="10" customFormat="1"/>
    <row r="35" spans="1:27" s="10" customFormat="1">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s="10" customFormat="1">
      <c r="A36" s="11" t="s">
        <v>27</v>
      </c>
      <c r="B36" s="11" t="s">
        <v>2</v>
      </c>
      <c r="C36" s="12">
        <v>8126</v>
      </c>
      <c r="D36" s="12">
        <v>8126</v>
      </c>
      <c r="E36" s="12">
        <v>6958.4174746199969</v>
      </c>
      <c r="F36" s="12">
        <v>6771.3134615449981</v>
      </c>
      <c r="G36" s="12">
        <v>6434.7071282209972</v>
      </c>
      <c r="H36" s="12">
        <v>6434.6885132759971</v>
      </c>
      <c r="I36" s="12">
        <v>6017.0751931399982</v>
      </c>
      <c r="J36" s="12">
        <v>6016.4932077009989</v>
      </c>
      <c r="K36" s="12">
        <v>6016.4932061979989</v>
      </c>
      <c r="L36" s="12">
        <v>6016.4931757801996</v>
      </c>
      <c r="M36" s="12">
        <v>6016.4932054346991</v>
      </c>
      <c r="N36" s="12">
        <v>6016.4932025146991</v>
      </c>
      <c r="O36" s="12">
        <v>5745.998419999999</v>
      </c>
      <c r="P36" s="12">
        <v>5045.9985500000003</v>
      </c>
      <c r="Q36" s="12">
        <v>3895.9999699999998</v>
      </c>
      <c r="R36" s="12">
        <v>3895.9994599999991</v>
      </c>
      <c r="S36" s="12">
        <v>3895.9994199999987</v>
      </c>
      <c r="T36" s="12">
        <v>3895.9994199999987</v>
      </c>
      <c r="U36" s="12">
        <v>3895.9994199999987</v>
      </c>
      <c r="V36" s="12">
        <v>3151.9993799999984</v>
      </c>
      <c r="W36" s="12">
        <v>2786.9995799999988</v>
      </c>
      <c r="X36" s="12">
        <v>2421.9986599999988</v>
      </c>
      <c r="Y36" s="12">
        <v>2056.9995799999988</v>
      </c>
      <c r="Z36" s="12">
        <v>1691.9998199999991</v>
      </c>
      <c r="AA36" s="12">
        <v>1691.9988000000001</v>
      </c>
    </row>
    <row r="37" spans="1:27" s="10" customFormat="1">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s="10" customFormat="1">
      <c r="A38" s="11" t="s">
        <v>27</v>
      </c>
      <c r="B38" s="11" t="s">
        <v>8</v>
      </c>
      <c r="C38" s="12">
        <v>1597.8999938964839</v>
      </c>
      <c r="D38" s="12">
        <v>1597.900219771004</v>
      </c>
      <c r="E38" s="12">
        <v>1597.900252487784</v>
      </c>
      <c r="F38" s="12">
        <v>1597.9002601043339</v>
      </c>
      <c r="G38" s="12">
        <v>1597.900273081704</v>
      </c>
      <c r="H38" s="12">
        <v>1597.900392035634</v>
      </c>
      <c r="I38" s="12">
        <v>1597.9003942717338</v>
      </c>
      <c r="J38" s="12">
        <v>1597.900404745164</v>
      </c>
      <c r="K38" s="12">
        <v>1597.9004072459038</v>
      </c>
      <c r="L38" s="12">
        <v>1597.9005096314838</v>
      </c>
      <c r="M38" s="12">
        <v>1597.9007411853538</v>
      </c>
      <c r="N38" s="12">
        <v>1597.9008883341839</v>
      </c>
      <c r="O38" s="12">
        <v>1597.901013690484</v>
      </c>
      <c r="P38" s="12">
        <v>1212.901023026584</v>
      </c>
      <c r="Q38" s="12">
        <v>1212.901490076084</v>
      </c>
      <c r="R38" s="12">
        <v>1212.9014907363839</v>
      </c>
      <c r="S38" s="12">
        <v>1068.5014975467</v>
      </c>
      <c r="T38" s="12">
        <v>1068.5014987865</v>
      </c>
      <c r="U38" s="12">
        <v>1068.5015008493001</v>
      </c>
      <c r="V38" s="12">
        <v>1068.5015070584</v>
      </c>
      <c r="W38" s="12">
        <v>1068.5015321629</v>
      </c>
      <c r="X38" s="12">
        <v>1068.5015334154</v>
      </c>
      <c r="Y38" s="12">
        <v>424.00158165670001</v>
      </c>
      <c r="Z38" s="12">
        <v>180.00216713360001</v>
      </c>
      <c r="AA38" s="12">
        <v>180.002167496</v>
      </c>
    </row>
    <row r="39" spans="1:27" s="10" customFormat="1">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s="10" customFormat="1">
      <c r="A40" s="11" t="s">
        <v>27</v>
      </c>
      <c r="B40" s="11" t="s">
        <v>5</v>
      </c>
      <c r="C40" s="12">
        <v>1954.50073466648</v>
      </c>
      <c r="D40" s="12">
        <v>1954.50076983346</v>
      </c>
      <c r="E40" s="12">
        <v>1954.5008271792999</v>
      </c>
      <c r="F40" s="12">
        <v>1954.5008715902802</v>
      </c>
      <c r="G40" s="12">
        <v>1954.5009144126</v>
      </c>
      <c r="H40" s="12">
        <v>1954.5025878327501</v>
      </c>
      <c r="I40" s="12">
        <v>1954.5025938761</v>
      </c>
      <c r="J40" s="12">
        <v>1954.5025985233999</v>
      </c>
      <c r="K40" s="12">
        <v>1954.5026049957999</v>
      </c>
      <c r="L40" s="12">
        <v>1954.5026212175499</v>
      </c>
      <c r="M40" s="12">
        <v>1531.0052999750001</v>
      </c>
      <c r="N40" s="12">
        <v>2115.8866669111003</v>
      </c>
      <c r="O40" s="12">
        <v>2115.8867589427</v>
      </c>
      <c r="P40" s="12">
        <v>2115.8867645453001</v>
      </c>
      <c r="Q40" s="12">
        <v>2141.9993520058001</v>
      </c>
      <c r="R40" s="12">
        <v>2141.9993542528</v>
      </c>
      <c r="S40" s="12">
        <v>2141.9993582836</v>
      </c>
      <c r="T40" s="12">
        <v>2141.9994630173001</v>
      </c>
      <c r="U40" s="12">
        <v>2141.9994664194001</v>
      </c>
      <c r="V40" s="12">
        <v>2141.9994716583001</v>
      </c>
      <c r="W40" s="12">
        <v>2141.9994774863003</v>
      </c>
      <c r="X40" s="12">
        <v>2141.9994836350002</v>
      </c>
      <c r="Y40" s="12">
        <v>2142.0003920775002</v>
      </c>
      <c r="Z40" s="12">
        <v>3106.3098437829999</v>
      </c>
      <c r="AA40" s="12">
        <v>3106.3098475874999</v>
      </c>
    </row>
    <row r="41" spans="1:27" s="10" customFormat="1">
      <c r="A41" s="11" t="s">
        <v>27</v>
      </c>
      <c r="B41" s="11" t="s">
        <v>3</v>
      </c>
      <c r="C41" s="12">
        <v>152.40000152587891</v>
      </c>
      <c r="D41" s="12">
        <v>152.40000152587891</v>
      </c>
      <c r="E41" s="12">
        <v>152.40000152587891</v>
      </c>
      <c r="F41" s="12">
        <v>152.40000152587891</v>
      </c>
      <c r="G41" s="12">
        <v>152.40000152587891</v>
      </c>
      <c r="H41" s="12">
        <v>152.40000152587891</v>
      </c>
      <c r="I41" s="12">
        <v>152.40000152587891</v>
      </c>
      <c r="J41" s="12">
        <v>152.40000152587891</v>
      </c>
      <c r="K41" s="12">
        <v>152.40000152587891</v>
      </c>
      <c r="L41" s="12">
        <v>152.40000152587891</v>
      </c>
      <c r="M41" s="12">
        <v>152.40000152587891</v>
      </c>
      <c r="N41" s="12">
        <v>152.40000152587891</v>
      </c>
      <c r="O41" s="12">
        <v>152.40000152587891</v>
      </c>
      <c r="P41" s="12">
        <v>152.40000152587891</v>
      </c>
      <c r="Q41" s="12">
        <v>66</v>
      </c>
      <c r="R41" s="12">
        <v>66</v>
      </c>
      <c r="S41" s="12">
        <v>66</v>
      </c>
      <c r="T41" s="12">
        <v>66</v>
      </c>
      <c r="U41" s="12">
        <v>66</v>
      </c>
      <c r="V41" s="12">
        <v>0</v>
      </c>
      <c r="W41" s="12">
        <v>0</v>
      </c>
      <c r="X41" s="12">
        <v>0</v>
      </c>
      <c r="Y41" s="12">
        <v>0</v>
      </c>
      <c r="Z41" s="12">
        <v>0</v>
      </c>
      <c r="AA41" s="12">
        <v>0</v>
      </c>
    </row>
    <row r="42" spans="1:27" s="10" customFormat="1">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s="10" customFormat="1">
      <c r="A43" s="11" t="s">
        <v>27</v>
      </c>
      <c r="B43" s="11" t="s">
        <v>10</v>
      </c>
      <c r="C43" s="12">
        <v>1126.4145702579863</v>
      </c>
      <c r="D43" s="12">
        <v>1299.4147786990065</v>
      </c>
      <c r="E43" s="12">
        <v>1299.4160935065365</v>
      </c>
      <c r="F43" s="12">
        <v>1847.804039669347</v>
      </c>
      <c r="G43" s="12">
        <v>2532.4939249134259</v>
      </c>
      <c r="H43" s="12">
        <v>3316.7099762369267</v>
      </c>
      <c r="I43" s="12">
        <v>4080.910676594327</v>
      </c>
      <c r="J43" s="12">
        <v>4080.9110644630264</v>
      </c>
      <c r="K43" s="12">
        <v>4080.911117386926</v>
      </c>
      <c r="L43" s="12">
        <v>4728.5216739841262</v>
      </c>
      <c r="M43" s="12">
        <v>5791.0477175838269</v>
      </c>
      <c r="N43" s="12">
        <v>6471.0473004714268</v>
      </c>
      <c r="O43" s="12">
        <v>7218.5484498957276</v>
      </c>
      <c r="P43" s="12">
        <v>8753.4573316710266</v>
      </c>
      <c r="Q43" s="12">
        <v>10946.255795505227</v>
      </c>
      <c r="R43" s="12">
        <v>10946.255829504826</v>
      </c>
      <c r="S43" s="12">
        <v>10946.255860847528</v>
      </c>
      <c r="T43" s="12">
        <v>10946.256152006124</v>
      </c>
      <c r="U43" s="12">
        <v>11825.232304129227</v>
      </c>
      <c r="V43" s="12">
        <v>13104.536544695229</v>
      </c>
      <c r="W43" s="12">
        <v>13711.437304032837</v>
      </c>
      <c r="X43" s="12">
        <v>13501.554383044799</v>
      </c>
      <c r="Y43" s="12">
        <v>15251.884884881758</v>
      </c>
      <c r="Z43" s="12">
        <v>17495.711555592756</v>
      </c>
      <c r="AA43" s="12">
        <v>18511.56334342176</v>
      </c>
    </row>
    <row r="44" spans="1:27" s="10" customFormat="1">
      <c r="A44" s="11" t="s">
        <v>27</v>
      </c>
      <c r="B44" s="11" t="s">
        <v>9</v>
      </c>
      <c r="C44" s="12">
        <v>3707.7869621811428</v>
      </c>
      <c r="D44" s="12">
        <v>3853.7871929190133</v>
      </c>
      <c r="E44" s="12">
        <v>3853.7875661957528</v>
      </c>
      <c r="F44" s="12">
        <v>3853.7897795047229</v>
      </c>
      <c r="G44" s="12">
        <v>3853.7910144188927</v>
      </c>
      <c r="H44" s="12">
        <v>3853.7913531454824</v>
      </c>
      <c r="I44" s="12">
        <v>3853.7920816135124</v>
      </c>
      <c r="J44" s="12">
        <v>3853.7921620518628</v>
      </c>
      <c r="K44" s="12">
        <v>3853.792226042262</v>
      </c>
      <c r="L44" s="12">
        <v>3853.7930237537225</v>
      </c>
      <c r="M44" s="12">
        <v>3853.7989305920032</v>
      </c>
      <c r="N44" s="12">
        <v>3853.803726558303</v>
      </c>
      <c r="O44" s="12">
        <v>3941.3676550617024</v>
      </c>
      <c r="P44" s="12">
        <v>4366.9611039655028</v>
      </c>
      <c r="Q44" s="12">
        <v>7623.0842248255012</v>
      </c>
      <c r="R44" s="12">
        <v>7623.0842402281032</v>
      </c>
      <c r="S44" s="12">
        <v>7623.0842642088019</v>
      </c>
      <c r="T44" s="12">
        <v>7761.5145868494037</v>
      </c>
      <c r="U44" s="12">
        <v>8379.1991964878016</v>
      </c>
      <c r="V44" s="12">
        <v>10440.997581347801</v>
      </c>
      <c r="W44" s="12">
        <v>12020.964022669805</v>
      </c>
      <c r="X44" s="12">
        <v>11819.864132737681</v>
      </c>
      <c r="Y44" s="12">
        <v>12623.422004372629</v>
      </c>
      <c r="Z44" s="12">
        <v>18237.370897389577</v>
      </c>
      <c r="AA44" s="12">
        <v>19107.973232293698</v>
      </c>
    </row>
    <row r="45" spans="1:27" s="10" customFormat="1">
      <c r="A45" s="11" t="s">
        <v>27</v>
      </c>
      <c r="B45" s="11" t="s">
        <v>102</v>
      </c>
      <c r="C45" s="12">
        <v>100.0019975157</v>
      </c>
      <c r="D45" s="12">
        <v>100.00204422425</v>
      </c>
      <c r="E45" s="12">
        <v>100.0024492884</v>
      </c>
      <c r="F45" s="12">
        <v>100.00250486479999</v>
      </c>
      <c r="G45" s="12">
        <v>100.00251093270001</v>
      </c>
      <c r="H45" s="12">
        <v>100.00468584490001</v>
      </c>
      <c r="I45" s="12">
        <v>100.00470625919999</v>
      </c>
      <c r="J45" s="12">
        <v>100.0047761423</v>
      </c>
      <c r="K45" s="12">
        <v>100.0048433857</v>
      </c>
      <c r="L45" s="12">
        <v>100.0380938343</v>
      </c>
      <c r="M45" s="12">
        <v>326.28729371199995</v>
      </c>
      <c r="N45" s="12">
        <v>470.39302917999998</v>
      </c>
      <c r="O45" s="12">
        <v>883.42254000000003</v>
      </c>
      <c r="P45" s="12">
        <v>883.42264</v>
      </c>
      <c r="Q45" s="12">
        <v>2736.7796299999991</v>
      </c>
      <c r="R45" s="12">
        <v>2736.7796999999991</v>
      </c>
      <c r="S45" s="12">
        <v>2736.7797499999997</v>
      </c>
      <c r="T45" s="12">
        <v>2736.78015</v>
      </c>
      <c r="U45" s="12">
        <v>3201.09004</v>
      </c>
      <c r="V45" s="12">
        <v>3201.0903600000001</v>
      </c>
      <c r="W45" s="12">
        <v>3612.2656200000001</v>
      </c>
      <c r="X45" s="12">
        <v>3612.26568</v>
      </c>
      <c r="Y45" s="12">
        <v>3612.2656000000002</v>
      </c>
      <c r="Z45" s="12">
        <v>3725.9680699999999</v>
      </c>
      <c r="AA45" s="12">
        <v>3725.9682199999997</v>
      </c>
    </row>
    <row r="46" spans="1:27" s="10" customFormat="1">
      <c r="A46" s="11" t="s">
        <v>27</v>
      </c>
      <c r="B46" s="11" t="s">
        <v>15</v>
      </c>
      <c r="C46" s="12">
        <v>570</v>
      </c>
      <c r="D46" s="12">
        <v>570</v>
      </c>
      <c r="E46" s="12">
        <v>820.0026209934</v>
      </c>
      <c r="F46" s="12">
        <v>820.00294737749994</v>
      </c>
      <c r="G46" s="12">
        <v>820.00305463339998</v>
      </c>
      <c r="H46" s="12">
        <v>820.010016468</v>
      </c>
      <c r="I46" s="12">
        <v>820.01006744950007</v>
      </c>
      <c r="J46" s="12">
        <v>820.01011688979997</v>
      </c>
      <c r="K46" s="12">
        <v>820.01014156739996</v>
      </c>
      <c r="L46" s="12">
        <v>820.03299752400005</v>
      </c>
      <c r="M46" s="12">
        <v>1093.830399485</v>
      </c>
      <c r="N46" s="12">
        <v>1103.7106078050001</v>
      </c>
      <c r="O46" s="12">
        <v>1103.7107026140002</v>
      </c>
      <c r="P46" s="12">
        <v>1103.7107510410001</v>
      </c>
      <c r="Q46" s="12">
        <v>1230.7537754259999</v>
      </c>
      <c r="R46" s="12">
        <v>1230.753831432</v>
      </c>
      <c r="S46" s="12">
        <v>1230.7538468960001</v>
      </c>
      <c r="T46" s="12">
        <v>1230.7538843489999</v>
      </c>
      <c r="U46" s="12">
        <v>1388.204795673</v>
      </c>
      <c r="V46" s="12">
        <v>1388.2049428369999</v>
      </c>
      <c r="W46" s="12">
        <v>1536.9061774219999</v>
      </c>
      <c r="X46" s="12">
        <v>1536.9062464600001</v>
      </c>
      <c r="Y46" s="12">
        <v>1861.6462350700001</v>
      </c>
      <c r="Z46" s="12">
        <v>3195.1881715500003</v>
      </c>
      <c r="AA46" s="12">
        <v>3195.1882038210001</v>
      </c>
    </row>
    <row r="47" spans="1:27" s="10" customFormat="1">
      <c r="A47" s="11" t="s">
        <v>27</v>
      </c>
      <c r="B47" s="11" t="s">
        <v>17</v>
      </c>
      <c r="C47" s="12">
        <v>18.839000000000002</v>
      </c>
      <c r="D47" s="12">
        <v>30.972000000000001</v>
      </c>
      <c r="E47" s="12">
        <v>50.94</v>
      </c>
      <c r="F47" s="12">
        <v>79.948999999999998</v>
      </c>
      <c r="G47" s="12">
        <v>118.98400000000001</v>
      </c>
      <c r="H47" s="12">
        <v>166.928</v>
      </c>
      <c r="I47" s="12">
        <v>232.95499999999998</v>
      </c>
      <c r="J47" s="12">
        <v>293.17099999999999</v>
      </c>
      <c r="K47" s="12">
        <v>401.00599999999997</v>
      </c>
      <c r="L47" s="12">
        <v>528.81899999999996</v>
      </c>
      <c r="M47" s="12">
        <v>672.52099999999996</v>
      </c>
      <c r="N47" s="12">
        <v>830.61500000000001</v>
      </c>
      <c r="O47" s="12">
        <v>1001.1779999999999</v>
      </c>
      <c r="P47" s="12">
        <v>1179.758</v>
      </c>
      <c r="Q47" s="12">
        <v>1370.761</v>
      </c>
      <c r="R47" s="12">
        <v>1575.4280000000001</v>
      </c>
      <c r="S47" s="12">
        <v>1781.4839999999999</v>
      </c>
      <c r="T47" s="12">
        <v>1996.105</v>
      </c>
      <c r="U47" s="12">
        <v>2224.29</v>
      </c>
      <c r="V47" s="12">
        <v>2464.134</v>
      </c>
      <c r="W47" s="12">
        <v>2698.9380000000001</v>
      </c>
      <c r="X47" s="12">
        <v>2914.556</v>
      </c>
      <c r="Y47" s="12">
        <v>3118.3009999999999</v>
      </c>
      <c r="Z47" s="12">
        <v>3309.4039999999995</v>
      </c>
      <c r="AA47" s="12">
        <v>3496.4630000000002</v>
      </c>
    </row>
    <row r="48" spans="1:27" s="10" customFormat="1">
      <c r="A48" s="36" t="s">
        <v>98</v>
      </c>
      <c r="B48" s="36"/>
      <c r="C48" s="29">
        <v>16665.002262527974</v>
      </c>
      <c r="D48" s="29">
        <v>16984.00296274836</v>
      </c>
      <c r="E48" s="29">
        <v>15816.422215515247</v>
      </c>
      <c r="F48" s="29">
        <v>16177.708413939561</v>
      </c>
      <c r="G48" s="29">
        <v>16525.793256573499</v>
      </c>
      <c r="H48" s="29">
        <v>17309.992824052671</v>
      </c>
      <c r="I48" s="29">
        <v>17656.580941021552</v>
      </c>
      <c r="J48" s="29">
        <v>17655.999439010331</v>
      </c>
      <c r="K48" s="29">
        <v>17655.999563394769</v>
      </c>
      <c r="L48" s="29">
        <v>18303.611005892963</v>
      </c>
      <c r="M48" s="29">
        <v>18942.645896296759</v>
      </c>
      <c r="N48" s="29">
        <v>20207.531786315594</v>
      </c>
      <c r="O48" s="29">
        <v>20772.10229911649</v>
      </c>
      <c r="P48" s="29">
        <v>21647.604774734293</v>
      </c>
      <c r="Q48" s="29">
        <v>25886.240832412608</v>
      </c>
      <c r="R48" s="29">
        <v>25886.240374722111</v>
      </c>
      <c r="S48" s="29">
        <v>25741.840400886627</v>
      </c>
      <c r="T48" s="29">
        <v>25880.271120659327</v>
      </c>
      <c r="U48" s="29">
        <v>27376.93188788573</v>
      </c>
      <c r="V48" s="29">
        <v>29908.03448475973</v>
      </c>
      <c r="W48" s="29">
        <v>31729.901916351839</v>
      </c>
      <c r="X48" s="29">
        <v>30953.918192832876</v>
      </c>
      <c r="Y48" s="29">
        <v>32498.308442988586</v>
      </c>
      <c r="Z48" s="29">
        <v>40711.394283898931</v>
      </c>
      <c r="AA48" s="29">
        <v>42597.847390798954</v>
      </c>
    </row>
    <row r="49" spans="1:27" s="10" customFormat="1"/>
    <row r="50" spans="1:27" s="10" customFormat="1">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s="10" customFormat="1">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s="10" customFormat="1">
      <c r="A52" s="11" t="s">
        <v>28</v>
      </c>
      <c r="B52" s="11" t="s">
        <v>11</v>
      </c>
      <c r="C52" s="12">
        <v>4835</v>
      </c>
      <c r="D52" s="12">
        <v>4835</v>
      </c>
      <c r="E52" s="12">
        <v>3714.4796939813004</v>
      </c>
      <c r="F52" s="12">
        <v>3714.4786383630008</v>
      </c>
      <c r="G52" s="12">
        <v>3433.8076748080002</v>
      </c>
      <c r="H52" s="12">
        <v>3361.7475500000005</v>
      </c>
      <c r="I52" s="12">
        <v>3158.9535400000004</v>
      </c>
      <c r="J52" s="12">
        <v>3158.9531700000002</v>
      </c>
      <c r="K52" s="12">
        <v>3158.9531700000002</v>
      </c>
      <c r="L52" s="12">
        <v>3158.9531700000002</v>
      </c>
      <c r="M52" s="12">
        <v>3158.9531700000002</v>
      </c>
      <c r="N52" s="12">
        <v>3158.9531700000002</v>
      </c>
      <c r="O52" s="12">
        <v>3158.9531700000002</v>
      </c>
      <c r="P52" s="12">
        <v>3158.9531700000002</v>
      </c>
      <c r="Q52" s="12">
        <v>3158.9531700000002</v>
      </c>
      <c r="R52" s="12">
        <v>3158.9531700000002</v>
      </c>
      <c r="S52" s="12">
        <v>3158.9531700000002</v>
      </c>
      <c r="T52" s="12">
        <v>3158.9531700000002</v>
      </c>
      <c r="U52" s="12">
        <v>3158.9531700000002</v>
      </c>
      <c r="V52" s="12">
        <v>3013.1395700000003</v>
      </c>
      <c r="W52" s="12">
        <v>3013.1395700000003</v>
      </c>
      <c r="X52" s="12">
        <v>3013.05402</v>
      </c>
      <c r="Y52" s="12">
        <v>1159.9101000000001</v>
      </c>
      <c r="Z52" s="12">
        <v>1159.9101000000001</v>
      </c>
      <c r="AA52" s="12">
        <v>0</v>
      </c>
    </row>
    <row r="53" spans="1:27" s="10" customFormat="1">
      <c r="A53" s="11" t="s">
        <v>28</v>
      </c>
      <c r="B53" s="11" t="s">
        <v>8</v>
      </c>
      <c r="C53" s="12">
        <v>0</v>
      </c>
      <c r="D53" s="12">
        <v>2.0591604999999999E-4</v>
      </c>
      <c r="E53" s="12">
        <v>2.2625603E-4</v>
      </c>
      <c r="F53" s="12">
        <v>2.4360005E-4</v>
      </c>
      <c r="G53" s="12">
        <v>2.5236234E-4</v>
      </c>
      <c r="H53" s="12">
        <v>2.7775549999999998E-4</v>
      </c>
      <c r="I53" s="12">
        <v>2.799438E-4</v>
      </c>
      <c r="J53" s="12">
        <v>3.2231182999999997E-4</v>
      </c>
      <c r="K53" s="12">
        <v>3.2303520000000001E-4</v>
      </c>
      <c r="L53" s="12">
        <v>3.7411714000000002E-4</v>
      </c>
      <c r="M53" s="12">
        <v>4.6103843E-4</v>
      </c>
      <c r="N53" s="12">
        <v>5.4094794999999995E-4</v>
      </c>
      <c r="O53" s="12">
        <v>6.0780459999999997E-4</v>
      </c>
      <c r="P53" s="12">
        <v>6.1244830000000002E-4</v>
      </c>
      <c r="Q53" s="12">
        <v>7.328549E-4</v>
      </c>
      <c r="R53" s="12">
        <v>7.3407387000000001E-4</v>
      </c>
      <c r="S53" s="12">
        <v>8.6104569999999997E-4</v>
      </c>
      <c r="T53" s="12">
        <v>8.7945826999999898E-4</v>
      </c>
      <c r="U53" s="12">
        <v>1.018679E-3</v>
      </c>
      <c r="V53" s="12">
        <v>1.0551410999999999E-3</v>
      </c>
      <c r="W53" s="12">
        <v>1.2012590999999999E-3</v>
      </c>
      <c r="X53" s="12">
        <v>1.2573199999999999E-3</v>
      </c>
      <c r="Y53" s="12">
        <v>3.5865434999999999E-3</v>
      </c>
      <c r="Z53" s="12">
        <v>3.6304879999999999E-3</v>
      </c>
      <c r="AA53" s="12">
        <v>965.85450000000003</v>
      </c>
    </row>
    <row r="54" spans="1:27" s="10" customFormat="1">
      <c r="A54" s="11" t="s">
        <v>28</v>
      </c>
      <c r="B54" s="11" t="s">
        <v>12</v>
      </c>
      <c r="C54" s="12">
        <v>500</v>
      </c>
      <c r="D54" s="12">
        <v>500</v>
      </c>
      <c r="E54" s="12">
        <v>500</v>
      </c>
      <c r="F54" s="12">
        <v>500</v>
      </c>
      <c r="G54" s="12">
        <v>500</v>
      </c>
      <c r="H54" s="12">
        <v>500</v>
      </c>
      <c r="I54" s="12">
        <v>500</v>
      </c>
      <c r="J54" s="12">
        <v>500</v>
      </c>
      <c r="K54" s="12">
        <v>500</v>
      </c>
      <c r="L54" s="12">
        <v>500</v>
      </c>
      <c r="M54" s="12">
        <v>500</v>
      </c>
      <c r="N54" s="12">
        <v>500</v>
      </c>
      <c r="O54" s="12">
        <v>500</v>
      </c>
      <c r="P54" s="12">
        <v>500</v>
      </c>
      <c r="Q54" s="12">
        <v>500</v>
      </c>
      <c r="R54" s="12">
        <v>500</v>
      </c>
      <c r="S54" s="12">
        <v>0</v>
      </c>
      <c r="T54" s="12">
        <v>0</v>
      </c>
      <c r="U54" s="12">
        <v>0</v>
      </c>
      <c r="V54" s="12">
        <v>0</v>
      </c>
      <c r="W54" s="12">
        <v>0</v>
      </c>
      <c r="X54" s="12">
        <v>0</v>
      </c>
      <c r="Y54" s="12">
        <v>0</v>
      </c>
      <c r="Z54" s="12">
        <v>0</v>
      </c>
      <c r="AA54" s="12">
        <v>0</v>
      </c>
    </row>
    <row r="55" spans="1:27" s="10" customFormat="1">
      <c r="A55" s="11" t="s">
        <v>28</v>
      </c>
      <c r="B55" s="11" t="s">
        <v>5</v>
      </c>
      <c r="C55" s="12">
        <v>1900.00072252164</v>
      </c>
      <c r="D55" s="12">
        <v>1900.0009544239999</v>
      </c>
      <c r="E55" s="12">
        <v>1900.0009598008098</v>
      </c>
      <c r="F55" s="12">
        <v>1900.0010002576698</v>
      </c>
      <c r="G55" s="12">
        <v>1900.0010064068799</v>
      </c>
      <c r="H55" s="12">
        <v>1900.0010152105199</v>
      </c>
      <c r="I55" s="12">
        <v>1900.00102733524</v>
      </c>
      <c r="J55" s="12">
        <v>1900.0010822110501</v>
      </c>
      <c r="K55" s="12">
        <v>1900.0011236243502</v>
      </c>
      <c r="L55" s="12">
        <v>1900.0012207811699</v>
      </c>
      <c r="M55" s="12">
        <v>1730.0016392124401</v>
      </c>
      <c r="N55" s="12">
        <v>1730.0016564972002</v>
      </c>
      <c r="O55" s="12">
        <v>1730.0038214444</v>
      </c>
      <c r="P55" s="12">
        <v>1730.0038326710001</v>
      </c>
      <c r="Q55" s="12">
        <v>1730.0038899485</v>
      </c>
      <c r="R55" s="12">
        <v>1730.003898553</v>
      </c>
      <c r="S55" s="12">
        <v>1290.0039935036998</v>
      </c>
      <c r="T55" s="12">
        <v>1290.004375023</v>
      </c>
      <c r="U55" s="12">
        <v>1569.5508499527989</v>
      </c>
      <c r="V55" s="12">
        <v>1475.5513743710001</v>
      </c>
      <c r="W55" s="12">
        <v>1475.5514300275001</v>
      </c>
      <c r="X55" s="12">
        <v>3631.8286666189997</v>
      </c>
      <c r="Y55" s="12">
        <v>3898.2491060350003</v>
      </c>
      <c r="Z55" s="12">
        <v>3898.2491198815001</v>
      </c>
      <c r="AA55" s="12">
        <v>3314.249207676</v>
      </c>
    </row>
    <row r="56" spans="1:27" s="10" customFormat="1">
      <c r="A56" s="11" t="s">
        <v>28</v>
      </c>
      <c r="B56" s="11" t="s">
        <v>3</v>
      </c>
      <c r="C56" s="12">
        <v>2279.019989013671</v>
      </c>
      <c r="D56" s="12">
        <v>2279.019989013671</v>
      </c>
      <c r="E56" s="12">
        <v>2279.019989013671</v>
      </c>
      <c r="F56" s="12">
        <v>2279.019989013671</v>
      </c>
      <c r="G56" s="12">
        <v>2279.019989013671</v>
      </c>
      <c r="H56" s="12">
        <v>2279.019989013671</v>
      </c>
      <c r="I56" s="12">
        <v>2279.019989013671</v>
      </c>
      <c r="J56" s="12">
        <v>2279.019989013671</v>
      </c>
      <c r="K56" s="12">
        <v>2279.019989013671</v>
      </c>
      <c r="L56" s="12">
        <v>2279.019989013671</v>
      </c>
      <c r="M56" s="12">
        <v>2279.019989013671</v>
      </c>
      <c r="N56" s="12">
        <v>2279.019989013671</v>
      </c>
      <c r="O56" s="12">
        <v>2279.019989013671</v>
      </c>
      <c r="P56" s="12">
        <v>2279.019989013671</v>
      </c>
      <c r="Q56" s="12">
        <v>2279.019989013671</v>
      </c>
      <c r="R56" s="12">
        <v>2279.019989013671</v>
      </c>
      <c r="S56" s="12">
        <v>2279.019989013671</v>
      </c>
      <c r="T56" s="12">
        <v>2279.019989013671</v>
      </c>
      <c r="U56" s="12">
        <v>2279.019989013671</v>
      </c>
      <c r="V56" s="12">
        <v>2279.019989013671</v>
      </c>
      <c r="W56" s="12">
        <v>2279.019989013671</v>
      </c>
      <c r="X56" s="12">
        <v>2279.019989013671</v>
      </c>
      <c r="Y56" s="12">
        <v>2279.019989013671</v>
      </c>
      <c r="Z56" s="12">
        <v>2279.019989013671</v>
      </c>
      <c r="AA56" s="12">
        <v>2279.019989013671</v>
      </c>
    </row>
    <row r="57" spans="1:27" s="10" customFormat="1">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s="10" customFormat="1">
      <c r="A58" s="11" t="s">
        <v>28</v>
      </c>
      <c r="B58" s="11" t="s">
        <v>10</v>
      </c>
      <c r="C58" s="12">
        <v>4181.3628560793341</v>
      </c>
      <c r="D58" s="12">
        <v>4181.3633682896407</v>
      </c>
      <c r="E58" s="12">
        <v>4703.5021541344258</v>
      </c>
      <c r="F58" s="12">
        <v>4703.5021971307051</v>
      </c>
      <c r="G58" s="12">
        <v>4703.5022327514444</v>
      </c>
      <c r="H58" s="12">
        <v>4703.5024107168647</v>
      </c>
      <c r="I58" s="12">
        <v>4703.5024639672656</v>
      </c>
      <c r="J58" s="12">
        <v>4703.5027997523457</v>
      </c>
      <c r="K58" s="12">
        <v>4703.502896072705</v>
      </c>
      <c r="L58" s="12">
        <v>4703.5038027241944</v>
      </c>
      <c r="M58" s="12">
        <v>5317.5517001705157</v>
      </c>
      <c r="N58" s="12">
        <v>5297.8907014831948</v>
      </c>
      <c r="O58" s="12">
        <v>5298.1435904841437</v>
      </c>
      <c r="P58" s="12">
        <v>6287.4222398350839</v>
      </c>
      <c r="Q58" s="12">
        <v>7104.962266206091</v>
      </c>
      <c r="R58" s="12">
        <v>7030.7051049803931</v>
      </c>
      <c r="S58" s="12">
        <v>7439.9275790728216</v>
      </c>
      <c r="T58" s="12">
        <v>7308.2206744350187</v>
      </c>
      <c r="U58" s="12">
        <v>7327.8959404380594</v>
      </c>
      <c r="V58" s="12">
        <v>9086.8134697965979</v>
      </c>
      <c r="W58" s="12">
        <v>8966.0862736838408</v>
      </c>
      <c r="X58" s="12">
        <v>8656.9305062562416</v>
      </c>
      <c r="Y58" s="12">
        <v>9058.033771459548</v>
      </c>
      <c r="Z58" s="12">
        <v>9613.5014254410489</v>
      </c>
      <c r="AA58" s="12">
        <v>9587.0755007203479</v>
      </c>
    </row>
    <row r="59" spans="1:27" s="10" customFormat="1">
      <c r="A59" s="11" t="s">
        <v>28</v>
      </c>
      <c r="B59" s="11" t="s">
        <v>9</v>
      </c>
      <c r="C59" s="12">
        <v>1081.574044425201</v>
      </c>
      <c r="D59" s="12">
        <v>1081.574236146711</v>
      </c>
      <c r="E59" s="12">
        <v>1081.5766325388311</v>
      </c>
      <c r="F59" s="12">
        <v>1081.5766434859809</v>
      </c>
      <c r="G59" s="12">
        <v>1081.5766602596807</v>
      </c>
      <c r="H59" s="12">
        <v>1081.576675381001</v>
      </c>
      <c r="I59" s="12">
        <v>1081.5766902345108</v>
      </c>
      <c r="J59" s="12">
        <v>1081.5767215394112</v>
      </c>
      <c r="K59" s="12">
        <v>1081.5767326372409</v>
      </c>
      <c r="L59" s="12">
        <v>1081.5774245676707</v>
      </c>
      <c r="M59" s="12">
        <v>1081.578592122501</v>
      </c>
      <c r="N59" s="12">
        <v>1081.5802969640708</v>
      </c>
      <c r="O59" s="12">
        <v>1081.5847859070709</v>
      </c>
      <c r="P59" s="12">
        <v>1081.5866415845708</v>
      </c>
      <c r="Q59" s="12">
        <v>1081.5896789776709</v>
      </c>
      <c r="R59" s="12">
        <v>1081.5898190996709</v>
      </c>
      <c r="S59" s="12">
        <v>1081.7519776759707</v>
      </c>
      <c r="T59" s="12">
        <v>1081.7523624639707</v>
      </c>
      <c r="U59" s="12">
        <v>2277.6867425443706</v>
      </c>
      <c r="V59" s="12">
        <v>2440.5613784852712</v>
      </c>
      <c r="W59" s="12">
        <v>3024.8127446190697</v>
      </c>
      <c r="X59" s="12">
        <v>3381.1543106306381</v>
      </c>
      <c r="Y59" s="12">
        <v>6305.5005278637682</v>
      </c>
      <c r="Z59" s="12">
        <v>6576.6354548637682</v>
      </c>
      <c r="AA59" s="12">
        <v>7086.4579928637686</v>
      </c>
    </row>
    <row r="60" spans="1:27" s="10" customFormat="1">
      <c r="A60" s="11" t="s">
        <v>28</v>
      </c>
      <c r="B60" s="11" t="s">
        <v>102</v>
      </c>
      <c r="C60" s="12">
        <v>375.33212343370604</v>
      </c>
      <c r="D60" s="12">
        <v>375.33245397670601</v>
      </c>
      <c r="E60" s="12">
        <v>375.33250402520599</v>
      </c>
      <c r="F60" s="12">
        <v>375.33267340696597</v>
      </c>
      <c r="G60" s="12">
        <v>375.33267599250598</v>
      </c>
      <c r="H60" s="12">
        <v>375.33268080460601</v>
      </c>
      <c r="I60" s="12">
        <v>375.33271917730599</v>
      </c>
      <c r="J60" s="12">
        <v>375.33323357760599</v>
      </c>
      <c r="K60" s="12">
        <v>375.33333909840604</v>
      </c>
      <c r="L60" s="12">
        <v>375.33628330960602</v>
      </c>
      <c r="M60" s="12">
        <v>320.01202380330005</v>
      </c>
      <c r="N60" s="12">
        <v>320.01215732190002</v>
      </c>
      <c r="O60" s="12">
        <v>611.3992409199999</v>
      </c>
      <c r="P60" s="12">
        <v>611.39933848999999</v>
      </c>
      <c r="Q60" s="12">
        <v>614.30954529999997</v>
      </c>
      <c r="R60" s="12">
        <v>614.30963370000006</v>
      </c>
      <c r="S60" s="12">
        <v>1126.3048000000001</v>
      </c>
      <c r="T60" s="12">
        <v>1325.51767</v>
      </c>
      <c r="U60" s="12">
        <v>1970.7126599999999</v>
      </c>
      <c r="V60" s="12">
        <v>1970.71298</v>
      </c>
      <c r="W60" s="12">
        <v>1970.7111</v>
      </c>
      <c r="X60" s="12">
        <v>1970.711</v>
      </c>
      <c r="Y60" s="12">
        <v>2708.6781700000001</v>
      </c>
      <c r="Z60" s="12">
        <v>2708.6781700000001</v>
      </c>
      <c r="AA60" s="12">
        <v>2947.4455200000002</v>
      </c>
    </row>
    <row r="61" spans="1:27" s="10" customFormat="1">
      <c r="A61" s="11" t="s">
        <v>28</v>
      </c>
      <c r="B61" s="11" t="s">
        <v>15</v>
      </c>
      <c r="C61" s="12">
        <v>0</v>
      </c>
      <c r="D61" s="12">
        <v>0</v>
      </c>
      <c r="E61" s="12">
        <v>2.3416267000000001E-3</v>
      </c>
      <c r="F61" s="12">
        <v>2.6960830999999902E-3</v>
      </c>
      <c r="G61" s="12">
        <v>2.7259203999999999E-3</v>
      </c>
      <c r="H61" s="12">
        <v>2.7770549E-3</v>
      </c>
      <c r="I61" s="12">
        <v>2.8708729999999999E-3</v>
      </c>
      <c r="J61" s="12">
        <v>3.6757057999999999E-3</v>
      </c>
      <c r="K61" s="12">
        <v>3.7090858999999999E-3</v>
      </c>
      <c r="L61" s="12">
        <v>4.4201893000000003E-3</v>
      </c>
      <c r="M61" s="12">
        <v>6.9589945000000002E-3</v>
      </c>
      <c r="N61" s="12">
        <v>7.0018349999999997E-3</v>
      </c>
      <c r="O61" s="12">
        <v>7.0572934999999903E-3</v>
      </c>
      <c r="P61" s="12">
        <v>7.7411959000000001E-3</v>
      </c>
      <c r="Q61" s="12">
        <v>1.2111508300000001E-2</v>
      </c>
      <c r="R61" s="12">
        <v>1.2155337799999999E-2</v>
      </c>
      <c r="S61" s="12">
        <v>1.23892441E-2</v>
      </c>
      <c r="T61" s="12">
        <v>1.252050999999999E-2</v>
      </c>
      <c r="U61" s="12">
        <v>2.4502598E-2</v>
      </c>
      <c r="V61" s="12">
        <v>2.4579844E-2</v>
      </c>
      <c r="W61" s="12">
        <v>2.4626018999999999E-2</v>
      </c>
      <c r="X61" s="12">
        <v>2.47174E-2</v>
      </c>
      <c r="Y61" s="12">
        <v>102.915853359</v>
      </c>
      <c r="Z61" s="12">
        <v>102.9158987385</v>
      </c>
      <c r="AA61" s="12">
        <v>102.91674602399999</v>
      </c>
    </row>
    <row r="62" spans="1:27" s="10" customFormat="1">
      <c r="A62" s="11" t="s">
        <v>28</v>
      </c>
      <c r="B62" s="11" t="s">
        <v>17</v>
      </c>
      <c r="C62" s="12">
        <v>18.14</v>
      </c>
      <c r="D62" s="12">
        <v>30.966000000000001</v>
      </c>
      <c r="E62" s="12">
        <v>48.356000000000002</v>
      </c>
      <c r="F62" s="12">
        <v>81.88600000000001</v>
      </c>
      <c r="G62" s="12">
        <v>130.08000000000001</v>
      </c>
      <c r="H62" s="12">
        <v>178.929</v>
      </c>
      <c r="I62" s="12">
        <v>243.18899999999999</v>
      </c>
      <c r="J62" s="12">
        <v>298.84999999999997</v>
      </c>
      <c r="K62" s="12">
        <v>380.50099999999998</v>
      </c>
      <c r="L62" s="12">
        <v>475.76100000000002</v>
      </c>
      <c r="M62" s="12">
        <v>587.452</v>
      </c>
      <c r="N62" s="12">
        <v>715.43799999999999</v>
      </c>
      <c r="O62" s="12">
        <v>858.697</v>
      </c>
      <c r="P62" s="12">
        <v>1021.476</v>
      </c>
      <c r="Q62" s="12">
        <v>1205.085</v>
      </c>
      <c r="R62" s="12">
        <v>1393.2389999999998</v>
      </c>
      <c r="S62" s="12">
        <v>1583.1409999999998</v>
      </c>
      <c r="T62" s="12">
        <v>1759.5390000000002</v>
      </c>
      <c r="U62" s="12">
        <v>1945.9650000000001</v>
      </c>
      <c r="V62" s="12">
        <v>2139.6559999999999</v>
      </c>
      <c r="W62" s="12">
        <v>2332.826</v>
      </c>
      <c r="X62" s="12">
        <v>2516.4650000000001</v>
      </c>
      <c r="Y62" s="12">
        <v>2694.652</v>
      </c>
      <c r="Z62" s="12">
        <v>2867.7670000000003</v>
      </c>
      <c r="AA62" s="12">
        <v>3041.66</v>
      </c>
    </row>
    <row r="63" spans="1:27" s="10" customFormat="1">
      <c r="A63" s="36" t="s">
        <v>98</v>
      </c>
      <c r="B63" s="36"/>
      <c r="C63" s="29">
        <v>14776.957612039845</v>
      </c>
      <c r="D63" s="29">
        <v>14776.958753790072</v>
      </c>
      <c r="E63" s="29">
        <v>14178.579655725067</v>
      </c>
      <c r="F63" s="29">
        <v>14178.578711851078</v>
      </c>
      <c r="G63" s="29">
        <v>13897.907815602017</v>
      </c>
      <c r="H63" s="29">
        <v>13825.847918077556</v>
      </c>
      <c r="I63" s="29">
        <v>13623.053990494487</v>
      </c>
      <c r="J63" s="29">
        <v>13623.054084828309</v>
      </c>
      <c r="K63" s="29">
        <v>13623.054234383166</v>
      </c>
      <c r="L63" s="29">
        <v>13623.055981203846</v>
      </c>
      <c r="M63" s="29">
        <v>14067.105551557559</v>
      </c>
      <c r="N63" s="29">
        <v>14047.446354906089</v>
      </c>
      <c r="O63" s="29">
        <v>14047.705964653886</v>
      </c>
      <c r="P63" s="29">
        <v>15036.986485552625</v>
      </c>
      <c r="Q63" s="29">
        <v>15854.529727000834</v>
      </c>
      <c r="R63" s="29">
        <v>15780.272715720605</v>
      </c>
      <c r="S63" s="29">
        <v>15249.657570311863</v>
      </c>
      <c r="T63" s="29">
        <v>15117.95145039393</v>
      </c>
      <c r="U63" s="29">
        <v>16613.107710627901</v>
      </c>
      <c r="V63" s="29">
        <v>18295.086836807641</v>
      </c>
      <c r="W63" s="29">
        <v>18758.611208603183</v>
      </c>
      <c r="X63" s="29">
        <v>20961.988749839551</v>
      </c>
      <c r="Y63" s="29">
        <v>22700.717080915489</v>
      </c>
      <c r="Z63" s="29">
        <v>23527.319719687988</v>
      </c>
      <c r="AA63" s="29">
        <v>23232.657190273789</v>
      </c>
    </row>
    <row r="64" spans="1:27" s="10" customFormat="1"/>
    <row r="65" spans="1:27" s="10" customFormat="1">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s="10" customFormat="1">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s="10" customFormat="1">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s="10" customFormat="1">
      <c r="A68" s="11" t="s">
        <v>29</v>
      </c>
      <c r="B68" s="11" t="s">
        <v>8</v>
      </c>
      <c r="C68" s="12">
        <v>709</v>
      </c>
      <c r="D68" s="12">
        <v>529.00022708843005</v>
      </c>
      <c r="E68" s="12">
        <v>529.00023348875004</v>
      </c>
      <c r="F68" s="12">
        <v>529.00023527090002</v>
      </c>
      <c r="G68" s="12">
        <v>529.00024869859999</v>
      </c>
      <c r="H68" s="12">
        <v>529.00027375059994</v>
      </c>
      <c r="I68" s="12">
        <v>529.00028129140003</v>
      </c>
      <c r="J68" s="12">
        <v>529.00033791366002</v>
      </c>
      <c r="K68" s="12">
        <v>529.00033946285998</v>
      </c>
      <c r="L68" s="12">
        <v>529.00040154910005</v>
      </c>
      <c r="M68" s="12">
        <v>529.00045384938005</v>
      </c>
      <c r="N68" s="12">
        <v>529.00059381966003</v>
      </c>
      <c r="O68" s="12">
        <v>529.00064458714996</v>
      </c>
      <c r="P68" s="12">
        <v>529.00065043685004</v>
      </c>
      <c r="Q68" s="12">
        <v>8.5721050000000002E-4</v>
      </c>
      <c r="R68" s="12">
        <v>8.5831410000000003E-4</v>
      </c>
      <c r="S68" s="12">
        <v>8.6335419999999995E-4</v>
      </c>
      <c r="T68" s="12">
        <v>8.6605269999999999E-4</v>
      </c>
      <c r="U68" s="12">
        <v>8.7068526999999898E-4</v>
      </c>
      <c r="V68" s="12">
        <v>8.7481714000000005E-4</v>
      </c>
      <c r="W68" s="12">
        <v>1.1784663999999999E-3</v>
      </c>
      <c r="X68" s="12">
        <v>1.1798937E-3</v>
      </c>
      <c r="Y68" s="12">
        <v>1.2902733999999999E-3</v>
      </c>
      <c r="Z68" s="12">
        <v>1.2952008000000001E-3</v>
      </c>
      <c r="AA68" s="12">
        <v>1.2965056999999999E-3</v>
      </c>
    </row>
    <row r="69" spans="1:27" s="10" customFormat="1">
      <c r="A69" s="11" t="s">
        <v>29</v>
      </c>
      <c r="B69" s="11" t="s">
        <v>12</v>
      </c>
      <c r="C69" s="12">
        <v>800</v>
      </c>
      <c r="D69" s="12">
        <v>800</v>
      </c>
      <c r="E69" s="12">
        <v>800</v>
      </c>
      <c r="F69" s="12">
        <v>800</v>
      </c>
      <c r="G69" s="12">
        <v>800</v>
      </c>
      <c r="H69" s="12">
        <v>800</v>
      </c>
      <c r="I69" s="12">
        <v>800</v>
      </c>
      <c r="J69" s="12">
        <v>800</v>
      </c>
      <c r="K69" s="12">
        <v>800</v>
      </c>
      <c r="L69" s="12">
        <v>800</v>
      </c>
      <c r="M69" s="12">
        <v>800</v>
      </c>
      <c r="N69" s="12">
        <v>800</v>
      </c>
      <c r="O69" s="12">
        <v>0</v>
      </c>
      <c r="P69" s="12">
        <v>0</v>
      </c>
      <c r="Q69" s="12">
        <v>0</v>
      </c>
      <c r="R69" s="12">
        <v>0</v>
      </c>
      <c r="S69" s="12">
        <v>0</v>
      </c>
      <c r="T69" s="12">
        <v>0</v>
      </c>
      <c r="U69" s="12">
        <v>0</v>
      </c>
      <c r="V69" s="12">
        <v>0</v>
      </c>
      <c r="W69" s="12">
        <v>0</v>
      </c>
      <c r="X69" s="12">
        <v>0</v>
      </c>
      <c r="Y69" s="12">
        <v>0</v>
      </c>
      <c r="Z69" s="12">
        <v>0</v>
      </c>
      <c r="AA69" s="12">
        <v>0</v>
      </c>
    </row>
    <row r="70" spans="1:27" s="10" customFormat="1">
      <c r="A70" s="11" t="s">
        <v>29</v>
      </c>
      <c r="B70" s="11" t="s">
        <v>5</v>
      </c>
      <c r="C70" s="12">
        <v>1460.6607277934827</v>
      </c>
      <c r="D70" s="12">
        <v>1460.6607642423626</v>
      </c>
      <c r="E70" s="12">
        <v>1460.6608059310227</v>
      </c>
      <c r="F70" s="12">
        <v>1460.6608474248824</v>
      </c>
      <c r="G70" s="12">
        <v>1460.6609101999727</v>
      </c>
      <c r="H70" s="12">
        <v>1460.6609501101525</v>
      </c>
      <c r="I70" s="12">
        <v>1460.6610012531726</v>
      </c>
      <c r="J70" s="12">
        <v>1078.1610770755926</v>
      </c>
      <c r="K70" s="12">
        <v>1078.1611297803527</v>
      </c>
      <c r="L70" s="12">
        <v>801.30123266706039</v>
      </c>
      <c r="M70" s="12">
        <v>801.30130814833024</v>
      </c>
      <c r="N70" s="12">
        <v>801.30153436976036</v>
      </c>
      <c r="O70" s="12">
        <v>721.30461240206034</v>
      </c>
      <c r="P70" s="12">
        <v>721.30462557026033</v>
      </c>
      <c r="Q70" s="12">
        <v>721.30511349876042</v>
      </c>
      <c r="R70" s="12">
        <v>721.30512034296032</v>
      </c>
      <c r="S70" s="12">
        <v>721.30513593276032</v>
      </c>
      <c r="T70" s="12">
        <v>721.30515182356032</v>
      </c>
      <c r="U70" s="12">
        <v>721.30516897876032</v>
      </c>
      <c r="V70" s="12">
        <v>721.30518191346039</v>
      </c>
      <c r="W70" s="12">
        <v>871.76081486026033</v>
      </c>
      <c r="X70" s="12">
        <v>1125.3665480087604</v>
      </c>
      <c r="Y70" s="12">
        <v>1125.3669501730603</v>
      </c>
      <c r="Z70" s="12">
        <v>971.36695514846042</v>
      </c>
      <c r="AA70" s="12">
        <v>971.36696151006049</v>
      </c>
    </row>
    <row r="71" spans="1:27" s="10" customFormat="1">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s="10" customFormat="1">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s="10" customFormat="1">
      <c r="A73" s="11" t="s">
        <v>29</v>
      </c>
      <c r="B73" s="11" t="s">
        <v>10</v>
      </c>
      <c r="C73" s="12">
        <v>2349.7159068941205</v>
      </c>
      <c r="D73" s="12">
        <v>2349.7162731257604</v>
      </c>
      <c r="E73" s="12">
        <v>2349.7164878785411</v>
      </c>
      <c r="F73" s="12">
        <v>2349.7169571247305</v>
      </c>
      <c r="G73" s="12">
        <v>2316.7176590275812</v>
      </c>
      <c r="H73" s="12">
        <v>2316.7185615240696</v>
      </c>
      <c r="I73" s="12">
        <v>2225.9691630402999</v>
      </c>
      <c r="J73" s="12">
        <v>2113.9833374743612</v>
      </c>
      <c r="K73" s="12">
        <v>2113.9858983187605</v>
      </c>
      <c r="L73" s="12">
        <v>2439.9481473465607</v>
      </c>
      <c r="M73" s="12">
        <v>3307.0287917322162</v>
      </c>
      <c r="N73" s="12">
        <v>3307.0794989685178</v>
      </c>
      <c r="O73" s="12">
        <v>3653.6267094827394</v>
      </c>
      <c r="P73" s="12">
        <v>3974.6721710374818</v>
      </c>
      <c r="Q73" s="12">
        <v>4355.6725645959832</v>
      </c>
      <c r="R73" s="12">
        <v>4339.1294380327809</v>
      </c>
      <c r="S73" s="12">
        <v>4150.8582644498429</v>
      </c>
      <c r="T73" s="12">
        <v>4498.7150250305413</v>
      </c>
      <c r="U73" s="12">
        <v>4498.7160903259428</v>
      </c>
      <c r="V73" s="12">
        <v>4628.3836141791417</v>
      </c>
      <c r="W73" s="12">
        <v>4586.3404742051916</v>
      </c>
      <c r="X73" s="12">
        <v>4861.5171416583908</v>
      </c>
      <c r="Y73" s="12">
        <v>5009.8957537697524</v>
      </c>
      <c r="Z73" s="12">
        <v>6347.3219312937545</v>
      </c>
      <c r="AA73" s="12">
        <v>7388.646784995155</v>
      </c>
    </row>
    <row r="74" spans="1:27" s="10" customFormat="1">
      <c r="A74" s="11" t="s">
        <v>29</v>
      </c>
      <c r="B74" s="11" t="s">
        <v>9</v>
      </c>
      <c r="C74" s="12">
        <v>564.62174234300596</v>
      </c>
      <c r="D74" s="12">
        <v>564.62194861376599</v>
      </c>
      <c r="E74" s="12">
        <v>564.62219064019598</v>
      </c>
      <c r="F74" s="12">
        <v>564.62235000720591</v>
      </c>
      <c r="G74" s="12">
        <v>564.62270696533585</v>
      </c>
      <c r="H74" s="12">
        <v>564.62288280037603</v>
      </c>
      <c r="I74" s="12">
        <v>564.62319197279589</v>
      </c>
      <c r="J74" s="12">
        <v>564.62474247670593</v>
      </c>
      <c r="K74" s="12">
        <v>558.50522600515694</v>
      </c>
      <c r="L74" s="12">
        <v>558.50759676034693</v>
      </c>
      <c r="M74" s="12">
        <v>558.50923051147686</v>
      </c>
      <c r="N74" s="12">
        <v>558.51790840317688</v>
      </c>
      <c r="O74" s="12">
        <v>558.52152163977678</v>
      </c>
      <c r="P74" s="12">
        <v>558.54173413217677</v>
      </c>
      <c r="Q74" s="12">
        <v>920.30052408677693</v>
      </c>
      <c r="R74" s="12">
        <v>920.30056175307698</v>
      </c>
      <c r="S74" s="12">
        <v>1049.8249741695768</v>
      </c>
      <c r="T74" s="12">
        <v>1122.5057056789769</v>
      </c>
      <c r="U74" s="12">
        <v>2083.582909888295</v>
      </c>
      <c r="V74" s="12">
        <v>2083.5852903841951</v>
      </c>
      <c r="W74" s="12">
        <v>3027.6754482250954</v>
      </c>
      <c r="X74" s="12">
        <v>2757.6756850306951</v>
      </c>
      <c r="Y74" s="12">
        <v>3457.6669413282539</v>
      </c>
      <c r="Z74" s="12">
        <v>4253.0239556351544</v>
      </c>
      <c r="AA74" s="12">
        <v>4173.8243414854114</v>
      </c>
    </row>
    <row r="75" spans="1:27" s="10" customFormat="1">
      <c r="A75" s="11" t="s">
        <v>29</v>
      </c>
      <c r="B75" s="11" t="s">
        <v>102</v>
      </c>
      <c r="C75" s="12">
        <v>479.27250313616651</v>
      </c>
      <c r="D75" s="12">
        <v>479.27251794872655</v>
      </c>
      <c r="E75" s="12">
        <v>479.27257383422648</v>
      </c>
      <c r="F75" s="12">
        <v>479.27263237538654</v>
      </c>
      <c r="G75" s="12">
        <v>479.2726374718265</v>
      </c>
      <c r="H75" s="12">
        <v>479.27264511422652</v>
      </c>
      <c r="I75" s="12">
        <v>479.27275268342652</v>
      </c>
      <c r="J75" s="12">
        <v>449.27353402782654</v>
      </c>
      <c r="K75" s="12">
        <v>449.2736934453265</v>
      </c>
      <c r="L75" s="12">
        <v>449.27785773672656</v>
      </c>
      <c r="M75" s="12">
        <v>449.27893013012653</v>
      </c>
      <c r="N75" s="12">
        <v>424.28085882292652</v>
      </c>
      <c r="O75" s="12">
        <v>767.60843733092656</v>
      </c>
      <c r="P75" s="12">
        <v>767.60862408592652</v>
      </c>
      <c r="Q75" s="12">
        <v>981.87797611492647</v>
      </c>
      <c r="R75" s="12">
        <v>981.87809468092655</v>
      </c>
      <c r="S75" s="12">
        <v>981.87834764092645</v>
      </c>
      <c r="T75" s="12">
        <v>1056.2608277769266</v>
      </c>
      <c r="U75" s="12">
        <v>1435.4813531549166</v>
      </c>
      <c r="V75" s="12">
        <v>1435.4814378409264</v>
      </c>
      <c r="W75" s="12">
        <v>1171.2094161499999</v>
      </c>
      <c r="X75" s="12">
        <v>1427.09760579</v>
      </c>
      <c r="Y75" s="12">
        <v>1879.0726248800001</v>
      </c>
      <c r="Z75" s="12">
        <v>1879.0727084700002</v>
      </c>
      <c r="AA75" s="12">
        <v>1879.07300261</v>
      </c>
    </row>
    <row r="76" spans="1:27" s="10" customFormat="1">
      <c r="A76" s="11" t="s">
        <v>29</v>
      </c>
      <c r="B76" s="11" t="s">
        <v>15</v>
      </c>
      <c r="C76" s="12">
        <v>0</v>
      </c>
      <c r="D76" s="12">
        <v>0</v>
      </c>
      <c r="E76" s="12">
        <v>1.7511541E-3</v>
      </c>
      <c r="F76" s="12">
        <v>1.8701100000000001E-3</v>
      </c>
      <c r="G76" s="12">
        <v>2.0260734500000001E-3</v>
      </c>
      <c r="H76" s="12">
        <v>2.1526790400000001E-3</v>
      </c>
      <c r="I76" s="12">
        <v>2.2251385400000002E-3</v>
      </c>
      <c r="J76" s="12">
        <v>2.7878160999999999E-3</v>
      </c>
      <c r="K76" s="12">
        <v>2.8172472599999991E-3</v>
      </c>
      <c r="L76" s="12">
        <v>3.5516914000000002E-3</v>
      </c>
      <c r="M76" s="12">
        <v>3.9872767999999895E-3</v>
      </c>
      <c r="N76" s="12">
        <v>4.3712934999999998E-3</v>
      </c>
      <c r="O76" s="12">
        <v>6.9332431999999996E-3</v>
      </c>
      <c r="P76" s="12">
        <v>7.1105505999999995E-3</v>
      </c>
      <c r="Q76" s="12">
        <v>7.4113552000000006E-3</v>
      </c>
      <c r="R76" s="12">
        <v>7.4327992999999905E-3</v>
      </c>
      <c r="S76" s="12">
        <v>7.4743090999999998E-3</v>
      </c>
      <c r="T76" s="12">
        <v>7.7562185999999894E-3</v>
      </c>
      <c r="U76" s="12">
        <v>8.2290123999999992E-3</v>
      </c>
      <c r="V76" s="12">
        <v>8.2963619999999998E-3</v>
      </c>
      <c r="W76" s="12">
        <v>9.0465373000000009E-3</v>
      </c>
      <c r="X76" s="12">
        <v>9.8817855000000003E-3</v>
      </c>
      <c r="Y76" s="12">
        <v>1.2157483E-2</v>
      </c>
      <c r="Z76" s="12">
        <v>1.2184762E-2</v>
      </c>
      <c r="AA76" s="12">
        <v>1.223842E-2</v>
      </c>
    </row>
    <row r="77" spans="1:27" s="10" customFormat="1">
      <c r="A77" s="11" t="s">
        <v>29</v>
      </c>
      <c r="B77" s="11" t="s">
        <v>17</v>
      </c>
      <c r="C77" s="12">
        <v>73.308999999999997</v>
      </c>
      <c r="D77" s="12">
        <v>101.551</v>
      </c>
      <c r="E77" s="12">
        <v>127.312</v>
      </c>
      <c r="F77" s="12">
        <v>163.02499999999998</v>
      </c>
      <c r="G77" s="12">
        <v>199.60599999999999</v>
      </c>
      <c r="H77" s="12">
        <v>240.464</v>
      </c>
      <c r="I77" s="12">
        <v>286.77500000000003</v>
      </c>
      <c r="J77" s="12">
        <v>326.41500000000002</v>
      </c>
      <c r="K77" s="12">
        <v>383.77499999999998</v>
      </c>
      <c r="L77" s="12">
        <v>445.52100000000002</v>
      </c>
      <c r="M77" s="12">
        <v>513.29599999999994</v>
      </c>
      <c r="N77" s="12">
        <v>587.38900000000001</v>
      </c>
      <c r="O77" s="12">
        <v>662.82799999999997</v>
      </c>
      <c r="P77" s="12">
        <v>739.02500000000009</v>
      </c>
      <c r="Q77" s="12">
        <v>819.47900000000004</v>
      </c>
      <c r="R77" s="12">
        <v>904.197</v>
      </c>
      <c r="S77" s="12">
        <v>974.71300000000008</v>
      </c>
      <c r="T77" s="12">
        <v>1040.8879999999999</v>
      </c>
      <c r="U77" s="12">
        <v>1105.8</v>
      </c>
      <c r="V77" s="12">
        <v>1166.0830000000001</v>
      </c>
      <c r="W77" s="12">
        <v>1221.982</v>
      </c>
      <c r="X77" s="12">
        <v>1278.5049999999999</v>
      </c>
      <c r="Y77" s="12">
        <v>1338.9870000000001</v>
      </c>
      <c r="Z77" s="12">
        <v>1401.0949999999998</v>
      </c>
      <c r="AA77" s="12">
        <v>1464.6789999999999</v>
      </c>
    </row>
    <row r="78" spans="1:27" s="10" customFormat="1">
      <c r="A78" s="36" t="s">
        <v>98</v>
      </c>
      <c r="B78" s="36"/>
      <c r="C78" s="29">
        <v>5883.9983770306098</v>
      </c>
      <c r="D78" s="29">
        <v>5703.9992130703195</v>
      </c>
      <c r="E78" s="29">
        <v>5703.9997179385091</v>
      </c>
      <c r="F78" s="29">
        <v>5704.0003898277182</v>
      </c>
      <c r="G78" s="29">
        <v>5671.0015248914897</v>
      </c>
      <c r="H78" s="29">
        <v>5671.0026681851978</v>
      </c>
      <c r="I78" s="29">
        <v>5580.2536375576692</v>
      </c>
      <c r="J78" s="29">
        <v>5085.7694949403203</v>
      </c>
      <c r="K78" s="29">
        <v>5079.6525935671298</v>
      </c>
      <c r="L78" s="29">
        <v>5128.7573783230682</v>
      </c>
      <c r="M78" s="29">
        <v>5995.8397842414024</v>
      </c>
      <c r="N78" s="29">
        <v>5995.899535561115</v>
      </c>
      <c r="O78" s="29">
        <v>5462.4534881117261</v>
      </c>
      <c r="P78" s="29">
        <v>5783.5191811767691</v>
      </c>
      <c r="Q78" s="29">
        <v>5997.2790593920208</v>
      </c>
      <c r="R78" s="29">
        <v>5980.7359784429182</v>
      </c>
      <c r="S78" s="29">
        <v>5921.9892379063804</v>
      </c>
      <c r="T78" s="29">
        <v>6342.5267485857785</v>
      </c>
      <c r="U78" s="29">
        <v>7303.6050398782681</v>
      </c>
      <c r="V78" s="29">
        <v>7433.2749612939369</v>
      </c>
      <c r="W78" s="29">
        <v>8485.7779157569476</v>
      </c>
      <c r="X78" s="29">
        <v>8744.560554591546</v>
      </c>
      <c r="Y78" s="29">
        <v>9592.9309355444675</v>
      </c>
      <c r="Z78" s="29">
        <v>11571.71413727817</v>
      </c>
      <c r="AA78" s="29">
        <v>12533.839384496327</v>
      </c>
    </row>
    <row r="79" spans="1:27" s="10" customFormat="1"/>
    <row r="80" spans="1:27" s="10" customFormat="1">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32" s="10" customFormat="1">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32" s="10" customFormat="1">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32" s="10" customFormat="1">
      <c r="A83" s="11" t="s">
        <v>30</v>
      </c>
      <c r="B83" s="11" t="s">
        <v>8</v>
      </c>
      <c r="C83" s="12">
        <v>208</v>
      </c>
      <c r="D83" s="12">
        <v>208.00016062123001</v>
      </c>
      <c r="E83" s="12">
        <v>208.00017140723</v>
      </c>
      <c r="F83" s="12">
        <v>208.00017982327</v>
      </c>
      <c r="G83" s="12">
        <v>208.00018956003001</v>
      </c>
      <c r="H83" s="12">
        <v>208.00020012192999</v>
      </c>
      <c r="I83" s="12">
        <v>208.00022215065999</v>
      </c>
      <c r="J83" s="12">
        <v>208.00024161747999</v>
      </c>
      <c r="K83" s="12">
        <v>208.0002546485</v>
      </c>
      <c r="L83" s="12">
        <v>208.00028804396001</v>
      </c>
      <c r="M83" s="12">
        <v>208.00031377115999</v>
      </c>
      <c r="N83" s="12">
        <v>208.00035151840001</v>
      </c>
      <c r="O83" s="12">
        <v>208.00037097078001</v>
      </c>
      <c r="P83" s="12">
        <v>208.00037388345999</v>
      </c>
      <c r="Q83" s="12">
        <v>208.0004276267</v>
      </c>
      <c r="R83" s="12">
        <v>208.00042909205999</v>
      </c>
      <c r="S83" s="12">
        <v>208.00045466220001</v>
      </c>
      <c r="T83" s="12">
        <v>208.00045685271999</v>
      </c>
      <c r="U83" s="12">
        <v>208.00050860030001</v>
      </c>
      <c r="V83" s="12">
        <v>208.0005110864</v>
      </c>
      <c r="W83" s="12">
        <v>208.00055760994999</v>
      </c>
      <c r="X83" s="12">
        <v>208.00058501039999</v>
      </c>
      <c r="Y83" s="12">
        <v>208.0006340031</v>
      </c>
      <c r="Z83" s="12">
        <v>208.00063743199999</v>
      </c>
      <c r="AA83" s="12">
        <v>208.00069456623001</v>
      </c>
    </row>
    <row r="84" spans="1:32" s="10" customFormat="1">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32" s="10" customFormat="1">
      <c r="A85" s="11" t="s">
        <v>30</v>
      </c>
      <c r="B85" s="11" t="s">
        <v>5</v>
      </c>
      <c r="C85" s="12">
        <v>178.00069511225999</v>
      </c>
      <c r="D85" s="12">
        <v>178.0007329254</v>
      </c>
      <c r="E85" s="12">
        <v>178.00077389786</v>
      </c>
      <c r="F85" s="12">
        <v>178.00082308368999</v>
      </c>
      <c r="G85" s="12">
        <v>178.00086462327002</v>
      </c>
      <c r="H85" s="12">
        <v>178.00091409637</v>
      </c>
      <c r="I85" s="12">
        <v>178.00097585008001</v>
      </c>
      <c r="J85" s="12">
        <v>178.00102610827</v>
      </c>
      <c r="K85" s="12">
        <v>178.00108118931999</v>
      </c>
      <c r="L85" s="12">
        <v>178.00116359980001</v>
      </c>
      <c r="M85" s="12">
        <v>178.00122635129998</v>
      </c>
      <c r="N85" s="12">
        <v>178.00135252587</v>
      </c>
      <c r="O85" s="12">
        <v>178.00210654819998</v>
      </c>
      <c r="P85" s="12">
        <v>178.0021153957</v>
      </c>
      <c r="Q85" s="12">
        <v>178.00246268606</v>
      </c>
      <c r="R85" s="12">
        <v>178.00247201959999</v>
      </c>
      <c r="S85" s="12">
        <v>178.00248445846998</v>
      </c>
      <c r="T85" s="12">
        <v>58.002524145460001</v>
      </c>
      <c r="U85" s="12">
        <v>58.003301864999997</v>
      </c>
      <c r="V85" s="12">
        <v>58.003314233600001</v>
      </c>
      <c r="W85" s="12">
        <v>58.003842800500003</v>
      </c>
      <c r="X85" s="12">
        <v>58.0075322378</v>
      </c>
      <c r="Y85" s="12">
        <v>58.007668914</v>
      </c>
      <c r="Z85" s="12">
        <v>58.007681837599996</v>
      </c>
      <c r="AA85" s="12">
        <v>58.007711033</v>
      </c>
    </row>
    <row r="86" spans="1:32" s="10" customFormat="1">
      <c r="A86" s="11" t="s">
        <v>30</v>
      </c>
      <c r="B86" s="11" t="s">
        <v>3</v>
      </c>
      <c r="C86" s="12">
        <v>2551</v>
      </c>
      <c r="D86" s="12">
        <v>2551</v>
      </c>
      <c r="E86" s="12">
        <v>2551</v>
      </c>
      <c r="F86" s="12">
        <v>2551</v>
      </c>
      <c r="G86" s="12">
        <v>2551</v>
      </c>
      <c r="H86" s="12">
        <v>2551</v>
      </c>
      <c r="I86" s="12">
        <v>2551</v>
      </c>
      <c r="J86" s="12">
        <v>2551</v>
      </c>
      <c r="K86" s="12">
        <v>2551</v>
      </c>
      <c r="L86" s="12">
        <v>2551</v>
      </c>
      <c r="M86" s="12">
        <v>2551</v>
      </c>
      <c r="N86" s="12">
        <v>2551</v>
      </c>
      <c r="O86" s="12">
        <v>2551</v>
      </c>
      <c r="P86" s="12">
        <v>2551</v>
      </c>
      <c r="Q86" s="12">
        <v>2551</v>
      </c>
      <c r="R86" s="12">
        <v>2551</v>
      </c>
      <c r="S86" s="12">
        <v>2551</v>
      </c>
      <c r="T86" s="12">
        <v>2551</v>
      </c>
      <c r="U86" s="12">
        <v>2551</v>
      </c>
      <c r="V86" s="12">
        <v>2551</v>
      </c>
      <c r="W86" s="12">
        <v>2551</v>
      </c>
      <c r="X86" s="12">
        <v>2551</v>
      </c>
      <c r="Y86" s="12">
        <v>2551</v>
      </c>
      <c r="Z86" s="12">
        <v>2551</v>
      </c>
      <c r="AA86" s="12">
        <v>2551</v>
      </c>
    </row>
    <row r="87" spans="1:32" s="10" customFormat="1">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32" s="10" customFormat="1">
      <c r="A88" s="11" t="s">
        <v>30</v>
      </c>
      <c r="B88" s="11" t="s">
        <v>10</v>
      </c>
      <c r="C88" s="12">
        <v>689.91483478192481</v>
      </c>
      <c r="D88" s="12">
        <v>816.4790643867309</v>
      </c>
      <c r="E88" s="12">
        <v>943.04301235168089</v>
      </c>
      <c r="F88" s="12">
        <v>1069.6069475859908</v>
      </c>
      <c r="G88" s="12">
        <v>1196.1726448962911</v>
      </c>
      <c r="H88" s="12">
        <v>1322.7365327698906</v>
      </c>
      <c r="I88" s="12">
        <v>1449.3004739431008</v>
      </c>
      <c r="J88" s="12">
        <v>1585.3349033797708</v>
      </c>
      <c r="K88" s="12">
        <v>1722.5511516153506</v>
      </c>
      <c r="L88" s="12">
        <v>1925.9277478887311</v>
      </c>
      <c r="M88" s="12">
        <v>2040.020382832151</v>
      </c>
      <c r="N88" s="12">
        <v>2246.351879271941</v>
      </c>
      <c r="O88" s="12">
        <v>2858.7463282446411</v>
      </c>
      <c r="P88" s="12">
        <v>3027.2291797930202</v>
      </c>
      <c r="Q88" s="12">
        <v>3338.1816815704015</v>
      </c>
      <c r="R88" s="12">
        <v>3338.181839274871</v>
      </c>
      <c r="S88" s="12">
        <v>3338.4550042312512</v>
      </c>
      <c r="T88" s="12">
        <v>3338.4551732969408</v>
      </c>
      <c r="U88" s="12">
        <v>3344.0921272995411</v>
      </c>
      <c r="V88" s="12">
        <v>3344.81598257016</v>
      </c>
      <c r="W88" s="12">
        <v>3344.816033707481</v>
      </c>
      <c r="X88" s="12">
        <v>3311.4882795040712</v>
      </c>
      <c r="Y88" s="12">
        <v>3378.0532365124213</v>
      </c>
      <c r="Z88" s="12">
        <v>3664.0272601170209</v>
      </c>
      <c r="AA88" s="12">
        <v>3900.4120987716697</v>
      </c>
    </row>
    <row r="89" spans="1:32" s="10" customFormat="1">
      <c r="A89" s="11" t="s">
        <v>30</v>
      </c>
      <c r="B89" s="11" t="s">
        <v>9</v>
      </c>
      <c r="C89" s="12">
        <v>6.8826936000000011E-4</v>
      </c>
      <c r="D89" s="12">
        <v>7.9971800000000004E-4</v>
      </c>
      <c r="E89" s="12">
        <v>8.7173690999999898E-4</v>
      </c>
      <c r="F89" s="12">
        <v>9.7541952999999891E-4</v>
      </c>
      <c r="G89" s="12">
        <v>1.16534E-3</v>
      </c>
      <c r="H89" s="12">
        <v>1.20017264E-3</v>
      </c>
      <c r="I89" s="12">
        <v>1.3086354300000001E-3</v>
      </c>
      <c r="J89" s="12">
        <v>1.56234123E-3</v>
      </c>
      <c r="K89" s="12">
        <v>1.7023042600000002E-3</v>
      </c>
      <c r="L89" s="12">
        <v>2.0358731000000001E-3</v>
      </c>
      <c r="M89" s="12">
        <v>2.52898784E-3</v>
      </c>
      <c r="N89" s="12">
        <v>3.0500268599999991E-3</v>
      </c>
      <c r="O89" s="12">
        <v>3.7083549E-3</v>
      </c>
      <c r="P89" s="12">
        <v>3.8816617E-3</v>
      </c>
      <c r="Q89" s="12">
        <v>4.4809133999999997E-3</v>
      </c>
      <c r="R89" s="12">
        <v>4.5272340999999994E-3</v>
      </c>
      <c r="S89" s="12">
        <v>5.5855186999999897E-3</v>
      </c>
      <c r="T89" s="12">
        <v>5.622229099999999E-3</v>
      </c>
      <c r="U89" s="12">
        <v>7.0823472999999998E-3</v>
      </c>
      <c r="V89" s="12">
        <v>9.2996992000000007E-3</v>
      </c>
      <c r="W89" s="12">
        <v>2.5944655999999899E-2</v>
      </c>
      <c r="X89" s="12">
        <v>11.9489151932</v>
      </c>
      <c r="Y89" s="12">
        <v>11.949307144600001</v>
      </c>
      <c r="Z89" s="12">
        <v>11.949377279</v>
      </c>
      <c r="AA89" s="12">
        <v>39.130121053399996</v>
      </c>
    </row>
    <row r="90" spans="1:32" s="10" customFormat="1">
      <c r="A90" s="11" t="s">
        <v>30</v>
      </c>
      <c r="B90" s="11" t="s">
        <v>102</v>
      </c>
      <c r="C90" s="12">
        <v>1.8018892999999998E-3</v>
      </c>
      <c r="D90" s="12">
        <v>1.8078021999999999E-3</v>
      </c>
      <c r="E90" s="12">
        <v>2.00581234999999E-3</v>
      </c>
      <c r="F90" s="12">
        <v>2.12748374E-3</v>
      </c>
      <c r="G90" s="12">
        <v>2.1309270999999999E-3</v>
      </c>
      <c r="H90" s="12">
        <v>2.1370360999999989E-3</v>
      </c>
      <c r="I90" s="12">
        <v>2.4152775999999902E-3</v>
      </c>
      <c r="J90" s="12">
        <v>2.8450342999999999E-3</v>
      </c>
      <c r="K90" s="12">
        <v>3.1340386999999903E-3</v>
      </c>
      <c r="L90" s="12">
        <v>5.3755877000000001E-3</v>
      </c>
      <c r="M90" s="12">
        <v>6.1095426999999997E-3</v>
      </c>
      <c r="N90" s="12">
        <v>6.7360366000000001E-3</v>
      </c>
      <c r="O90" s="12">
        <v>1.05480282E-2</v>
      </c>
      <c r="P90" s="12">
        <v>1.06222786E-2</v>
      </c>
      <c r="Q90" s="12">
        <v>1.37862565E-2</v>
      </c>
      <c r="R90" s="12">
        <v>1.38733894E-2</v>
      </c>
      <c r="S90" s="12">
        <v>1.4022577E-2</v>
      </c>
      <c r="T90" s="12">
        <v>1.61453937E-2</v>
      </c>
      <c r="U90" s="12">
        <v>1.89569656E-2</v>
      </c>
      <c r="V90" s="12">
        <v>1.9057430599999991E-2</v>
      </c>
      <c r="W90" s="12">
        <v>1.73872219999999E-2</v>
      </c>
      <c r="X90" s="12">
        <v>1.7399511999999999E-2</v>
      </c>
      <c r="Y90" s="12">
        <v>1.8865059399999998E-2</v>
      </c>
      <c r="Z90" s="12">
        <v>1.9459725000000001E-2</v>
      </c>
      <c r="AA90" s="12">
        <v>2.1376696000000001E-2</v>
      </c>
    </row>
    <row r="91" spans="1:32" s="10" customFormat="1">
      <c r="A91" s="11" t="s">
        <v>30</v>
      </c>
      <c r="B91" s="11" t="s">
        <v>15</v>
      </c>
      <c r="C91" s="12">
        <v>0</v>
      </c>
      <c r="D91" s="12">
        <v>0</v>
      </c>
      <c r="E91" s="12">
        <v>4.3386542E-3</v>
      </c>
      <c r="F91" s="12">
        <v>4.6785406999999999E-3</v>
      </c>
      <c r="G91" s="12">
        <v>4.9774744000000001E-3</v>
      </c>
      <c r="H91" s="12">
        <v>5.3401085999999999E-3</v>
      </c>
      <c r="I91" s="12">
        <v>6.8705381999999999E-3</v>
      </c>
      <c r="J91" s="12">
        <v>9.1324233999999904E-3</v>
      </c>
      <c r="K91" s="12">
        <v>1.0220339499999989E-2</v>
      </c>
      <c r="L91" s="12">
        <v>1.8237411099999989E-2</v>
      </c>
      <c r="M91" s="12">
        <v>4.7007789999999994E-2</v>
      </c>
      <c r="N91" s="12">
        <v>74.976976394000005</v>
      </c>
      <c r="O91" s="12">
        <v>373.485432205</v>
      </c>
      <c r="P91" s="12">
        <v>373.48552979999999</v>
      </c>
      <c r="Q91" s="12">
        <v>645.01130214099999</v>
      </c>
      <c r="R91" s="12">
        <v>645.01140544500004</v>
      </c>
      <c r="S91" s="12">
        <v>645.01146415200003</v>
      </c>
      <c r="T91" s="12">
        <v>645.01151136600004</v>
      </c>
      <c r="U91" s="12">
        <v>704.61296353499995</v>
      </c>
      <c r="V91" s="12">
        <v>704.61302189799994</v>
      </c>
      <c r="W91" s="12">
        <v>704.64712912100003</v>
      </c>
      <c r="X91" s="12">
        <v>704.808654757</v>
      </c>
      <c r="Y91" s="12">
        <v>1001.771560229</v>
      </c>
      <c r="Z91" s="12">
        <v>1001.771621016</v>
      </c>
      <c r="AA91" s="12">
        <v>1001.7719365089999</v>
      </c>
      <c r="AC91" s="6"/>
      <c r="AD91" s="6"/>
      <c r="AE91" s="6"/>
      <c r="AF91" s="6"/>
    </row>
    <row r="92" spans="1:32" s="10" customFormat="1">
      <c r="A92" s="11" t="s">
        <v>30</v>
      </c>
      <c r="B92" s="11" t="s">
        <v>17</v>
      </c>
      <c r="C92" s="12">
        <v>2.1869999999999998</v>
      </c>
      <c r="D92" s="12">
        <v>3.7669999999999999</v>
      </c>
      <c r="E92" s="12">
        <v>6.1920000000000002</v>
      </c>
      <c r="F92" s="12">
        <v>9.4580000000000002</v>
      </c>
      <c r="G92" s="12">
        <v>13.686</v>
      </c>
      <c r="H92" s="12">
        <v>18.501000000000001</v>
      </c>
      <c r="I92" s="12">
        <v>25.305999999999997</v>
      </c>
      <c r="J92" s="12">
        <v>31.024000000000001</v>
      </c>
      <c r="K92" s="12">
        <v>39.655000000000001</v>
      </c>
      <c r="L92" s="12">
        <v>49.213999999999999</v>
      </c>
      <c r="M92" s="12">
        <v>59.832000000000001</v>
      </c>
      <c r="N92" s="12">
        <v>71.546999999999997</v>
      </c>
      <c r="O92" s="12">
        <v>84.406999999999996</v>
      </c>
      <c r="P92" s="12">
        <v>97.813000000000002</v>
      </c>
      <c r="Q92" s="12">
        <v>112.161</v>
      </c>
      <c r="R92" s="12">
        <v>127.544</v>
      </c>
      <c r="S92" s="12">
        <v>142.83799999999999</v>
      </c>
      <c r="T92" s="12">
        <v>158.71299999999999</v>
      </c>
      <c r="U92" s="12">
        <v>174.702</v>
      </c>
      <c r="V92" s="12">
        <v>190.50399999999999</v>
      </c>
      <c r="W92" s="12">
        <v>206.21899999999999</v>
      </c>
      <c r="X92" s="12">
        <v>221.12899999999999</v>
      </c>
      <c r="Y92" s="12">
        <v>235.566</v>
      </c>
      <c r="Z92" s="12">
        <v>250.398</v>
      </c>
      <c r="AA92" s="12">
        <v>266.11900000000003</v>
      </c>
      <c r="AC92" s="6"/>
      <c r="AD92" s="6"/>
      <c r="AE92" s="6"/>
      <c r="AF92" s="6"/>
    </row>
    <row r="93" spans="1:32" s="10" customFormat="1">
      <c r="A93" s="36" t="s">
        <v>98</v>
      </c>
      <c r="B93" s="36"/>
      <c r="C93" s="29">
        <v>3626.9162181635452</v>
      </c>
      <c r="D93" s="29">
        <v>3753.4807576513608</v>
      </c>
      <c r="E93" s="29">
        <v>3880.0448293936806</v>
      </c>
      <c r="F93" s="29">
        <v>4006.6089259124806</v>
      </c>
      <c r="G93" s="29">
        <v>4133.1748644195904</v>
      </c>
      <c r="H93" s="29">
        <v>4259.738847160831</v>
      </c>
      <c r="I93" s="29">
        <v>4386.3029805792712</v>
      </c>
      <c r="J93" s="29">
        <v>4522.3377334467505</v>
      </c>
      <c r="K93" s="29">
        <v>4659.5541897574312</v>
      </c>
      <c r="L93" s="29">
        <v>4862.931235405591</v>
      </c>
      <c r="M93" s="29">
        <v>4977.0244519424514</v>
      </c>
      <c r="N93" s="29">
        <v>5183.3566333430717</v>
      </c>
      <c r="O93" s="29">
        <v>5795.7525141185206</v>
      </c>
      <c r="P93" s="29">
        <v>5964.2355507338798</v>
      </c>
      <c r="Q93" s="29">
        <v>6275.1890527965606</v>
      </c>
      <c r="R93" s="29">
        <v>6275.1892676206307</v>
      </c>
      <c r="S93" s="29">
        <v>6275.4635288706213</v>
      </c>
      <c r="T93" s="29">
        <v>6155.4637765242196</v>
      </c>
      <c r="U93" s="29">
        <v>6161.1030201121412</v>
      </c>
      <c r="V93" s="29">
        <v>6161.8291075893603</v>
      </c>
      <c r="W93" s="29">
        <v>6161.846378773932</v>
      </c>
      <c r="X93" s="29">
        <v>6140.4453119454711</v>
      </c>
      <c r="Y93" s="29">
        <v>6207.0108465741223</v>
      </c>
      <c r="Z93" s="29">
        <v>6492.9849566656212</v>
      </c>
      <c r="AA93" s="29">
        <v>6756.5506254243001</v>
      </c>
      <c r="AC93" s="6"/>
      <c r="AD93" s="6"/>
      <c r="AE93" s="6"/>
      <c r="AF93" s="6"/>
    </row>
    <row r="94" spans="1:32" s="10" customFormat="1" collapsed="1">
      <c r="A94" s="6"/>
      <c r="B94" s="6"/>
      <c r="C94" s="6"/>
      <c r="D94" s="6"/>
      <c r="E94" s="6"/>
      <c r="F94" s="6"/>
      <c r="G94" s="6"/>
      <c r="H94" s="6"/>
      <c r="I94" s="6"/>
      <c r="J94" s="6"/>
      <c r="K94" s="6"/>
      <c r="L94" s="6"/>
      <c r="M94" s="6"/>
      <c r="N94" s="6"/>
      <c r="O94" s="6"/>
      <c r="P94" s="6"/>
      <c r="Q94" s="6"/>
      <c r="R94" s="6"/>
      <c r="S94" s="6"/>
      <c r="T94" s="6"/>
      <c r="U94" s="6"/>
      <c r="V94" s="6"/>
      <c r="W94" s="6"/>
      <c r="X94" s="6"/>
      <c r="Y94" s="6"/>
      <c r="Z94" s="6"/>
      <c r="AA94" s="6"/>
      <c r="AC94" s="6"/>
      <c r="AD94" s="6"/>
      <c r="AE94" s="6"/>
      <c r="AF94" s="6"/>
    </row>
    <row r="95" spans="1:32" s="10" customFormat="1">
      <c r="A95" s="6"/>
      <c r="B95" s="6"/>
      <c r="C95" s="6"/>
      <c r="D95" s="6"/>
      <c r="E95" s="6"/>
      <c r="F95" s="6"/>
      <c r="G95" s="6"/>
      <c r="H95" s="6"/>
      <c r="I95" s="6"/>
      <c r="J95" s="6"/>
      <c r="K95" s="6"/>
      <c r="L95" s="6"/>
      <c r="M95" s="6"/>
      <c r="N95" s="6"/>
      <c r="O95" s="6"/>
      <c r="P95" s="6"/>
      <c r="Q95" s="6"/>
      <c r="R95" s="6"/>
      <c r="S95" s="6"/>
      <c r="T95" s="6"/>
      <c r="U95" s="6"/>
      <c r="V95" s="6"/>
      <c r="W95" s="6"/>
      <c r="X95" s="6"/>
      <c r="Y95" s="6"/>
      <c r="Z95" s="6"/>
      <c r="AA95" s="6"/>
      <c r="AC95" s="6"/>
      <c r="AD95" s="6"/>
      <c r="AE95" s="6"/>
      <c r="AF95" s="6"/>
    </row>
    <row r="96" spans="1:32" s="10" customFormat="1">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c r="AC96" s="6"/>
      <c r="AD96" s="6"/>
      <c r="AE96" s="6"/>
      <c r="AF96" s="6"/>
    </row>
    <row r="97" spans="1:32" s="10" customFormat="1">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c r="AC97" s="6"/>
      <c r="AD97" s="6"/>
      <c r="AE97" s="6"/>
      <c r="AF97" s="6"/>
    </row>
    <row r="98" spans="1:32" s="10" customFormat="1">
      <c r="A98" s="11" t="s">
        <v>18</v>
      </c>
      <c r="B98" s="11" t="s">
        <v>105</v>
      </c>
      <c r="C98" s="12">
        <v>1004.6176870750925</v>
      </c>
      <c r="D98" s="12">
        <v>1004.6199169314126</v>
      </c>
      <c r="E98" s="12">
        <v>1004.6262334792825</v>
      </c>
      <c r="F98" s="12">
        <v>1004.6266840275925</v>
      </c>
      <c r="G98" s="12">
        <v>1004.6276835552325</v>
      </c>
      <c r="H98" s="12">
        <v>1134.6289463928324</v>
      </c>
      <c r="I98" s="12">
        <v>1159.0069893554326</v>
      </c>
      <c r="J98" s="12">
        <v>1129.0143974489326</v>
      </c>
      <c r="K98" s="12">
        <v>1129.0152261135324</v>
      </c>
      <c r="L98" s="12">
        <v>1685.1286195931323</v>
      </c>
      <c r="M98" s="12">
        <v>3388.3003804491264</v>
      </c>
      <c r="N98" s="12">
        <v>3507.4100276029262</v>
      </c>
      <c r="O98" s="12">
        <v>4555.1590358262256</v>
      </c>
      <c r="P98" s="12">
        <v>4505.1603475545253</v>
      </c>
      <c r="Q98" s="12">
        <v>6575.7066220976249</v>
      </c>
      <c r="R98" s="12">
        <v>6575.7072506569257</v>
      </c>
      <c r="S98" s="12">
        <v>7087.7032408324258</v>
      </c>
      <c r="T98" s="12">
        <v>7361.3025668266255</v>
      </c>
      <c r="U98" s="12">
        <v>9476.8452894815164</v>
      </c>
      <c r="V98" s="12">
        <v>9476.8464883615252</v>
      </c>
      <c r="W98" s="12">
        <v>9623.7375283660003</v>
      </c>
      <c r="X98" s="12">
        <v>9921.5619534020007</v>
      </c>
      <c r="Y98" s="12">
        <v>11111.5008338724</v>
      </c>
      <c r="Z98" s="12">
        <v>12366.778085029999</v>
      </c>
      <c r="AA98" s="12">
        <v>12605.547356452498</v>
      </c>
      <c r="AC98" s="6"/>
      <c r="AD98" s="6"/>
      <c r="AE98" s="6"/>
      <c r="AF98" s="6"/>
    </row>
    <row r="99" spans="1:32" collapsed="1">
      <c r="A99" s="11" t="s">
        <v>18</v>
      </c>
      <c r="B99" s="11" t="s">
        <v>14</v>
      </c>
      <c r="C99" s="12">
        <v>1310</v>
      </c>
      <c r="D99" s="12">
        <v>1310</v>
      </c>
      <c r="E99" s="12">
        <v>2475.1642255861002</v>
      </c>
      <c r="F99" s="12">
        <v>2475.1653939855</v>
      </c>
      <c r="G99" s="12">
        <v>5125.0047782046504</v>
      </c>
      <c r="H99" s="12">
        <v>5395.0131414245398</v>
      </c>
      <c r="I99" s="12">
        <v>5445.637610207239</v>
      </c>
      <c r="J99" s="12">
        <v>5445.6413272390992</v>
      </c>
      <c r="K99" s="12">
        <v>5445.6425907240591</v>
      </c>
      <c r="L99" s="12">
        <v>5445.6749612118001</v>
      </c>
      <c r="M99" s="12">
        <v>5727.4475572473002</v>
      </c>
      <c r="N99" s="12">
        <v>5812.2581667511004</v>
      </c>
      <c r="O99" s="12">
        <v>6110.7693722227004</v>
      </c>
      <c r="P99" s="12">
        <v>6110.7703846270015</v>
      </c>
      <c r="Q99" s="12">
        <v>6509.3438583324996</v>
      </c>
      <c r="R99" s="12">
        <v>6509.3441233267004</v>
      </c>
      <c r="S99" s="12">
        <v>6509.3445525242005</v>
      </c>
      <c r="T99" s="12">
        <v>6509.3451016080999</v>
      </c>
      <c r="U99" s="12">
        <v>6726.4102828024006</v>
      </c>
      <c r="V99" s="12">
        <v>6726.4107101569998</v>
      </c>
      <c r="W99" s="12">
        <v>6875.1468640732992</v>
      </c>
      <c r="X99" s="12">
        <v>7132.6606786584989</v>
      </c>
      <c r="Y99" s="12">
        <v>7951.9455140070004</v>
      </c>
      <c r="Z99" s="12">
        <v>9285.4877453894987</v>
      </c>
      <c r="AA99" s="12">
        <v>9285.4890009975006</v>
      </c>
    </row>
    <row r="100" spans="1:32">
      <c r="A100" s="11" t="s">
        <v>18</v>
      </c>
      <c r="B100" s="11" t="s">
        <v>25</v>
      </c>
      <c r="C100" s="12">
        <v>147.505</v>
      </c>
      <c r="D100" s="12">
        <v>233.726</v>
      </c>
      <c r="E100" s="12">
        <v>341.185</v>
      </c>
      <c r="F100" s="12">
        <v>499.25400000000002</v>
      </c>
      <c r="G100" s="12">
        <v>694.24800000000005</v>
      </c>
      <c r="H100" s="12">
        <v>914.65499999999997</v>
      </c>
      <c r="I100" s="12">
        <v>1207.518</v>
      </c>
      <c r="J100" s="12">
        <v>1463.328</v>
      </c>
      <c r="K100" s="12">
        <v>1850.787</v>
      </c>
      <c r="L100" s="12">
        <v>2292.6030000000001</v>
      </c>
      <c r="M100" s="12">
        <v>2793.5289999999995</v>
      </c>
      <c r="N100" s="12">
        <v>3356.326</v>
      </c>
      <c r="O100" s="12">
        <v>3965.7850000000003</v>
      </c>
      <c r="P100" s="12">
        <v>4611.2470000000003</v>
      </c>
      <c r="Q100" s="12">
        <v>5307.5700000000006</v>
      </c>
      <c r="R100" s="12">
        <v>6042.2599999999993</v>
      </c>
      <c r="S100" s="12">
        <v>6743.4239999999991</v>
      </c>
      <c r="T100" s="12">
        <v>7427.6600000000008</v>
      </c>
      <c r="U100" s="12">
        <v>8128.8190000000013</v>
      </c>
      <c r="V100" s="12">
        <v>8833.5020000000004</v>
      </c>
      <c r="W100" s="12">
        <v>9521.7929999999997</v>
      </c>
      <c r="X100" s="12">
        <v>10184.092000000001</v>
      </c>
      <c r="Y100" s="12">
        <v>10839.15</v>
      </c>
      <c r="Z100" s="12">
        <v>11484.626999999999</v>
      </c>
      <c r="AA100" s="12">
        <v>12143.078000000001</v>
      </c>
    </row>
    <row r="101" spans="1:32" collapsed="1"/>
    <row r="102" spans="1:32">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32">
      <c r="A103" s="11" t="s">
        <v>26</v>
      </c>
      <c r="B103" s="11" t="s">
        <v>105</v>
      </c>
      <c r="C103" s="12">
        <v>50.009261100220002</v>
      </c>
      <c r="D103" s="12">
        <v>50.011092979529998</v>
      </c>
      <c r="E103" s="12">
        <v>50.016700519099999</v>
      </c>
      <c r="F103" s="12">
        <v>50.016745896700002</v>
      </c>
      <c r="G103" s="12">
        <v>50.017728231100001</v>
      </c>
      <c r="H103" s="12">
        <v>180.01679759300001</v>
      </c>
      <c r="I103" s="12">
        <v>204.39439595789997</v>
      </c>
      <c r="J103" s="12">
        <v>204.40000866690005</v>
      </c>
      <c r="K103" s="12">
        <v>204.40021614540004</v>
      </c>
      <c r="L103" s="12">
        <v>760.47100912479993</v>
      </c>
      <c r="M103" s="12">
        <v>2292.7160232609999</v>
      </c>
      <c r="N103" s="12">
        <v>2292.7172462415001</v>
      </c>
      <c r="O103" s="12">
        <v>2292.7182695470992</v>
      </c>
      <c r="P103" s="12">
        <v>2242.7191226999989</v>
      </c>
      <c r="Q103" s="12">
        <v>2242.7256844261988</v>
      </c>
      <c r="R103" s="12">
        <v>2242.7259488865998</v>
      </c>
      <c r="S103" s="12">
        <v>2242.7263206144999</v>
      </c>
      <c r="T103" s="12">
        <v>2242.727773656</v>
      </c>
      <c r="U103" s="12">
        <v>2869.5422793610001</v>
      </c>
      <c r="V103" s="12">
        <v>2869.5426530899986</v>
      </c>
      <c r="W103" s="12">
        <v>2869.534004994</v>
      </c>
      <c r="X103" s="12">
        <v>2911.4702680999999</v>
      </c>
      <c r="Y103" s="12">
        <v>2911.4655739330005</v>
      </c>
      <c r="Z103" s="12">
        <v>4053.0396768350001</v>
      </c>
      <c r="AA103" s="12">
        <v>4053.0392371465</v>
      </c>
    </row>
    <row r="104" spans="1:32">
      <c r="A104" s="11" t="s">
        <v>26</v>
      </c>
      <c r="B104" s="11" t="s">
        <v>14</v>
      </c>
      <c r="C104" s="12">
        <v>840</v>
      </c>
      <c r="D104" s="12">
        <v>840</v>
      </c>
      <c r="E104" s="12">
        <v>1755.1531731576999</v>
      </c>
      <c r="F104" s="12">
        <v>1755.1532018742</v>
      </c>
      <c r="G104" s="12">
        <v>4404.9919941030003</v>
      </c>
      <c r="H104" s="12">
        <v>4674.9928551140001</v>
      </c>
      <c r="I104" s="12">
        <v>4725.6155762079998</v>
      </c>
      <c r="J104" s="12">
        <v>4725.6156144039996</v>
      </c>
      <c r="K104" s="12">
        <v>4725.6157024839995</v>
      </c>
      <c r="L104" s="12">
        <v>4725.6157543959998</v>
      </c>
      <c r="M104" s="12">
        <v>4733.5592037010001</v>
      </c>
      <c r="N104" s="12">
        <v>4733.5592094235999</v>
      </c>
      <c r="O104" s="12">
        <v>4733.5592468670002</v>
      </c>
      <c r="P104" s="12">
        <v>4733.5592520395003</v>
      </c>
      <c r="Q104" s="12">
        <v>4733.5592579019994</v>
      </c>
      <c r="R104" s="12">
        <v>4733.5592983125998</v>
      </c>
      <c r="S104" s="12">
        <v>4733.5593779230003</v>
      </c>
      <c r="T104" s="12">
        <v>4733.5594291644993</v>
      </c>
      <c r="U104" s="12">
        <v>4733.5597919840002</v>
      </c>
      <c r="V104" s="12">
        <v>4733.5598692160002</v>
      </c>
      <c r="W104" s="12">
        <v>4733.5598849739999</v>
      </c>
      <c r="X104" s="12">
        <v>4990.9111782559994</v>
      </c>
      <c r="Y104" s="12">
        <v>5085.5997078660002</v>
      </c>
      <c r="Z104" s="12">
        <v>5085.5998693229994</v>
      </c>
      <c r="AA104" s="12">
        <v>5085.5998762234995</v>
      </c>
    </row>
    <row r="105" spans="1:32">
      <c r="A105" s="11" t="s">
        <v>26</v>
      </c>
      <c r="B105" s="11" t="s">
        <v>25</v>
      </c>
      <c r="C105" s="12">
        <v>35.03</v>
      </c>
      <c r="D105" s="12">
        <v>66.47</v>
      </c>
      <c r="E105" s="12">
        <v>108.38500000000001</v>
      </c>
      <c r="F105" s="12">
        <v>164.93600000000001</v>
      </c>
      <c r="G105" s="12">
        <v>231.89200000000002</v>
      </c>
      <c r="H105" s="12">
        <v>309.83299999999997</v>
      </c>
      <c r="I105" s="12">
        <v>419.29300000000001</v>
      </c>
      <c r="J105" s="12">
        <v>513.86800000000005</v>
      </c>
      <c r="K105" s="12">
        <v>645.85</v>
      </c>
      <c r="L105" s="12">
        <v>793.28800000000001</v>
      </c>
      <c r="M105" s="12">
        <v>960.428</v>
      </c>
      <c r="N105" s="12">
        <v>1151.337</v>
      </c>
      <c r="O105" s="12">
        <v>1358.675</v>
      </c>
      <c r="P105" s="12">
        <v>1573.175</v>
      </c>
      <c r="Q105" s="12">
        <v>1800.0840000000001</v>
      </c>
      <c r="R105" s="12">
        <v>2041.8519999999999</v>
      </c>
      <c r="S105" s="12">
        <v>2261.248</v>
      </c>
      <c r="T105" s="12">
        <v>2472.415</v>
      </c>
      <c r="U105" s="12">
        <v>2678.0620000000004</v>
      </c>
      <c r="V105" s="12">
        <v>2873.1249999999995</v>
      </c>
      <c r="W105" s="12">
        <v>3061.8279999999995</v>
      </c>
      <c r="X105" s="12">
        <v>3253.4369999999999</v>
      </c>
      <c r="Y105" s="12">
        <v>3451.6440000000002</v>
      </c>
      <c r="Z105" s="12">
        <v>3655.9630000000002</v>
      </c>
      <c r="AA105" s="12">
        <v>3874.1570000000002</v>
      </c>
    </row>
    <row r="107" spans="1:32">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32">
      <c r="A108" s="11" t="s">
        <v>27</v>
      </c>
      <c r="B108" s="11" t="s">
        <v>105</v>
      </c>
      <c r="C108" s="12">
        <v>100.0019975157</v>
      </c>
      <c r="D108" s="12">
        <v>100.00204422425</v>
      </c>
      <c r="E108" s="12">
        <v>100.0024492884</v>
      </c>
      <c r="F108" s="12">
        <v>100.0025048648</v>
      </c>
      <c r="G108" s="12">
        <v>100.00251093270001</v>
      </c>
      <c r="H108" s="12">
        <v>100.0046858449</v>
      </c>
      <c r="I108" s="12">
        <v>100.00470625920001</v>
      </c>
      <c r="J108" s="12">
        <v>100.0047761423</v>
      </c>
      <c r="K108" s="12">
        <v>100.0048433857</v>
      </c>
      <c r="L108" s="12">
        <v>100.0380938343</v>
      </c>
      <c r="M108" s="12">
        <v>326.28729371200001</v>
      </c>
      <c r="N108" s="12">
        <v>470.39302917999998</v>
      </c>
      <c r="O108" s="12">
        <v>883.42254000000003</v>
      </c>
      <c r="P108" s="12">
        <v>883.42264</v>
      </c>
      <c r="Q108" s="12">
        <v>2736.7796299999991</v>
      </c>
      <c r="R108" s="12">
        <v>2736.7796999999991</v>
      </c>
      <c r="S108" s="12">
        <v>2736.7797499999997</v>
      </c>
      <c r="T108" s="12">
        <v>2736.78015</v>
      </c>
      <c r="U108" s="12">
        <v>3201.09004</v>
      </c>
      <c r="V108" s="12">
        <v>3201.0903600000001</v>
      </c>
      <c r="W108" s="12">
        <v>3612.2656200000001</v>
      </c>
      <c r="X108" s="12">
        <v>3612.26568</v>
      </c>
      <c r="Y108" s="12">
        <v>3612.2656000000002</v>
      </c>
      <c r="Z108" s="12">
        <v>3725.9680699999999</v>
      </c>
      <c r="AA108" s="12">
        <v>3725.9682199999997</v>
      </c>
    </row>
    <row r="109" spans="1:32">
      <c r="A109" s="11" t="s">
        <v>27</v>
      </c>
      <c r="B109" s="11" t="s">
        <v>14</v>
      </c>
      <c r="C109" s="12">
        <v>470</v>
      </c>
      <c r="D109" s="12">
        <v>470</v>
      </c>
      <c r="E109" s="12">
        <v>720.0026209934</v>
      </c>
      <c r="F109" s="12">
        <v>720.00294737750005</v>
      </c>
      <c r="G109" s="12">
        <v>720.00305463339998</v>
      </c>
      <c r="H109" s="12">
        <v>720.010016468</v>
      </c>
      <c r="I109" s="12">
        <v>720.01006744949996</v>
      </c>
      <c r="J109" s="12">
        <v>720.01011688979997</v>
      </c>
      <c r="K109" s="12">
        <v>720.01014156739996</v>
      </c>
      <c r="L109" s="12">
        <v>720.03299752400005</v>
      </c>
      <c r="M109" s="12">
        <v>993.83039948500004</v>
      </c>
      <c r="N109" s="12">
        <v>1003.710607805</v>
      </c>
      <c r="O109" s="12">
        <v>1003.710702614</v>
      </c>
      <c r="P109" s="12">
        <v>1003.7107510410001</v>
      </c>
      <c r="Q109" s="12">
        <v>1130.7537754259999</v>
      </c>
      <c r="R109" s="12">
        <v>1130.753831432</v>
      </c>
      <c r="S109" s="12">
        <v>1130.7538468959999</v>
      </c>
      <c r="T109" s="12">
        <v>1130.7538843489999</v>
      </c>
      <c r="U109" s="12">
        <v>1288.2047956729998</v>
      </c>
      <c r="V109" s="12">
        <v>1288.2049428370001</v>
      </c>
      <c r="W109" s="12">
        <v>1436.9061774219999</v>
      </c>
      <c r="X109" s="12">
        <v>1436.9062464600001</v>
      </c>
      <c r="Y109" s="12">
        <v>1761.6462350700001</v>
      </c>
      <c r="Z109" s="12">
        <v>3095.1881715500003</v>
      </c>
      <c r="AA109" s="12">
        <v>3095.1882038210001</v>
      </c>
    </row>
    <row r="110" spans="1:32">
      <c r="A110" s="11" t="s">
        <v>27</v>
      </c>
      <c r="B110" s="11" t="s">
        <v>25</v>
      </c>
      <c r="C110" s="12">
        <v>18.839000000000002</v>
      </c>
      <c r="D110" s="12">
        <v>30.972000000000001</v>
      </c>
      <c r="E110" s="12">
        <v>50.94</v>
      </c>
      <c r="F110" s="12">
        <v>79.948999999999998</v>
      </c>
      <c r="G110" s="12">
        <v>118.98400000000001</v>
      </c>
      <c r="H110" s="12">
        <v>166.928</v>
      </c>
      <c r="I110" s="12">
        <v>232.95499999999998</v>
      </c>
      <c r="J110" s="12">
        <v>293.17099999999999</v>
      </c>
      <c r="K110" s="12">
        <v>401.00599999999997</v>
      </c>
      <c r="L110" s="12">
        <v>528.81899999999996</v>
      </c>
      <c r="M110" s="12">
        <v>672.52099999999996</v>
      </c>
      <c r="N110" s="12">
        <v>830.61500000000001</v>
      </c>
      <c r="O110" s="12">
        <v>1001.1779999999999</v>
      </c>
      <c r="P110" s="12">
        <v>1179.758</v>
      </c>
      <c r="Q110" s="12">
        <v>1370.761</v>
      </c>
      <c r="R110" s="12">
        <v>1575.4280000000001</v>
      </c>
      <c r="S110" s="12">
        <v>1781.4839999999999</v>
      </c>
      <c r="T110" s="12">
        <v>1996.105</v>
      </c>
      <c r="U110" s="12">
        <v>2224.29</v>
      </c>
      <c r="V110" s="12">
        <v>2464.134</v>
      </c>
      <c r="W110" s="12">
        <v>2698.9380000000001</v>
      </c>
      <c r="X110" s="12">
        <v>2914.556</v>
      </c>
      <c r="Y110" s="12">
        <v>3118.3009999999999</v>
      </c>
      <c r="Z110" s="12">
        <v>3309.4039999999995</v>
      </c>
      <c r="AA110" s="12">
        <v>3496.4630000000002</v>
      </c>
    </row>
    <row r="112" spans="1:32">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c r="A113" s="11" t="s">
        <v>28</v>
      </c>
      <c r="B113" s="11" t="s">
        <v>105</v>
      </c>
      <c r="C113" s="12">
        <v>375.33212343370599</v>
      </c>
      <c r="D113" s="12">
        <v>375.33245397670601</v>
      </c>
      <c r="E113" s="12">
        <v>375.33250402520599</v>
      </c>
      <c r="F113" s="12">
        <v>375.33267340696602</v>
      </c>
      <c r="G113" s="12">
        <v>375.33267599250598</v>
      </c>
      <c r="H113" s="12">
        <v>375.33268080460601</v>
      </c>
      <c r="I113" s="12">
        <v>375.33271917730599</v>
      </c>
      <c r="J113" s="12">
        <v>375.33323357760599</v>
      </c>
      <c r="K113" s="12">
        <v>375.33333909840599</v>
      </c>
      <c r="L113" s="12">
        <v>375.33628330960602</v>
      </c>
      <c r="M113" s="12">
        <v>320.0120238033</v>
      </c>
      <c r="N113" s="12">
        <v>320.01215732190002</v>
      </c>
      <c r="O113" s="12">
        <v>611.39924092000001</v>
      </c>
      <c r="P113" s="12">
        <v>611.39933848999999</v>
      </c>
      <c r="Q113" s="12">
        <v>614.30954530000008</v>
      </c>
      <c r="R113" s="12">
        <v>614.30963369999995</v>
      </c>
      <c r="S113" s="12">
        <v>1126.3048000000001</v>
      </c>
      <c r="T113" s="12">
        <v>1325.51767</v>
      </c>
      <c r="U113" s="12">
        <v>1970.7126599999999</v>
      </c>
      <c r="V113" s="12">
        <v>1970.71298</v>
      </c>
      <c r="W113" s="12">
        <v>1970.7111</v>
      </c>
      <c r="X113" s="12">
        <v>1970.711</v>
      </c>
      <c r="Y113" s="12">
        <v>2708.6781700000001</v>
      </c>
      <c r="Z113" s="12">
        <v>2708.6781700000001</v>
      </c>
      <c r="AA113" s="12">
        <v>2947.4455200000002</v>
      </c>
    </row>
    <row r="114" spans="1:27">
      <c r="A114" s="11" t="s">
        <v>28</v>
      </c>
      <c r="B114" s="11" t="s">
        <v>14</v>
      </c>
      <c r="C114" s="12">
        <v>0</v>
      </c>
      <c r="D114" s="12">
        <v>0</v>
      </c>
      <c r="E114" s="12">
        <v>2.3416267000000001E-3</v>
      </c>
      <c r="F114" s="12">
        <v>2.6960830999999902E-3</v>
      </c>
      <c r="G114" s="12">
        <v>2.7259203999999999E-3</v>
      </c>
      <c r="H114" s="12">
        <v>2.7770549E-3</v>
      </c>
      <c r="I114" s="12">
        <v>2.8708729999999999E-3</v>
      </c>
      <c r="J114" s="12">
        <v>3.6757057999999999E-3</v>
      </c>
      <c r="K114" s="12">
        <v>3.7090858999999999E-3</v>
      </c>
      <c r="L114" s="12">
        <v>4.4201893000000003E-3</v>
      </c>
      <c r="M114" s="12">
        <v>6.9589945000000002E-3</v>
      </c>
      <c r="N114" s="12">
        <v>7.0018349999999997E-3</v>
      </c>
      <c r="O114" s="12">
        <v>7.0572934999999903E-3</v>
      </c>
      <c r="P114" s="12">
        <v>7.7411959000000001E-3</v>
      </c>
      <c r="Q114" s="12">
        <v>1.2111508300000001E-2</v>
      </c>
      <c r="R114" s="12">
        <v>1.2155337799999999E-2</v>
      </c>
      <c r="S114" s="12">
        <v>1.23892441E-2</v>
      </c>
      <c r="T114" s="12">
        <v>1.252050999999999E-2</v>
      </c>
      <c r="U114" s="12">
        <v>2.4502598E-2</v>
      </c>
      <c r="V114" s="12">
        <v>2.4579844E-2</v>
      </c>
      <c r="W114" s="12">
        <v>2.4626018999999999E-2</v>
      </c>
      <c r="X114" s="12">
        <v>2.47174E-2</v>
      </c>
      <c r="Y114" s="12">
        <v>102.915853359</v>
      </c>
      <c r="Z114" s="12">
        <v>102.9158987385</v>
      </c>
      <c r="AA114" s="12">
        <v>102.91674602399999</v>
      </c>
    </row>
    <row r="115" spans="1:27">
      <c r="A115" s="11" t="s">
        <v>28</v>
      </c>
      <c r="B115" s="11" t="s">
        <v>25</v>
      </c>
      <c r="C115" s="12">
        <v>18.14</v>
      </c>
      <c r="D115" s="12">
        <v>30.966000000000001</v>
      </c>
      <c r="E115" s="12">
        <v>48.356000000000002</v>
      </c>
      <c r="F115" s="12">
        <v>81.88600000000001</v>
      </c>
      <c r="G115" s="12">
        <v>130.08000000000001</v>
      </c>
      <c r="H115" s="12">
        <v>178.929</v>
      </c>
      <c r="I115" s="12">
        <v>243.18899999999999</v>
      </c>
      <c r="J115" s="12">
        <v>298.84999999999997</v>
      </c>
      <c r="K115" s="12">
        <v>380.50099999999998</v>
      </c>
      <c r="L115" s="12">
        <v>475.76100000000002</v>
      </c>
      <c r="M115" s="12">
        <v>587.452</v>
      </c>
      <c r="N115" s="12">
        <v>715.43799999999999</v>
      </c>
      <c r="O115" s="12">
        <v>858.697</v>
      </c>
      <c r="P115" s="12">
        <v>1021.476</v>
      </c>
      <c r="Q115" s="12">
        <v>1205.085</v>
      </c>
      <c r="R115" s="12">
        <v>1393.2389999999998</v>
      </c>
      <c r="S115" s="12">
        <v>1583.1409999999998</v>
      </c>
      <c r="T115" s="12">
        <v>1759.5390000000002</v>
      </c>
      <c r="U115" s="12">
        <v>1945.9650000000001</v>
      </c>
      <c r="V115" s="12">
        <v>2139.6559999999999</v>
      </c>
      <c r="W115" s="12">
        <v>2332.826</v>
      </c>
      <c r="X115" s="12">
        <v>2516.4650000000001</v>
      </c>
      <c r="Y115" s="12">
        <v>2694.652</v>
      </c>
      <c r="Z115" s="12">
        <v>2867.7670000000003</v>
      </c>
      <c r="AA115" s="12">
        <v>3041.66</v>
      </c>
    </row>
    <row r="117" spans="1:27">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c r="A118" s="11" t="s">
        <v>29</v>
      </c>
      <c r="B118" s="11" t="s">
        <v>105</v>
      </c>
      <c r="C118" s="12">
        <v>479.27250313616651</v>
      </c>
      <c r="D118" s="12">
        <v>479.27251794872649</v>
      </c>
      <c r="E118" s="12">
        <v>479.27257383422653</v>
      </c>
      <c r="F118" s="12">
        <v>479.27263237538654</v>
      </c>
      <c r="G118" s="12">
        <v>479.2726374718265</v>
      </c>
      <c r="H118" s="12">
        <v>479.27264511422652</v>
      </c>
      <c r="I118" s="12">
        <v>479.27275268342652</v>
      </c>
      <c r="J118" s="12">
        <v>449.27353402782649</v>
      </c>
      <c r="K118" s="12">
        <v>449.2736934453265</v>
      </c>
      <c r="L118" s="12">
        <v>449.2778577367265</v>
      </c>
      <c r="M118" s="12">
        <v>449.27893013012653</v>
      </c>
      <c r="N118" s="12">
        <v>424.28085882292652</v>
      </c>
      <c r="O118" s="12">
        <v>767.60843733092656</v>
      </c>
      <c r="P118" s="12">
        <v>767.60862408592652</v>
      </c>
      <c r="Q118" s="12">
        <v>981.87797611492658</v>
      </c>
      <c r="R118" s="12">
        <v>981.87809468092644</v>
      </c>
      <c r="S118" s="12">
        <v>981.87834764092645</v>
      </c>
      <c r="T118" s="12">
        <v>1056.2608277769264</v>
      </c>
      <c r="U118" s="12">
        <v>1435.4813531549166</v>
      </c>
      <c r="V118" s="12">
        <v>1435.4814378409264</v>
      </c>
      <c r="W118" s="12">
        <v>1171.2094161499999</v>
      </c>
      <c r="X118" s="12">
        <v>1427.09760579</v>
      </c>
      <c r="Y118" s="12">
        <v>1879.0726248800001</v>
      </c>
      <c r="Z118" s="12">
        <v>1879.0727084700002</v>
      </c>
      <c r="AA118" s="12">
        <v>1879.07300261</v>
      </c>
    </row>
    <row r="119" spans="1:27">
      <c r="A119" s="11" t="s">
        <v>29</v>
      </c>
      <c r="B119" s="11" t="s">
        <v>14</v>
      </c>
      <c r="C119" s="12">
        <v>0</v>
      </c>
      <c r="D119" s="12">
        <v>0</v>
      </c>
      <c r="E119" s="12">
        <v>1.7511541E-3</v>
      </c>
      <c r="F119" s="12">
        <v>1.8701100000000001E-3</v>
      </c>
      <c r="G119" s="12">
        <v>2.0260734500000001E-3</v>
      </c>
      <c r="H119" s="12">
        <v>2.1526790400000001E-3</v>
      </c>
      <c r="I119" s="12">
        <v>2.2251385400000002E-3</v>
      </c>
      <c r="J119" s="12">
        <v>2.7878160999999999E-3</v>
      </c>
      <c r="K119" s="12">
        <v>2.8172472599999991E-3</v>
      </c>
      <c r="L119" s="12">
        <v>3.5516914000000002E-3</v>
      </c>
      <c r="M119" s="12">
        <v>3.9872767999999895E-3</v>
      </c>
      <c r="N119" s="12">
        <v>4.3712934999999998E-3</v>
      </c>
      <c r="O119" s="12">
        <v>6.9332431999999996E-3</v>
      </c>
      <c r="P119" s="12">
        <v>7.1105505999999995E-3</v>
      </c>
      <c r="Q119" s="12">
        <v>7.4113552000000006E-3</v>
      </c>
      <c r="R119" s="12">
        <v>7.4327992999999905E-3</v>
      </c>
      <c r="S119" s="12">
        <v>7.4743090999999998E-3</v>
      </c>
      <c r="T119" s="12">
        <v>7.7562185999999894E-3</v>
      </c>
      <c r="U119" s="12">
        <v>8.2290123999999992E-3</v>
      </c>
      <c r="V119" s="12">
        <v>8.2963619999999998E-3</v>
      </c>
      <c r="W119" s="12">
        <v>9.0465373000000009E-3</v>
      </c>
      <c r="X119" s="12">
        <v>9.8817855000000003E-3</v>
      </c>
      <c r="Y119" s="12">
        <v>1.2157483E-2</v>
      </c>
      <c r="Z119" s="12">
        <v>1.2184762E-2</v>
      </c>
      <c r="AA119" s="12">
        <v>1.223842E-2</v>
      </c>
    </row>
    <row r="120" spans="1:27">
      <c r="A120" s="11" t="s">
        <v>29</v>
      </c>
      <c r="B120" s="11" t="s">
        <v>25</v>
      </c>
      <c r="C120" s="12">
        <v>73.308999999999997</v>
      </c>
      <c r="D120" s="12">
        <v>101.551</v>
      </c>
      <c r="E120" s="12">
        <v>127.312</v>
      </c>
      <c r="F120" s="12">
        <v>163.02499999999998</v>
      </c>
      <c r="G120" s="12">
        <v>199.60599999999999</v>
      </c>
      <c r="H120" s="12">
        <v>240.464</v>
      </c>
      <c r="I120" s="12">
        <v>286.77500000000003</v>
      </c>
      <c r="J120" s="12">
        <v>326.41500000000002</v>
      </c>
      <c r="K120" s="12">
        <v>383.77499999999998</v>
      </c>
      <c r="L120" s="12">
        <v>445.52100000000002</v>
      </c>
      <c r="M120" s="12">
        <v>513.29599999999994</v>
      </c>
      <c r="N120" s="12">
        <v>587.38900000000001</v>
      </c>
      <c r="O120" s="12">
        <v>662.82799999999997</v>
      </c>
      <c r="P120" s="12">
        <v>739.02500000000009</v>
      </c>
      <c r="Q120" s="12">
        <v>819.47900000000004</v>
      </c>
      <c r="R120" s="12">
        <v>904.197</v>
      </c>
      <c r="S120" s="12">
        <v>974.71300000000008</v>
      </c>
      <c r="T120" s="12">
        <v>1040.8879999999999</v>
      </c>
      <c r="U120" s="12">
        <v>1105.8</v>
      </c>
      <c r="V120" s="12">
        <v>1166.0830000000001</v>
      </c>
      <c r="W120" s="12">
        <v>1221.982</v>
      </c>
      <c r="X120" s="12">
        <v>1278.5049999999999</v>
      </c>
      <c r="Y120" s="12">
        <v>1338.9870000000001</v>
      </c>
      <c r="Z120" s="12">
        <v>1401.0949999999998</v>
      </c>
      <c r="AA120" s="12">
        <v>1464.6789999999999</v>
      </c>
    </row>
    <row r="122" spans="1:27">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c r="A123" s="11" t="s">
        <v>30</v>
      </c>
      <c r="B123" s="11" t="s">
        <v>105</v>
      </c>
      <c r="C123" s="12">
        <v>1.8018892999999998E-3</v>
      </c>
      <c r="D123" s="12">
        <v>1.8078021999999999E-3</v>
      </c>
      <c r="E123" s="12">
        <v>2.00581234999999E-3</v>
      </c>
      <c r="F123" s="12">
        <v>2.12748374E-3</v>
      </c>
      <c r="G123" s="12">
        <v>2.1309270999999999E-3</v>
      </c>
      <c r="H123" s="12">
        <v>2.1370360999999989E-3</v>
      </c>
      <c r="I123" s="12">
        <v>2.4152775999999902E-3</v>
      </c>
      <c r="J123" s="12">
        <v>2.8450342999999999E-3</v>
      </c>
      <c r="K123" s="12">
        <v>3.1340386999999903E-3</v>
      </c>
      <c r="L123" s="12">
        <v>5.3755877000000001E-3</v>
      </c>
      <c r="M123" s="12">
        <v>6.1095426999999997E-3</v>
      </c>
      <c r="N123" s="12">
        <v>6.7360366000000001E-3</v>
      </c>
      <c r="O123" s="12">
        <v>1.05480282E-2</v>
      </c>
      <c r="P123" s="12">
        <v>1.06222786E-2</v>
      </c>
      <c r="Q123" s="12">
        <v>1.37862565E-2</v>
      </c>
      <c r="R123" s="12">
        <v>1.38733894E-2</v>
      </c>
      <c r="S123" s="12">
        <v>1.4022577E-2</v>
      </c>
      <c r="T123" s="12">
        <v>1.61453937E-2</v>
      </c>
      <c r="U123" s="12">
        <v>1.89569656E-2</v>
      </c>
      <c r="V123" s="12">
        <v>1.9057430599999991E-2</v>
      </c>
      <c r="W123" s="12">
        <v>1.73872219999999E-2</v>
      </c>
      <c r="X123" s="12">
        <v>1.7399511999999999E-2</v>
      </c>
      <c r="Y123" s="12">
        <v>1.8865059399999998E-2</v>
      </c>
      <c r="Z123" s="12">
        <v>1.9459725000000001E-2</v>
      </c>
      <c r="AA123" s="12">
        <v>2.1376696000000001E-2</v>
      </c>
    </row>
    <row r="124" spans="1:27">
      <c r="A124" s="11" t="s">
        <v>30</v>
      </c>
      <c r="B124" s="11" t="s">
        <v>14</v>
      </c>
      <c r="C124" s="12">
        <v>0</v>
      </c>
      <c r="D124" s="12">
        <v>0</v>
      </c>
      <c r="E124" s="12">
        <v>4.3386542E-3</v>
      </c>
      <c r="F124" s="12">
        <v>4.6785406999999999E-3</v>
      </c>
      <c r="G124" s="12">
        <v>4.9774744000000001E-3</v>
      </c>
      <c r="H124" s="12">
        <v>5.3401085999999999E-3</v>
      </c>
      <c r="I124" s="12">
        <v>6.8705381999999999E-3</v>
      </c>
      <c r="J124" s="12">
        <v>9.1324233999999904E-3</v>
      </c>
      <c r="K124" s="12">
        <v>1.0220339499999989E-2</v>
      </c>
      <c r="L124" s="12">
        <v>1.8237411099999989E-2</v>
      </c>
      <c r="M124" s="12">
        <v>4.7007789999999994E-2</v>
      </c>
      <c r="N124" s="12">
        <v>74.976976394000005</v>
      </c>
      <c r="O124" s="12">
        <v>373.485432205</v>
      </c>
      <c r="P124" s="12">
        <v>373.48552979999999</v>
      </c>
      <c r="Q124" s="12">
        <v>645.01130214099999</v>
      </c>
      <c r="R124" s="12">
        <v>645.01140544500004</v>
      </c>
      <c r="S124" s="12">
        <v>645.01146415200003</v>
      </c>
      <c r="T124" s="12">
        <v>645.01151136600004</v>
      </c>
      <c r="U124" s="12">
        <v>704.61296353499995</v>
      </c>
      <c r="V124" s="12">
        <v>704.61302189799994</v>
      </c>
      <c r="W124" s="12">
        <v>704.64712912100003</v>
      </c>
      <c r="X124" s="12">
        <v>704.808654757</v>
      </c>
      <c r="Y124" s="12">
        <v>1001.771560229</v>
      </c>
      <c r="Z124" s="12">
        <v>1001.771621016</v>
      </c>
      <c r="AA124" s="12">
        <v>1001.7719365089999</v>
      </c>
    </row>
    <row r="125" spans="1:27">
      <c r="A125" s="11" t="s">
        <v>30</v>
      </c>
      <c r="B125" s="11" t="s">
        <v>25</v>
      </c>
      <c r="C125" s="12">
        <v>2.1869999999999998</v>
      </c>
      <c r="D125" s="12">
        <v>3.7669999999999999</v>
      </c>
      <c r="E125" s="12">
        <v>6.1920000000000002</v>
      </c>
      <c r="F125" s="12">
        <v>9.4580000000000002</v>
      </c>
      <c r="G125" s="12">
        <v>13.686</v>
      </c>
      <c r="H125" s="12">
        <v>18.501000000000001</v>
      </c>
      <c r="I125" s="12">
        <v>25.305999999999997</v>
      </c>
      <c r="J125" s="12">
        <v>31.024000000000001</v>
      </c>
      <c r="K125" s="12">
        <v>39.655000000000001</v>
      </c>
      <c r="L125" s="12">
        <v>49.213999999999999</v>
      </c>
      <c r="M125" s="12">
        <v>59.832000000000001</v>
      </c>
      <c r="N125" s="12">
        <v>71.546999999999997</v>
      </c>
      <c r="O125" s="12">
        <v>84.406999999999996</v>
      </c>
      <c r="P125" s="12">
        <v>97.813000000000002</v>
      </c>
      <c r="Q125" s="12">
        <v>112.161</v>
      </c>
      <c r="R125" s="12">
        <v>127.544</v>
      </c>
      <c r="S125" s="12">
        <v>142.83799999999999</v>
      </c>
      <c r="T125" s="12">
        <v>158.71299999999999</v>
      </c>
      <c r="U125" s="12">
        <v>174.702</v>
      </c>
      <c r="V125" s="12">
        <v>190.50399999999999</v>
      </c>
      <c r="W125" s="12">
        <v>206.21899999999999</v>
      </c>
      <c r="X125" s="12">
        <v>221.12899999999999</v>
      </c>
      <c r="Y125" s="12">
        <v>235.566</v>
      </c>
      <c r="Z125" s="12">
        <v>250.398</v>
      </c>
      <c r="AA125" s="12">
        <v>266.11900000000003</v>
      </c>
    </row>
    <row r="128" spans="1:27">
      <c r="A128" s="28" t="s">
        <v>100</v>
      </c>
    </row>
    <row r="129" spans="1:27">
      <c r="A129" s="8" t="s">
        <v>23</v>
      </c>
      <c r="B129" s="8" t="s">
        <v>24</v>
      </c>
      <c r="C129" s="8" t="s">
        <v>32</v>
      </c>
      <c r="D129" s="8" t="s">
        <v>33</v>
      </c>
      <c r="E129" s="8" t="s">
        <v>34</v>
      </c>
      <c r="F129" s="8" t="s">
        <v>35</v>
      </c>
      <c r="G129" s="8" t="s">
        <v>36</v>
      </c>
      <c r="H129" s="8" t="s">
        <v>37</v>
      </c>
      <c r="I129" s="8" t="s">
        <v>38</v>
      </c>
      <c r="J129" s="8" t="s">
        <v>39</v>
      </c>
      <c r="K129" s="8" t="s">
        <v>40</v>
      </c>
      <c r="L129" s="8" t="s">
        <v>41</v>
      </c>
      <c r="M129" s="8" t="s">
        <v>42</v>
      </c>
      <c r="N129" s="8" t="s">
        <v>43</v>
      </c>
      <c r="O129" s="8" t="s">
        <v>44</v>
      </c>
      <c r="P129" s="8" t="s">
        <v>45</v>
      </c>
      <c r="Q129" s="8" t="s">
        <v>46</v>
      </c>
      <c r="R129" s="8" t="s">
        <v>47</v>
      </c>
      <c r="S129" s="8" t="s">
        <v>48</v>
      </c>
      <c r="T129" s="8" t="s">
        <v>49</v>
      </c>
      <c r="U129" s="8" t="s">
        <v>50</v>
      </c>
      <c r="V129" s="8" t="s">
        <v>84</v>
      </c>
      <c r="W129" s="8" t="s">
        <v>85</v>
      </c>
      <c r="X129" s="8" t="s">
        <v>86</v>
      </c>
      <c r="Y129" s="8" t="s">
        <v>87</v>
      </c>
      <c r="Z129" s="8" t="s">
        <v>111</v>
      </c>
      <c r="AA129" s="8" t="s">
        <v>112</v>
      </c>
    </row>
    <row r="130" spans="1:27">
      <c r="A130" s="11" t="s">
        <v>18</v>
      </c>
      <c r="B130" s="11" t="s">
        <v>53</v>
      </c>
      <c r="C130" s="12">
        <v>19612.643984604285</v>
      </c>
      <c r="D130" s="12">
        <v>21356.088579698378</v>
      </c>
      <c r="E130" s="12">
        <v>23089.896026606981</v>
      </c>
      <c r="F130" s="12">
        <v>24768.0806035559</v>
      </c>
      <c r="G130" s="12">
        <v>26406.502046768273</v>
      </c>
      <c r="H130" s="12">
        <v>27736.048137830086</v>
      </c>
      <c r="I130" s="12">
        <v>28800.691967131173</v>
      </c>
      <c r="J130" s="12">
        <v>29772.905729900005</v>
      </c>
      <c r="K130" s="12">
        <v>31044.082498045154</v>
      </c>
      <c r="L130" s="12">
        <v>32320.170230236017</v>
      </c>
      <c r="M130" s="12">
        <v>33578.086014174187</v>
      </c>
      <c r="N130" s="12">
        <v>34817.626385813965</v>
      </c>
      <c r="O130" s="12">
        <v>35932.494956042465</v>
      </c>
      <c r="P130" s="12">
        <v>36964.936213098918</v>
      </c>
      <c r="Q130" s="12">
        <v>37971.897917736009</v>
      </c>
      <c r="R130" s="12">
        <v>38944.317186217202</v>
      </c>
      <c r="S130" s="12">
        <v>39891.804201338186</v>
      </c>
      <c r="T130" s="12">
        <v>40788.699479227944</v>
      </c>
      <c r="U130" s="12">
        <v>41676.349390854273</v>
      </c>
      <c r="V130" s="12">
        <v>42602.551400262928</v>
      </c>
      <c r="W130" s="12">
        <v>43546.173225195766</v>
      </c>
      <c r="X130" s="12">
        <v>44719.548957386491</v>
      </c>
      <c r="Y130" s="12">
        <v>46001.583850531744</v>
      </c>
      <c r="Z130" s="12">
        <v>47326.207316929591</v>
      </c>
      <c r="AA130" s="12">
        <v>48630.102914039795</v>
      </c>
    </row>
    <row r="131" spans="1:27" collapsed="1">
      <c r="A131" s="11" t="s">
        <v>18</v>
      </c>
      <c r="B131" s="11" t="s">
        <v>77</v>
      </c>
      <c r="C131" s="12">
        <v>744.91600000000005</v>
      </c>
      <c r="D131" s="12">
        <v>917.14650000000006</v>
      </c>
      <c r="E131" s="12">
        <v>1214.5030000000002</v>
      </c>
      <c r="F131" s="12">
        <v>1523.354</v>
      </c>
      <c r="G131" s="12">
        <v>1933.941</v>
      </c>
      <c r="H131" s="12">
        <v>2354.63</v>
      </c>
      <c r="I131" s="12">
        <v>2716.4504999999999</v>
      </c>
      <c r="J131" s="12">
        <v>3174.1104999999998</v>
      </c>
      <c r="K131" s="12">
        <v>3609.2434999999996</v>
      </c>
      <c r="L131" s="12">
        <v>4287.7984999999999</v>
      </c>
      <c r="M131" s="12">
        <v>5010.6980000000003</v>
      </c>
      <c r="N131" s="12">
        <v>5755.6655000000001</v>
      </c>
      <c r="O131" s="12">
        <v>6520.6945000000005</v>
      </c>
      <c r="P131" s="12">
        <v>7237.9219999999996</v>
      </c>
      <c r="Q131" s="12">
        <v>7943.7669999999998</v>
      </c>
      <c r="R131" s="12">
        <v>8631.896999999999</v>
      </c>
      <c r="S131" s="12">
        <v>9281.0920000000024</v>
      </c>
      <c r="T131" s="12">
        <v>9756.6514999999981</v>
      </c>
      <c r="U131" s="12">
        <v>10166.712499999998</v>
      </c>
      <c r="V131" s="12">
        <v>10528.133999999998</v>
      </c>
      <c r="W131" s="12">
        <v>10830.553</v>
      </c>
      <c r="X131" s="12">
        <v>11013.404</v>
      </c>
      <c r="Y131" s="12">
        <v>11152.464</v>
      </c>
      <c r="Z131" s="12">
        <v>11231.674499999999</v>
      </c>
      <c r="AA131" s="12">
        <v>11258.357</v>
      </c>
    </row>
    <row r="132" spans="1:27" collapsed="1">
      <c r="A132" s="11" t="s">
        <v>18</v>
      </c>
      <c r="B132" s="11" t="s">
        <v>78</v>
      </c>
      <c r="C132" s="12">
        <v>744.91600000000005</v>
      </c>
      <c r="D132" s="12">
        <v>917.14650000000006</v>
      </c>
      <c r="E132" s="12">
        <v>1214.5030000000002</v>
      </c>
      <c r="F132" s="12">
        <v>1523.354</v>
      </c>
      <c r="G132" s="12">
        <v>1933.941</v>
      </c>
      <c r="H132" s="12">
        <v>2354.63</v>
      </c>
      <c r="I132" s="12">
        <v>2716.4504999999999</v>
      </c>
      <c r="J132" s="12">
        <v>3174.1104999999998</v>
      </c>
      <c r="K132" s="12">
        <v>3609.2434999999996</v>
      </c>
      <c r="L132" s="12">
        <v>4287.7984999999999</v>
      </c>
      <c r="M132" s="12">
        <v>5010.6980000000003</v>
      </c>
      <c r="N132" s="12">
        <v>5755.6655000000001</v>
      </c>
      <c r="O132" s="12">
        <v>6520.6945000000005</v>
      </c>
      <c r="P132" s="12">
        <v>7237.9219999999996</v>
      </c>
      <c r="Q132" s="12">
        <v>7943.7669999999998</v>
      </c>
      <c r="R132" s="12">
        <v>8631.896999999999</v>
      </c>
      <c r="S132" s="12">
        <v>9281.0920000000024</v>
      </c>
      <c r="T132" s="12">
        <v>9756.6514999999981</v>
      </c>
      <c r="U132" s="12">
        <v>10166.712499999998</v>
      </c>
      <c r="V132" s="12">
        <v>10528.133999999998</v>
      </c>
      <c r="W132" s="12">
        <v>10830.553</v>
      </c>
      <c r="X132" s="12">
        <v>11013.404</v>
      </c>
      <c r="Y132" s="12">
        <v>11152.464</v>
      </c>
      <c r="Z132" s="12">
        <v>11231.674499999999</v>
      </c>
      <c r="AA132" s="12">
        <v>11258.357</v>
      </c>
    </row>
    <row r="134" spans="1:27">
      <c r="A134" s="8" t="s">
        <v>23</v>
      </c>
      <c r="B134" s="8" t="s">
        <v>24</v>
      </c>
      <c r="C134" s="8" t="s">
        <v>32</v>
      </c>
      <c r="D134" s="8" t="s">
        <v>33</v>
      </c>
      <c r="E134" s="8" t="s">
        <v>34</v>
      </c>
      <c r="F134" s="8" t="s">
        <v>35</v>
      </c>
      <c r="G134" s="8" t="s">
        <v>36</v>
      </c>
      <c r="H134" s="8" t="s">
        <v>37</v>
      </c>
      <c r="I134" s="8" t="s">
        <v>38</v>
      </c>
      <c r="J134" s="8" t="s">
        <v>39</v>
      </c>
      <c r="K134" s="8" t="s">
        <v>40</v>
      </c>
      <c r="L134" s="8" t="s">
        <v>41</v>
      </c>
      <c r="M134" s="8" t="s">
        <v>42</v>
      </c>
      <c r="N134" s="8" t="s">
        <v>43</v>
      </c>
      <c r="O134" s="8" t="s">
        <v>44</v>
      </c>
      <c r="P134" s="8" t="s">
        <v>45</v>
      </c>
      <c r="Q134" s="8" t="s">
        <v>46</v>
      </c>
      <c r="R134" s="8" t="s">
        <v>47</v>
      </c>
      <c r="S134" s="8" t="s">
        <v>48</v>
      </c>
      <c r="T134" s="8" t="s">
        <v>49</v>
      </c>
      <c r="U134" s="8" t="s">
        <v>50</v>
      </c>
      <c r="V134" s="8" t="s">
        <v>84</v>
      </c>
      <c r="W134" s="8" t="s">
        <v>85</v>
      </c>
      <c r="X134" s="8" t="s">
        <v>86</v>
      </c>
      <c r="Y134" s="8" t="s">
        <v>87</v>
      </c>
      <c r="Z134" s="8" t="s">
        <v>111</v>
      </c>
      <c r="AA134" s="8" t="s">
        <v>112</v>
      </c>
    </row>
    <row r="135" spans="1:27">
      <c r="A135" s="11" t="s">
        <v>26</v>
      </c>
      <c r="B135" s="11" t="s">
        <v>53</v>
      </c>
      <c r="C135" s="27">
        <v>6242.92960730708</v>
      </c>
      <c r="D135" s="27">
        <v>6773.456798167299</v>
      </c>
      <c r="E135" s="27">
        <v>7314.9002235705302</v>
      </c>
      <c r="F135" s="27">
        <v>7845.6316687990202</v>
      </c>
      <c r="G135" s="27">
        <v>8363.8364446726791</v>
      </c>
      <c r="H135" s="27">
        <v>8849.7287524683707</v>
      </c>
      <c r="I135" s="27">
        <v>9251.241483987189</v>
      </c>
      <c r="J135" s="27">
        <v>9616.8763727640799</v>
      </c>
      <c r="K135" s="27">
        <v>10054.442928543649</v>
      </c>
      <c r="L135" s="27">
        <v>10479.02367451138</v>
      </c>
      <c r="M135" s="27">
        <v>10892.042647965691</v>
      </c>
      <c r="N135" s="27">
        <v>11295.806884188811</v>
      </c>
      <c r="O135" s="27">
        <v>11655.12798499525</v>
      </c>
      <c r="P135" s="27">
        <v>11981.605515909239</v>
      </c>
      <c r="Q135" s="27">
        <v>12299.09040939041</v>
      </c>
      <c r="R135" s="27">
        <v>12606.156956097409</v>
      </c>
      <c r="S135" s="27">
        <v>12903.745996420021</v>
      </c>
      <c r="T135" s="27">
        <v>13190.144003476431</v>
      </c>
      <c r="U135" s="27">
        <v>13471.131148637709</v>
      </c>
      <c r="V135" s="27">
        <v>13775.315370075941</v>
      </c>
      <c r="W135" s="27">
        <v>14089.40214191733</v>
      </c>
      <c r="X135" s="27">
        <v>14489.326480290931</v>
      </c>
      <c r="Y135" s="27">
        <v>14927.892978946911</v>
      </c>
      <c r="Z135" s="27">
        <v>15382.19528506248</v>
      </c>
      <c r="AA135" s="27">
        <v>15829.146345210309</v>
      </c>
    </row>
    <row r="136" spans="1:27">
      <c r="A136" s="11" t="s">
        <v>26</v>
      </c>
      <c r="B136" s="11" t="s">
        <v>77</v>
      </c>
      <c r="C136" s="12">
        <v>272.85999999999996</v>
      </c>
      <c r="D136" s="12">
        <v>342.40800000000002</v>
      </c>
      <c r="E136" s="12">
        <v>492.38850000000002</v>
      </c>
      <c r="F136" s="12">
        <v>638.09849999999994</v>
      </c>
      <c r="G136" s="12">
        <v>797.97050000000002</v>
      </c>
      <c r="H136" s="12">
        <v>941.96749999999997</v>
      </c>
      <c r="I136" s="12">
        <v>1074.9155000000001</v>
      </c>
      <c r="J136" s="12">
        <v>1258.761</v>
      </c>
      <c r="K136" s="12">
        <v>1431.83</v>
      </c>
      <c r="L136" s="12">
        <v>1668.596</v>
      </c>
      <c r="M136" s="12">
        <v>1912.4335000000001</v>
      </c>
      <c r="N136" s="12">
        <v>2164.4295000000002</v>
      </c>
      <c r="O136" s="12">
        <v>2429.6735000000003</v>
      </c>
      <c r="P136" s="12">
        <v>2676.2474999999995</v>
      </c>
      <c r="Q136" s="12">
        <v>2908.6255000000001</v>
      </c>
      <c r="R136" s="12">
        <v>3127.7740000000003</v>
      </c>
      <c r="S136" s="12">
        <v>3338.6740000000009</v>
      </c>
      <c r="T136" s="12">
        <v>3468.2249999999999</v>
      </c>
      <c r="U136" s="12">
        <v>3574.1655000000001</v>
      </c>
      <c r="V136" s="12">
        <v>3651.5284999999999</v>
      </c>
      <c r="W136" s="12">
        <v>3696.8409999999999</v>
      </c>
      <c r="X136" s="12">
        <v>3704.3780000000006</v>
      </c>
      <c r="Y136" s="12">
        <v>3716.8415000000005</v>
      </c>
      <c r="Z136" s="12">
        <v>3724.722999999999</v>
      </c>
      <c r="AA136" s="12">
        <v>3727.1389999999997</v>
      </c>
    </row>
    <row r="137" spans="1:27">
      <c r="A137" s="11" t="s">
        <v>26</v>
      </c>
      <c r="B137" s="11" t="s">
        <v>78</v>
      </c>
      <c r="C137" s="12">
        <v>272.85999999999996</v>
      </c>
      <c r="D137" s="12">
        <v>342.40800000000002</v>
      </c>
      <c r="E137" s="12">
        <v>492.38850000000002</v>
      </c>
      <c r="F137" s="12">
        <v>638.09849999999994</v>
      </c>
      <c r="G137" s="12">
        <v>797.97050000000002</v>
      </c>
      <c r="H137" s="12">
        <v>941.96749999999997</v>
      </c>
      <c r="I137" s="12">
        <v>1074.9155000000001</v>
      </c>
      <c r="J137" s="12">
        <v>1258.761</v>
      </c>
      <c r="K137" s="12">
        <v>1431.83</v>
      </c>
      <c r="L137" s="12">
        <v>1668.596</v>
      </c>
      <c r="M137" s="12">
        <v>1912.4335000000001</v>
      </c>
      <c r="N137" s="12">
        <v>2164.4295000000002</v>
      </c>
      <c r="O137" s="12">
        <v>2429.6735000000003</v>
      </c>
      <c r="P137" s="12">
        <v>2676.2474999999995</v>
      </c>
      <c r="Q137" s="12">
        <v>2908.6255000000001</v>
      </c>
      <c r="R137" s="12">
        <v>3127.7740000000003</v>
      </c>
      <c r="S137" s="12">
        <v>3338.6740000000009</v>
      </c>
      <c r="T137" s="12">
        <v>3468.2249999999999</v>
      </c>
      <c r="U137" s="12">
        <v>3574.1655000000001</v>
      </c>
      <c r="V137" s="12">
        <v>3651.5284999999999</v>
      </c>
      <c r="W137" s="12">
        <v>3696.8409999999999</v>
      </c>
      <c r="X137" s="12">
        <v>3704.3780000000006</v>
      </c>
      <c r="Y137" s="12">
        <v>3716.8415000000005</v>
      </c>
      <c r="Z137" s="12">
        <v>3724.722999999999</v>
      </c>
      <c r="AA137" s="12">
        <v>3727.1389999999997</v>
      </c>
    </row>
    <row r="139" spans="1:27">
      <c r="A139" s="8" t="s">
        <v>23</v>
      </c>
      <c r="B139" s="8" t="s">
        <v>24</v>
      </c>
      <c r="C139" s="8" t="s">
        <v>32</v>
      </c>
      <c r="D139" s="8" t="s">
        <v>33</v>
      </c>
      <c r="E139" s="8" t="s">
        <v>34</v>
      </c>
      <c r="F139" s="8" t="s">
        <v>35</v>
      </c>
      <c r="G139" s="8" t="s">
        <v>36</v>
      </c>
      <c r="H139" s="8" t="s">
        <v>37</v>
      </c>
      <c r="I139" s="8" t="s">
        <v>38</v>
      </c>
      <c r="J139" s="8" t="s">
        <v>39</v>
      </c>
      <c r="K139" s="8" t="s">
        <v>40</v>
      </c>
      <c r="L139" s="8" t="s">
        <v>41</v>
      </c>
      <c r="M139" s="8" t="s">
        <v>42</v>
      </c>
      <c r="N139" s="8" t="s">
        <v>43</v>
      </c>
      <c r="O139" s="8" t="s">
        <v>44</v>
      </c>
      <c r="P139" s="8" t="s">
        <v>45</v>
      </c>
      <c r="Q139" s="8" t="s">
        <v>46</v>
      </c>
      <c r="R139" s="8" t="s">
        <v>47</v>
      </c>
      <c r="S139" s="8" t="s">
        <v>48</v>
      </c>
      <c r="T139" s="8" t="s">
        <v>49</v>
      </c>
      <c r="U139" s="8" t="s">
        <v>50</v>
      </c>
      <c r="V139" s="8" t="s">
        <v>84</v>
      </c>
      <c r="W139" s="8" t="s">
        <v>85</v>
      </c>
      <c r="X139" s="8" t="s">
        <v>86</v>
      </c>
      <c r="Y139" s="8" t="s">
        <v>87</v>
      </c>
      <c r="Z139" s="8" t="s">
        <v>111</v>
      </c>
      <c r="AA139" s="8" t="s">
        <v>112</v>
      </c>
    </row>
    <row r="140" spans="1:27">
      <c r="A140" s="11" t="s">
        <v>27</v>
      </c>
      <c r="B140" s="11" t="s">
        <v>53</v>
      </c>
      <c r="C140" s="27">
        <v>5939.9611638832102</v>
      </c>
      <c r="D140" s="27">
        <v>6352.8330822299795</v>
      </c>
      <c r="E140" s="27">
        <v>6760.5776971493297</v>
      </c>
      <c r="F140" s="27">
        <v>7139.2175136815895</v>
      </c>
      <c r="G140" s="27">
        <v>7501.0502092461102</v>
      </c>
      <c r="H140" s="27">
        <v>7837.1767751063198</v>
      </c>
      <c r="I140" s="27">
        <v>8124.6054521896594</v>
      </c>
      <c r="J140" s="27">
        <v>8391.4808520552506</v>
      </c>
      <c r="K140" s="27">
        <v>8796.3069531977198</v>
      </c>
      <c r="L140" s="27">
        <v>9218.9553873375098</v>
      </c>
      <c r="M140" s="27">
        <v>9636.7445718133094</v>
      </c>
      <c r="N140" s="27">
        <v>10046.357699165461</v>
      </c>
      <c r="O140" s="27">
        <v>10414.727830213851</v>
      </c>
      <c r="P140" s="27">
        <v>10756.8524935203</v>
      </c>
      <c r="Q140" s="27">
        <v>11091.300289891269</v>
      </c>
      <c r="R140" s="27">
        <v>11411.60301905794</v>
      </c>
      <c r="S140" s="27">
        <v>11719.71757248535</v>
      </c>
      <c r="T140" s="27">
        <v>12012.421671275672</v>
      </c>
      <c r="U140" s="27">
        <v>12294.883673627832</v>
      </c>
      <c r="V140" s="27">
        <v>12573.051349703092</v>
      </c>
      <c r="W140" s="27">
        <v>12847.20083122196</v>
      </c>
      <c r="X140" s="27">
        <v>13162.216792915431</v>
      </c>
      <c r="Y140" s="27">
        <v>13501.75685239126</v>
      </c>
      <c r="Z140" s="27">
        <v>13853.29470790203</v>
      </c>
      <c r="AA140" s="27">
        <v>14200.97762087244</v>
      </c>
    </row>
    <row r="141" spans="1:27">
      <c r="A141" s="11" t="s">
        <v>27</v>
      </c>
      <c r="B141" s="11" t="s">
        <v>77</v>
      </c>
      <c r="C141" s="12">
        <v>142.00150000000002</v>
      </c>
      <c r="D141" s="12">
        <v>176.69049999999999</v>
      </c>
      <c r="E141" s="12">
        <v>220.38299999999998</v>
      </c>
      <c r="F141" s="12">
        <v>291.14050000000003</v>
      </c>
      <c r="G141" s="12">
        <v>375.91799999999995</v>
      </c>
      <c r="H141" s="12">
        <v>473.93449999999996</v>
      </c>
      <c r="I141" s="12">
        <v>567.99900000000002</v>
      </c>
      <c r="J141" s="12">
        <v>689.92699999999991</v>
      </c>
      <c r="K141" s="12">
        <v>806.70550000000003</v>
      </c>
      <c r="L141" s="12">
        <v>1028.5839999999998</v>
      </c>
      <c r="M141" s="12">
        <v>1271.1665</v>
      </c>
      <c r="N141" s="12">
        <v>1515.414</v>
      </c>
      <c r="O141" s="12">
        <v>1755.8154999999999</v>
      </c>
      <c r="P141" s="12">
        <v>1977.0934999999999</v>
      </c>
      <c r="Q141" s="12">
        <v>2187.7380000000003</v>
      </c>
      <c r="R141" s="12">
        <v>2389.4565000000002</v>
      </c>
      <c r="S141" s="12">
        <v>2584.6570000000002</v>
      </c>
      <c r="T141" s="12">
        <v>2742.6190000000001</v>
      </c>
      <c r="U141" s="12">
        <v>2898.8229999999999</v>
      </c>
      <c r="V141" s="12">
        <v>3049.6634999999997</v>
      </c>
      <c r="W141" s="12">
        <v>3191.7325000000001</v>
      </c>
      <c r="X141" s="12">
        <v>3290.6579999999994</v>
      </c>
      <c r="Y141" s="12">
        <v>3358.1235000000001</v>
      </c>
      <c r="Z141" s="12">
        <v>3395.029</v>
      </c>
      <c r="AA141" s="12">
        <v>3404.2585000000008</v>
      </c>
    </row>
    <row r="142" spans="1:27">
      <c r="A142" s="11" t="s">
        <v>27</v>
      </c>
      <c r="B142" s="11" t="s">
        <v>78</v>
      </c>
      <c r="C142" s="12">
        <v>142.00150000000002</v>
      </c>
      <c r="D142" s="12">
        <v>176.69049999999999</v>
      </c>
      <c r="E142" s="12">
        <v>220.38299999999998</v>
      </c>
      <c r="F142" s="12">
        <v>291.14050000000003</v>
      </c>
      <c r="G142" s="12">
        <v>375.91799999999995</v>
      </c>
      <c r="H142" s="12">
        <v>473.93449999999996</v>
      </c>
      <c r="I142" s="12">
        <v>567.99900000000002</v>
      </c>
      <c r="J142" s="12">
        <v>689.92699999999991</v>
      </c>
      <c r="K142" s="12">
        <v>806.70550000000003</v>
      </c>
      <c r="L142" s="12">
        <v>1028.5839999999998</v>
      </c>
      <c r="M142" s="12">
        <v>1271.1665</v>
      </c>
      <c r="N142" s="12">
        <v>1515.414</v>
      </c>
      <c r="O142" s="12">
        <v>1755.8154999999999</v>
      </c>
      <c r="P142" s="12">
        <v>1977.0934999999999</v>
      </c>
      <c r="Q142" s="12">
        <v>2187.7380000000003</v>
      </c>
      <c r="R142" s="12">
        <v>2389.4565000000002</v>
      </c>
      <c r="S142" s="12">
        <v>2584.6570000000002</v>
      </c>
      <c r="T142" s="12">
        <v>2742.6190000000001</v>
      </c>
      <c r="U142" s="12">
        <v>2898.8229999999999</v>
      </c>
      <c r="V142" s="12">
        <v>3049.6634999999997</v>
      </c>
      <c r="W142" s="12">
        <v>3191.7325000000001</v>
      </c>
      <c r="X142" s="12">
        <v>3290.6579999999994</v>
      </c>
      <c r="Y142" s="12">
        <v>3358.1235000000001</v>
      </c>
      <c r="Z142" s="12">
        <v>3395.029</v>
      </c>
      <c r="AA142" s="12">
        <v>3404.2585000000008</v>
      </c>
    </row>
    <row r="144" spans="1:27">
      <c r="A144" s="8" t="s">
        <v>23</v>
      </c>
      <c r="B144" s="8" t="s">
        <v>24</v>
      </c>
      <c r="C144" s="8" t="s">
        <v>32</v>
      </c>
      <c r="D144" s="8" t="s">
        <v>33</v>
      </c>
      <c r="E144" s="8" t="s">
        <v>34</v>
      </c>
      <c r="F144" s="8" t="s">
        <v>35</v>
      </c>
      <c r="G144" s="8" t="s">
        <v>36</v>
      </c>
      <c r="H144" s="8" t="s">
        <v>37</v>
      </c>
      <c r="I144" s="8" t="s">
        <v>38</v>
      </c>
      <c r="J144" s="8" t="s">
        <v>39</v>
      </c>
      <c r="K144" s="8" t="s">
        <v>40</v>
      </c>
      <c r="L144" s="8" t="s">
        <v>41</v>
      </c>
      <c r="M144" s="8" t="s">
        <v>42</v>
      </c>
      <c r="N144" s="8" t="s">
        <v>43</v>
      </c>
      <c r="O144" s="8" t="s">
        <v>44</v>
      </c>
      <c r="P144" s="8" t="s">
        <v>45</v>
      </c>
      <c r="Q144" s="8" t="s">
        <v>46</v>
      </c>
      <c r="R144" s="8" t="s">
        <v>47</v>
      </c>
      <c r="S144" s="8" t="s">
        <v>48</v>
      </c>
      <c r="T144" s="8" t="s">
        <v>49</v>
      </c>
      <c r="U144" s="8" t="s">
        <v>50</v>
      </c>
      <c r="V144" s="8" t="s">
        <v>84</v>
      </c>
      <c r="W144" s="8" t="s">
        <v>85</v>
      </c>
      <c r="X144" s="8" t="s">
        <v>86</v>
      </c>
      <c r="Y144" s="8" t="s">
        <v>87</v>
      </c>
      <c r="Z144" s="8" t="s">
        <v>111</v>
      </c>
      <c r="AA144" s="8" t="s">
        <v>112</v>
      </c>
    </row>
    <row r="145" spans="1:27">
      <c r="A145" s="11" t="s">
        <v>28</v>
      </c>
      <c r="B145" s="11" t="s">
        <v>53</v>
      </c>
      <c r="C145" s="27">
        <v>4723.1181700938887</v>
      </c>
      <c r="D145" s="27">
        <v>5337.1598962363696</v>
      </c>
      <c r="E145" s="27">
        <v>5941.9148219756198</v>
      </c>
      <c r="F145" s="27">
        <v>6536.5577403223897</v>
      </c>
      <c r="G145" s="27">
        <v>7126.0209604164702</v>
      </c>
      <c r="H145" s="27">
        <v>7475.25800813152</v>
      </c>
      <c r="I145" s="27">
        <v>7735.8328995965803</v>
      </c>
      <c r="J145" s="27">
        <v>7973.1931976476599</v>
      </c>
      <c r="K145" s="27">
        <v>8258.992805174541</v>
      </c>
      <c r="L145" s="27">
        <v>8547.7246012094911</v>
      </c>
      <c r="M145" s="27">
        <v>8837.9125672713089</v>
      </c>
      <c r="N145" s="27">
        <v>9132.4387278895902</v>
      </c>
      <c r="O145" s="27">
        <v>9405.0616932793801</v>
      </c>
      <c r="P145" s="27">
        <v>9663.9884405912107</v>
      </c>
      <c r="Q145" s="27">
        <v>9914.2875571906698</v>
      </c>
      <c r="R145" s="27">
        <v>10157.49212506701</v>
      </c>
      <c r="S145" s="27">
        <v>10399.95332634389</v>
      </c>
      <c r="T145" s="27">
        <v>10619.91963514766</v>
      </c>
      <c r="U145" s="27">
        <v>10846.093098521309</v>
      </c>
      <c r="V145" s="27">
        <v>11090.647413037439</v>
      </c>
      <c r="W145" s="27">
        <v>11342.202060550881</v>
      </c>
      <c r="X145" s="27">
        <v>11673.943718144968</v>
      </c>
      <c r="Y145" s="27">
        <v>12040.734073319702</v>
      </c>
      <c r="Z145" s="27">
        <v>12420.68567009389</v>
      </c>
      <c r="AA145" s="27">
        <v>12795.281412365439</v>
      </c>
    </row>
    <row r="146" spans="1:27">
      <c r="A146" s="11" t="s">
        <v>28</v>
      </c>
      <c r="B146" s="11" t="s">
        <v>77</v>
      </c>
      <c r="C146" s="12">
        <v>157.114</v>
      </c>
      <c r="D146" s="12">
        <v>192.197</v>
      </c>
      <c r="E146" s="12">
        <v>240.64800000000002</v>
      </c>
      <c r="F146" s="12">
        <v>291.60399999999998</v>
      </c>
      <c r="G146" s="12">
        <v>401.51799999999997</v>
      </c>
      <c r="H146" s="12">
        <v>532.50300000000004</v>
      </c>
      <c r="I146" s="12">
        <v>620.04250000000002</v>
      </c>
      <c r="J146" s="12">
        <v>723.53800000000001</v>
      </c>
      <c r="K146" s="12">
        <v>824.2360000000001</v>
      </c>
      <c r="L146" s="12">
        <v>973.98399999999992</v>
      </c>
      <c r="M146" s="12">
        <v>1138.355</v>
      </c>
      <c r="N146" s="12">
        <v>1315.6435000000001</v>
      </c>
      <c r="O146" s="12">
        <v>1502.1965</v>
      </c>
      <c r="P146" s="12">
        <v>1684.529</v>
      </c>
      <c r="Q146" s="12">
        <v>1883.4224999999997</v>
      </c>
      <c r="R146" s="12">
        <v>2091.261</v>
      </c>
      <c r="S146" s="12">
        <v>2276.7615000000005</v>
      </c>
      <c r="T146" s="12">
        <v>2429.2325000000001</v>
      </c>
      <c r="U146" s="12">
        <v>2546.2619999999993</v>
      </c>
      <c r="V146" s="12">
        <v>2657.9364999999998</v>
      </c>
      <c r="W146" s="12">
        <v>2760.1385</v>
      </c>
      <c r="X146" s="12">
        <v>2832.1140000000005</v>
      </c>
      <c r="Y146" s="12">
        <v>2886.2420000000002</v>
      </c>
      <c r="Z146" s="12">
        <v>2919.8580000000002</v>
      </c>
      <c r="AA146" s="12">
        <v>2935.6309999999999</v>
      </c>
    </row>
    <row r="147" spans="1:27">
      <c r="A147" s="11" t="s">
        <v>28</v>
      </c>
      <c r="B147" s="11" t="s">
        <v>78</v>
      </c>
      <c r="C147" s="12">
        <v>157.114</v>
      </c>
      <c r="D147" s="12">
        <v>192.197</v>
      </c>
      <c r="E147" s="12">
        <v>240.64800000000002</v>
      </c>
      <c r="F147" s="12">
        <v>291.60399999999998</v>
      </c>
      <c r="G147" s="12">
        <v>401.51799999999997</v>
      </c>
      <c r="H147" s="12">
        <v>532.50300000000004</v>
      </c>
      <c r="I147" s="12">
        <v>620.04250000000002</v>
      </c>
      <c r="J147" s="12">
        <v>723.53800000000001</v>
      </c>
      <c r="K147" s="12">
        <v>824.2360000000001</v>
      </c>
      <c r="L147" s="12">
        <v>973.98399999999992</v>
      </c>
      <c r="M147" s="12">
        <v>1138.355</v>
      </c>
      <c r="N147" s="12">
        <v>1315.6435000000001</v>
      </c>
      <c r="O147" s="12">
        <v>1502.1965</v>
      </c>
      <c r="P147" s="12">
        <v>1684.529</v>
      </c>
      <c r="Q147" s="12">
        <v>1883.4224999999997</v>
      </c>
      <c r="R147" s="12">
        <v>2091.261</v>
      </c>
      <c r="S147" s="12">
        <v>2276.7615000000005</v>
      </c>
      <c r="T147" s="12">
        <v>2429.2325000000001</v>
      </c>
      <c r="U147" s="12">
        <v>2546.2619999999993</v>
      </c>
      <c r="V147" s="12">
        <v>2657.9364999999998</v>
      </c>
      <c r="W147" s="12">
        <v>2760.1385</v>
      </c>
      <c r="X147" s="12">
        <v>2832.1140000000005</v>
      </c>
      <c r="Y147" s="12">
        <v>2886.2420000000002</v>
      </c>
      <c r="Z147" s="12">
        <v>2919.8580000000002</v>
      </c>
      <c r="AA147" s="12">
        <v>2935.6309999999999</v>
      </c>
    </row>
    <row r="149" spans="1:27">
      <c r="A149" s="8" t="s">
        <v>23</v>
      </c>
      <c r="B149" s="8" t="s">
        <v>24</v>
      </c>
      <c r="C149" s="8" t="s">
        <v>32</v>
      </c>
      <c r="D149" s="8" t="s">
        <v>33</v>
      </c>
      <c r="E149" s="8" t="s">
        <v>34</v>
      </c>
      <c r="F149" s="8" t="s">
        <v>35</v>
      </c>
      <c r="G149" s="8" t="s">
        <v>36</v>
      </c>
      <c r="H149" s="8" t="s">
        <v>37</v>
      </c>
      <c r="I149" s="8" t="s">
        <v>38</v>
      </c>
      <c r="J149" s="8" t="s">
        <v>39</v>
      </c>
      <c r="K149" s="8" t="s">
        <v>40</v>
      </c>
      <c r="L149" s="8" t="s">
        <v>41</v>
      </c>
      <c r="M149" s="8" t="s">
        <v>42</v>
      </c>
      <c r="N149" s="8" t="s">
        <v>43</v>
      </c>
      <c r="O149" s="8" t="s">
        <v>44</v>
      </c>
      <c r="P149" s="8" t="s">
        <v>45</v>
      </c>
      <c r="Q149" s="8" t="s">
        <v>46</v>
      </c>
      <c r="R149" s="8" t="s">
        <v>47</v>
      </c>
      <c r="S149" s="8" t="s">
        <v>48</v>
      </c>
      <c r="T149" s="8" t="s">
        <v>49</v>
      </c>
      <c r="U149" s="8" t="s">
        <v>50</v>
      </c>
      <c r="V149" s="8" t="s">
        <v>84</v>
      </c>
      <c r="W149" s="8" t="s">
        <v>85</v>
      </c>
      <c r="X149" s="8" t="s">
        <v>86</v>
      </c>
      <c r="Y149" s="8" t="s">
        <v>87</v>
      </c>
      <c r="Z149" s="8" t="s">
        <v>111</v>
      </c>
      <c r="AA149" s="8" t="s">
        <v>112</v>
      </c>
    </row>
    <row r="150" spans="1:27">
      <c r="A150" s="11" t="s">
        <v>29</v>
      </c>
      <c r="B150" s="11" t="s">
        <v>53</v>
      </c>
      <c r="C150" s="27">
        <v>2413.5445262603548</v>
      </c>
      <c r="D150" s="27">
        <v>2572.1313172549762</v>
      </c>
      <c r="E150" s="27">
        <v>2724.0523881555141</v>
      </c>
      <c r="F150" s="27">
        <v>2871.292180158202</v>
      </c>
      <c r="G150" s="27">
        <v>3013.9956378194966</v>
      </c>
      <c r="H150" s="27">
        <v>3147.2871106017551</v>
      </c>
      <c r="I150" s="27">
        <v>3242.6169036125079</v>
      </c>
      <c r="J150" s="27">
        <v>3326.1716694055199</v>
      </c>
      <c r="K150" s="27">
        <v>3443.32303701304</v>
      </c>
      <c r="L150" s="27">
        <v>3558.894630427023</v>
      </c>
      <c r="M150" s="27">
        <v>3672.159291045306</v>
      </c>
      <c r="N150" s="27">
        <v>3781.2550665829358</v>
      </c>
      <c r="O150" s="27">
        <v>3876.1797140963799</v>
      </c>
      <c r="P150" s="27">
        <v>3962.8477507227199</v>
      </c>
      <c r="Q150" s="27">
        <v>4049.4277490426198</v>
      </c>
      <c r="R150" s="27">
        <v>4133.3341421877794</v>
      </c>
      <c r="S150" s="27">
        <v>4214.7050568383102</v>
      </c>
      <c r="T150" s="27">
        <v>4294.2704089888603</v>
      </c>
      <c r="U150" s="27">
        <v>4373.0913249834803</v>
      </c>
      <c r="V150" s="27">
        <v>4452.2831378195006</v>
      </c>
      <c r="W150" s="27">
        <v>4535.4369375506794</v>
      </c>
      <c r="X150" s="27">
        <v>4635.9167688678799</v>
      </c>
      <c r="Y150" s="27">
        <v>4744.9674328463798</v>
      </c>
      <c r="Z150" s="27">
        <v>4855.5598202791798</v>
      </c>
      <c r="AA150" s="27">
        <v>4962.7933078463702</v>
      </c>
    </row>
    <row r="151" spans="1:27">
      <c r="A151" s="11" t="s">
        <v>29</v>
      </c>
      <c r="B151" s="11" t="s">
        <v>77</v>
      </c>
      <c r="C151" s="12">
        <v>152.874</v>
      </c>
      <c r="D151" s="12">
        <v>181.58349999999999</v>
      </c>
      <c r="E151" s="12">
        <v>230.42950000000002</v>
      </c>
      <c r="F151" s="12">
        <v>263.601</v>
      </c>
      <c r="G151" s="12">
        <v>310.37200000000001</v>
      </c>
      <c r="H151" s="12">
        <v>348.61299999999994</v>
      </c>
      <c r="I151" s="12">
        <v>387.50349999999997</v>
      </c>
      <c r="J151" s="12">
        <v>424.69</v>
      </c>
      <c r="K151" s="12">
        <v>458.70399999999989</v>
      </c>
      <c r="L151" s="12">
        <v>512.68150000000003</v>
      </c>
      <c r="M151" s="12">
        <v>568.37599999999998</v>
      </c>
      <c r="N151" s="12">
        <v>623.41800000000001</v>
      </c>
      <c r="O151" s="12">
        <v>679.90600000000006</v>
      </c>
      <c r="P151" s="12">
        <v>731.43100000000004</v>
      </c>
      <c r="Q151" s="12">
        <v>780.53399999999988</v>
      </c>
      <c r="R151" s="12">
        <v>825.68650000000002</v>
      </c>
      <c r="S151" s="12">
        <v>869.44999999999993</v>
      </c>
      <c r="T151" s="12">
        <v>894.35399999999993</v>
      </c>
      <c r="U151" s="12">
        <v>914.74150000000009</v>
      </c>
      <c r="V151" s="12">
        <v>927.40250000000015</v>
      </c>
      <c r="W151" s="12">
        <v>933.21299999999974</v>
      </c>
      <c r="X151" s="12">
        <v>933.12100000000009</v>
      </c>
      <c r="Y151" s="12">
        <v>934.87250000000017</v>
      </c>
      <c r="Z151" s="12">
        <v>933.9994999999999</v>
      </c>
      <c r="AA151" s="12">
        <v>932.10199999999986</v>
      </c>
    </row>
    <row r="152" spans="1:27">
      <c r="A152" s="11" t="s">
        <v>29</v>
      </c>
      <c r="B152" s="11" t="s">
        <v>78</v>
      </c>
      <c r="C152" s="12">
        <v>152.874</v>
      </c>
      <c r="D152" s="12">
        <v>181.58349999999999</v>
      </c>
      <c r="E152" s="12">
        <v>230.42950000000002</v>
      </c>
      <c r="F152" s="12">
        <v>263.601</v>
      </c>
      <c r="G152" s="12">
        <v>310.37200000000001</v>
      </c>
      <c r="H152" s="12">
        <v>348.61299999999994</v>
      </c>
      <c r="I152" s="12">
        <v>387.50349999999997</v>
      </c>
      <c r="J152" s="12">
        <v>424.69</v>
      </c>
      <c r="K152" s="12">
        <v>458.70399999999989</v>
      </c>
      <c r="L152" s="12">
        <v>512.68150000000003</v>
      </c>
      <c r="M152" s="12">
        <v>568.37599999999998</v>
      </c>
      <c r="N152" s="12">
        <v>623.41800000000001</v>
      </c>
      <c r="O152" s="12">
        <v>679.90600000000006</v>
      </c>
      <c r="P152" s="12">
        <v>731.43100000000004</v>
      </c>
      <c r="Q152" s="12">
        <v>780.53399999999988</v>
      </c>
      <c r="R152" s="12">
        <v>825.68650000000002</v>
      </c>
      <c r="S152" s="12">
        <v>869.44999999999993</v>
      </c>
      <c r="T152" s="12">
        <v>894.35399999999993</v>
      </c>
      <c r="U152" s="12">
        <v>914.74150000000009</v>
      </c>
      <c r="V152" s="12">
        <v>927.40250000000015</v>
      </c>
      <c r="W152" s="12">
        <v>933.21299999999974</v>
      </c>
      <c r="X152" s="12">
        <v>933.12100000000009</v>
      </c>
      <c r="Y152" s="12">
        <v>934.87250000000017</v>
      </c>
      <c r="Z152" s="12">
        <v>933.9994999999999</v>
      </c>
      <c r="AA152" s="12">
        <v>932.10199999999986</v>
      </c>
    </row>
    <row r="154" spans="1:27">
      <c r="A154" s="8" t="s">
        <v>23</v>
      </c>
      <c r="B154" s="8" t="s">
        <v>24</v>
      </c>
      <c r="C154" s="8" t="s">
        <v>32</v>
      </c>
      <c r="D154" s="8" t="s">
        <v>33</v>
      </c>
      <c r="E154" s="8" t="s">
        <v>34</v>
      </c>
      <c r="F154" s="8" t="s">
        <v>35</v>
      </c>
      <c r="G154" s="8" t="s">
        <v>36</v>
      </c>
      <c r="H154" s="8" t="s">
        <v>37</v>
      </c>
      <c r="I154" s="8" t="s">
        <v>38</v>
      </c>
      <c r="J154" s="8" t="s">
        <v>39</v>
      </c>
      <c r="K154" s="8" t="s">
        <v>40</v>
      </c>
      <c r="L154" s="8" t="s">
        <v>41</v>
      </c>
      <c r="M154" s="8" t="s">
        <v>42</v>
      </c>
      <c r="N154" s="8" t="s">
        <v>43</v>
      </c>
      <c r="O154" s="8" t="s">
        <v>44</v>
      </c>
      <c r="P154" s="8" t="s">
        <v>45</v>
      </c>
      <c r="Q154" s="8" t="s">
        <v>46</v>
      </c>
      <c r="R154" s="8" t="s">
        <v>47</v>
      </c>
      <c r="S154" s="8" t="s">
        <v>48</v>
      </c>
      <c r="T154" s="8" t="s">
        <v>49</v>
      </c>
      <c r="U154" s="8" t="s">
        <v>50</v>
      </c>
      <c r="V154" s="8" t="s">
        <v>84</v>
      </c>
      <c r="W154" s="8" t="s">
        <v>85</v>
      </c>
      <c r="X154" s="8" t="s">
        <v>86</v>
      </c>
      <c r="Y154" s="8" t="s">
        <v>87</v>
      </c>
      <c r="Z154" s="8" t="s">
        <v>111</v>
      </c>
      <c r="AA154" s="8" t="s">
        <v>112</v>
      </c>
    </row>
    <row r="155" spans="1:27">
      <c r="A155" s="11" t="s">
        <v>30</v>
      </c>
      <c r="B155" s="11" t="s">
        <v>53</v>
      </c>
      <c r="C155" s="27">
        <v>293.09051705975281</v>
      </c>
      <c r="D155" s="27">
        <v>320.50748580975221</v>
      </c>
      <c r="E155" s="27">
        <v>348.45089575598911</v>
      </c>
      <c r="F155" s="27">
        <v>375.3815005946982</v>
      </c>
      <c r="G155" s="27">
        <v>401.59879461351613</v>
      </c>
      <c r="H155" s="27">
        <v>426.5974915221181</v>
      </c>
      <c r="I155" s="27">
        <v>446.39522774523584</v>
      </c>
      <c r="J155" s="27">
        <v>465.183638027494</v>
      </c>
      <c r="K155" s="27">
        <v>491.01677411620301</v>
      </c>
      <c r="L155" s="27">
        <v>515.57193675061296</v>
      </c>
      <c r="M155" s="27">
        <v>539.22693607857002</v>
      </c>
      <c r="N155" s="27">
        <v>561.76800798717204</v>
      </c>
      <c r="O155" s="27">
        <v>581.39773345760204</v>
      </c>
      <c r="P155" s="27">
        <v>599.64201235545204</v>
      </c>
      <c r="Q155" s="27">
        <v>617.79191222104305</v>
      </c>
      <c r="R155" s="27">
        <v>635.73094380706402</v>
      </c>
      <c r="S155" s="27">
        <v>653.68224925061202</v>
      </c>
      <c r="T155" s="27">
        <v>671.94376033932201</v>
      </c>
      <c r="U155" s="27">
        <v>691.15014508394597</v>
      </c>
      <c r="V155" s="27">
        <v>711.254129626956</v>
      </c>
      <c r="W155" s="27">
        <v>731.93125395491393</v>
      </c>
      <c r="X155" s="27">
        <v>758.14519716727898</v>
      </c>
      <c r="Y155" s="27">
        <v>786.23251302749406</v>
      </c>
      <c r="Z155" s="27">
        <v>814.47183359200994</v>
      </c>
      <c r="AA155" s="27">
        <v>841.90422774523597</v>
      </c>
    </row>
    <row r="156" spans="1:27">
      <c r="A156" s="11" t="s">
        <v>30</v>
      </c>
      <c r="B156" s="11" t="s">
        <v>77</v>
      </c>
      <c r="C156" s="12">
        <v>20.066500000000001</v>
      </c>
      <c r="D156" s="12">
        <v>24.267499999999998</v>
      </c>
      <c r="E156" s="12">
        <v>30.654</v>
      </c>
      <c r="F156" s="12">
        <v>38.909999999999997</v>
      </c>
      <c r="G156" s="12">
        <v>48.162500000000001</v>
      </c>
      <c r="H156" s="12">
        <v>57.612000000000002</v>
      </c>
      <c r="I156" s="12">
        <v>65.989999999999995</v>
      </c>
      <c r="J156" s="12">
        <v>77.194499999999991</v>
      </c>
      <c r="K156" s="12">
        <v>87.767999999999986</v>
      </c>
      <c r="L156" s="12">
        <v>103.953</v>
      </c>
      <c r="M156" s="12">
        <v>120.36699999999999</v>
      </c>
      <c r="N156" s="12">
        <v>136.76050000000001</v>
      </c>
      <c r="O156" s="12">
        <v>153.10300000000001</v>
      </c>
      <c r="P156" s="12">
        <v>168.62099999999998</v>
      </c>
      <c r="Q156" s="12">
        <v>183.447</v>
      </c>
      <c r="R156" s="12">
        <v>197.71899999999999</v>
      </c>
      <c r="S156" s="12">
        <v>211.54949999999997</v>
      </c>
      <c r="T156" s="12">
        <v>222.22100000000003</v>
      </c>
      <c r="U156" s="12">
        <v>232.72050000000004</v>
      </c>
      <c r="V156" s="12">
        <v>241.60300000000001</v>
      </c>
      <c r="W156" s="12">
        <v>248.62799999999996</v>
      </c>
      <c r="X156" s="12">
        <v>253.13300000000004</v>
      </c>
      <c r="Y156" s="12">
        <v>256.3845</v>
      </c>
      <c r="Z156" s="12">
        <v>258.06499999999994</v>
      </c>
      <c r="AA156" s="12">
        <v>259.22649999999999</v>
      </c>
    </row>
    <row r="157" spans="1:27">
      <c r="A157" s="11" t="s">
        <v>30</v>
      </c>
      <c r="B157" s="11" t="s">
        <v>78</v>
      </c>
      <c r="C157" s="12">
        <v>20.066500000000001</v>
      </c>
      <c r="D157" s="12">
        <v>24.267499999999998</v>
      </c>
      <c r="E157" s="12">
        <v>30.654</v>
      </c>
      <c r="F157" s="12">
        <v>38.909999999999997</v>
      </c>
      <c r="G157" s="12">
        <v>48.162500000000001</v>
      </c>
      <c r="H157" s="12">
        <v>57.612000000000002</v>
      </c>
      <c r="I157" s="12">
        <v>65.989999999999995</v>
      </c>
      <c r="J157" s="12">
        <v>77.194499999999991</v>
      </c>
      <c r="K157" s="12">
        <v>87.767999999999986</v>
      </c>
      <c r="L157" s="12">
        <v>103.953</v>
      </c>
      <c r="M157" s="12">
        <v>120.36699999999999</v>
      </c>
      <c r="N157" s="12">
        <v>136.76050000000001</v>
      </c>
      <c r="O157" s="12">
        <v>153.10300000000001</v>
      </c>
      <c r="P157" s="12">
        <v>168.62099999999998</v>
      </c>
      <c r="Q157" s="12">
        <v>183.447</v>
      </c>
      <c r="R157" s="12">
        <v>197.71899999999999</v>
      </c>
      <c r="S157" s="12">
        <v>211.54949999999997</v>
      </c>
      <c r="T157" s="12">
        <v>222.22100000000003</v>
      </c>
      <c r="U157" s="12">
        <v>232.72050000000004</v>
      </c>
      <c r="V157" s="12">
        <v>241.60300000000001</v>
      </c>
      <c r="W157" s="12">
        <v>248.62799999999996</v>
      </c>
      <c r="X157" s="12">
        <v>253.13300000000004</v>
      </c>
      <c r="Y157" s="12">
        <v>256.3845</v>
      </c>
      <c r="Z157" s="12">
        <v>258.06499999999994</v>
      </c>
      <c r="AA157" s="12">
        <v>259.22649999999999</v>
      </c>
    </row>
  </sheetData>
  <sheetProtection algorithmName="SHA-512" hashValue="HsF3sK3k5HOEFXSrxDVdcIjHR16E7Ouw9Ue3Y/AtCQicoluHCx7xtFQWNomL99eR6SRQPvfVF9kg6JpubfliqA==" saltValue="kbFQyA05CIWq6YHaRKkm9A==" spinCount="100000" sheet="1" objects="1" scenarios="1"/>
  <mergeCells count="6">
    <mergeCell ref="A93:B93"/>
    <mergeCell ref="A18:B18"/>
    <mergeCell ref="A33:B33"/>
    <mergeCell ref="A48:B48"/>
    <mergeCell ref="A63:B63"/>
    <mergeCell ref="A78:B7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57E188"/>
  </sheetPr>
  <dimension ref="A1:AA127"/>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121</v>
      </c>
      <c r="B1" s="8"/>
      <c r="C1" s="8"/>
      <c r="D1" s="8"/>
      <c r="E1" s="8"/>
      <c r="F1" s="8"/>
      <c r="G1" s="8"/>
      <c r="H1" s="8"/>
      <c r="I1" s="8"/>
      <c r="J1" s="8"/>
      <c r="K1" s="8"/>
      <c r="L1" s="8"/>
      <c r="M1" s="8"/>
      <c r="N1" s="8"/>
      <c r="O1" s="8"/>
      <c r="P1" s="8"/>
      <c r="Q1" s="8"/>
      <c r="R1" s="8"/>
      <c r="S1" s="8"/>
      <c r="T1" s="8"/>
      <c r="U1" s="8"/>
      <c r="V1" s="8"/>
      <c r="W1" s="8"/>
      <c r="X1" s="8"/>
      <c r="Y1" s="8"/>
      <c r="Z1" s="8"/>
      <c r="AA1" s="8"/>
    </row>
    <row r="2" spans="1:27">
      <c r="A2" s="10" t="s">
        <v>19</v>
      </c>
      <c r="B2" s="7" t="s">
        <v>115</v>
      </c>
    </row>
    <row r="3" spans="1:27">
      <c r="B3" s="7"/>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283165.05469999998</v>
      </c>
      <c r="D6" s="12">
        <v>259501.74919999996</v>
      </c>
      <c r="E6" s="12">
        <v>234057.48368964999</v>
      </c>
      <c r="F6" s="12">
        <v>199202.15725274</v>
      </c>
      <c r="G6" s="12">
        <v>175422.90610321</v>
      </c>
      <c r="H6" s="12">
        <v>164581.03887838</v>
      </c>
      <c r="I6" s="12">
        <v>137969.18213578401</v>
      </c>
      <c r="J6" s="12">
        <v>128816.136626344</v>
      </c>
      <c r="K6" s="12">
        <v>119281.21931433999</v>
      </c>
      <c r="L6" s="12">
        <v>123720.73948789499</v>
      </c>
      <c r="M6" s="12">
        <v>91677.53937934</v>
      </c>
      <c r="N6" s="12">
        <v>88868.716394129995</v>
      </c>
      <c r="O6" s="12">
        <v>77978.155100000004</v>
      </c>
      <c r="P6" s="12">
        <v>66297.494600000005</v>
      </c>
      <c r="Q6" s="12">
        <v>54943.462800000001</v>
      </c>
      <c r="R6" s="12">
        <v>48200.700200000007</v>
      </c>
      <c r="S6" s="12">
        <v>43726.649699999994</v>
      </c>
      <c r="T6" s="12">
        <v>31086.341199999999</v>
      </c>
      <c r="U6" s="12">
        <v>29946.8367</v>
      </c>
      <c r="V6" s="12">
        <v>22576.575399999998</v>
      </c>
      <c r="W6" s="12">
        <v>19605.123199999998</v>
      </c>
      <c r="X6" s="12">
        <v>14911.049199999999</v>
      </c>
      <c r="Y6" s="12">
        <v>11633.590900000001</v>
      </c>
      <c r="Z6" s="12">
        <v>9676.9205000000002</v>
      </c>
      <c r="AA6" s="12">
        <v>8907.7446000000018</v>
      </c>
    </row>
    <row r="7" spans="1:27">
      <c r="A7" s="11" t="s">
        <v>18</v>
      </c>
      <c r="B7" s="11" t="s">
        <v>11</v>
      </c>
      <c r="C7" s="12">
        <v>108288.26</v>
      </c>
      <c r="D7" s="12">
        <v>98616.808999999994</v>
      </c>
      <c r="E7" s="12">
        <v>77540.761813295991</v>
      </c>
      <c r="F7" s="12">
        <v>70599.821437879989</v>
      </c>
      <c r="G7" s="12">
        <v>61154.559791249994</v>
      </c>
      <c r="H7" s="12">
        <v>57660.616000000002</v>
      </c>
      <c r="I7" s="12">
        <v>54093.523500000003</v>
      </c>
      <c r="J7" s="12">
        <v>45948.693500000001</v>
      </c>
      <c r="K7" s="12">
        <v>41168.553999999996</v>
      </c>
      <c r="L7" s="12">
        <v>41707.826999999997</v>
      </c>
      <c r="M7" s="12">
        <v>40243.595999999998</v>
      </c>
      <c r="N7" s="12">
        <v>39468.8485</v>
      </c>
      <c r="O7" s="12">
        <v>34890.094499999999</v>
      </c>
      <c r="P7" s="12">
        <v>33046.8488</v>
      </c>
      <c r="Q7" s="12">
        <v>32940.381800000003</v>
      </c>
      <c r="R7" s="12">
        <v>30752.582999999999</v>
      </c>
      <c r="S7" s="12">
        <v>28083.702799999999</v>
      </c>
      <c r="T7" s="12">
        <v>24897.112000000001</v>
      </c>
      <c r="U7" s="12">
        <v>23689.873800000001</v>
      </c>
      <c r="V7" s="12">
        <v>20711.015800000001</v>
      </c>
      <c r="W7" s="12">
        <v>19991.730299999999</v>
      </c>
      <c r="X7" s="12">
        <v>16025.68705</v>
      </c>
      <c r="Y7" s="12">
        <v>5015.9381999999996</v>
      </c>
      <c r="Z7" s="12">
        <v>7091.5802999999996</v>
      </c>
      <c r="AA7" s="12">
        <v>0</v>
      </c>
    </row>
    <row r="8" spans="1:27">
      <c r="A8" s="11" t="s">
        <v>18</v>
      </c>
      <c r="B8" s="11" t="s">
        <v>8</v>
      </c>
      <c r="C8" s="12">
        <v>9976.457644600001</v>
      </c>
      <c r="D8" s="12">
        <v>9210.5958002736988</v>
      </c>
      <c r="E8" s="12">
        <v>8821.7339052868992</v>
      </c>
      <c r="F8" s="12">
        <v>7881.5773630627</v>
      </c>
      <c r="G8" s="12">
        <v>6440.2592391020999</v>
      </c>
      <c r="H8" s="12">
        <v>6511.4276113113001</v>
      </c>
      <c r="I8" s="12">
        <v>6048.5051406751991</v>
      </c>
      <c r="J8" s="12">
        <v>8700.8761318977995</v>
      </c>
      <c r="K8" s="12">
        <v>6044.4850609096993</v>
      </c>
      <c r="L8" s="12">
        <v>9632.1776817115988</v>
      </c>
      <c r="M8" s="12">
        <v>19194.682653039701</v>
      </c>
      <c r="N8" s="12">
        <v>21734.758700219198</v>
      </c>
      <c r="O8" s="12">
        <v>16739.4235644705</v>
      </c>
      <c r="P8" s="12">
        <v>17096.250190062896</v>
      </c>
      <c r="Q8" s="12">
        <v>15601.485075271601</v>
      </c>
      <c r="R8" s="12">
        <v>11958.708110386699</v>
      </c>
      <c r="S8" s="12">
        <v>10302.958627671598</v>
      </c>
      <c r="T8" s="12">
        <v>11712.076302857298</v>
      </c>
      <c r="U8" s="12">
        <v>9955.9837819543009</v>
      </c>
      <c r="V8" s="12">
        <v>11160.168596339501</v>
      </c>
      <c r="W8" s="12">
        <v>7626.3120385848006</v>
      </c>
      <c r="X8" s="12">
        <v>6959.4291598780001</v>
      </c>
      <c r="Y8" s="12">
        <v>3184.3060524856992</v>
      </c>
      <c r="Z8" s="12">
        <v>1975.0913439861001</v>
      </c>
      <c r="AA8" s="12">
        <v>7268.7095348206003</v>
      </c>
    </row>
    <row r="9" spans="1:27">
      <c r="A9" s="11" t="s">
        <v>18</v>
      </c>
      <c r="B9" s="11" t="s">
        <v>12</v>
      </c>
      <c r="C9" s="12">
        <v>108.40725900000001</v>
      </c>
      <c r="D9" s="12">
        <v>129.07168300000001</v>
      </c>
      <c r="E9" s="12">
        <v>237.32543000000001</v>
      </c>
      <c r="F9" s="12">
        <v>208.59854000000001</v>
      </c>
      <c r="G9" s="12">
        <v>243.91156000000001</v>
      </c>
      <c r="H9" s="12">
        <v>302.89891999999998</v>
      </c>
      <c r="I9" s="12">
        <v>67.705769000000004</v>
      </c>
      <c r="J9" s="12">
        <v>173.70027999999999</v>
      </c>
      <c r="K9" s="12">
        <v>80.767332999999994</v>
      </c>
      <c r="L9" s="12">
        <v>205.08472399999999</v>
      </c>
      <c r="M9" s="12">
        <v>215.86764999999997</v>
      </c>
      <c r="N9" s="12">
        <v>682.34789999999998</v>
      </c>
      <c r="O9" s="12">
        <v>160.41739000000001</v>
      </c>
      <c r="P9" s="12">
        <v>168.6147</v>
      </c>
      <c r="Q9" s="12">
        <v>294.83390000000003</v>
      </c>
      <c r="R9" s="12">
        <v>200.37739000000002</v>
      </c>
      <c r="S9" s="12">
        <v>0</v>
      </c>
      <c r="T9" s="12">
        <v>0</v>
      </c>
      <c r="U9" s="12">
        <v>0</v>
      </c>
      <c r="V9" s="12">
        <v>0</v>
      </c>
      <c r="W9" s="12">
        <v>0</v>
      </c>
      <c r="X9" s="12">
        <v>0</v>
      </c>
      <c r="Y9" s="12">
        <v>0</v>
      </c>
      <c r="Z9" s="12">
        <v>0</v>
      </c>
      <c r="AA9" s="12">
        <v>0</v>
      </c>
    </row>
    <row r="10" spans="1:27">
      <c r="A10" s="11" t="s">
        <v>18</v>
      </c>
      <c r="B10" s="11" t="s">
        <v>5</v>
      </c>
      <c r="C10" s="12">
        <v>818.27863157668958</v>
      </c>
      <c r="D10" s="12">
        <v>994.92419597824983</v>
      </c>
      <c r="E10" s="12">
        <v>894.87795688881988</v>
      </c>
      <c r="F10" s="12">
        <v>936.27191105052987</v>
      </c>
      <c r="G10" s="12">
        <v>954.32998573112002</v>
      </c>
      <c r="H10" s="12">
        <v>1106.9466299811099</v>
      </c>
      <c r="I10" s="12">
        <v>341.76201415097</v>
      </c>
      <c r="J10" s="12">
        <v>920.75807338460004</v>
      </c>
      <c r="K10" s="12">
        <v>329.11610153454995</v>
      </c>
      <c r="L10" s="12">
        <v>1120.0299310267901</v>
      </c>
      <c r="M10" s="12">
        <v>2597.7390332651903</v>
      </c>
      <c r="N10" s="12">
        <v>5118.0711744198998</v>
      </c>
      <c r="O10" s="12">
        <v>2662.2204210368</v>
      </c>
      <c r="P10" s="12">
        <v>4238.9400853832994</v>
      </c>
      <c r="Q10" s="12">
        <v>7638.8838198910007</v>
      </c>
      <c r="R10" s="12">
        <v>3939.8163570220304</v>
      </c>
      <c r="S10" s="12">
        <v>8318.7349099310613</v>
      </c>
      <c r="T10" s="12">
        <v>12208.96296030807</v>
      </c>
      <c r="U10" s="12">
        <v>7260.7479697384997</v>
      </c>
      <c r="V10" s="12">
        <v>8982.1148191665015</v>
      </c>
      <c r="W10" s="12">
        <v>14254.380996456799</v>
      </c>
      <c r="X10" s="12">
        <v>9582.0131408500001</v>
      </c>
      <c r="Y10" s="12">
        <v>13321.502975608801</v>
      </c>
      <c r="Z10" s="12">
        <v>15209.668370791644</v>
      </c>
      <c r="AA10" s="12">
        <v>13158.969811624902</v>
      </c>
    </row>
    <row r="11" spans="1:27">
      <c r="A11" s="11" t="s">
        <v>18</v>
      </c>
      <c r="B11" s="11" t="s">
        <v>3</v>
      </c>
      <c r="C11" s="12">
        <v>91650.567890000006</v>
      </c>
      <c r="D11" s="12">
        <v>91782.680770000006</v>
      </c>
      <c r="E11" s="12">
        <v>93175.404959999985</v>
      </c>
      <c r="F11" s="12">
        <v>80764.711420000007</v>
      </c>
      <c r="G11" s="12">
        <v>70622.336389999997</v>
      </c>
      <c r="H11" s="12">
        <v>81349.446179999999</v>
      </c>
      <c r="I11" s="12">
        <v>77059.488559999998</v>
      </c>
      <c r="J11" s="12">
        <v>75541.88268000001</v>
      </c>
      <c r="K11" s="12">
        <v>73419.140350000001</v>
      </c>
      <c r="L11" s="12">
        <v>69343.480639999994</v>
      </c>
      <c r="M11" s="12">
        <v>71672.34156999999</v>
      </c>
      <c r="N11" s="12">
        <v>69128.129619999992</v>
      </c>
      <c r="O11" s="12">
        <v>59978.115610000001</v>
      </c>
      <c r="P11" s="12">
        <v>50240.06237</v>
      </c>
      <c r="Q11" s="12">
        <v>54697.535210000002</v>
      </c>
      <c r="R11" s="12">
        <v>45946.878290000008</v>
      </c>
      <c r="S11" s="12">
        <v>41921.83066</v>
      </c>
      <c r="T11" s="12">
        <v>40232.719539999998</v>
      </c>
      <c r="U11" s="12">
        <v>36879.429219999998</v>
      </c>
      <c r="V11" s="12">
        <v>37020.677379999994</v>
      </c>
      <c r="W11" s="12">
        <v>36656.682910000003</v>
      </c>
      <c r="X11" s="12">
        <v>33262.029159999998</v>
      </c>
      <c r="Y11" s="12">
        <v>27736.311469999997</v>
      </c>
      <c r="Z11" s="12">
        <v>33373.630120000002</v>
      </c>
      <c r="AA11" s="12">
        <v>31566.025330000004</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2704.1280461650808</v>
      </c>
      <c r="D13" s="12">
        <v>2806.9719753852164</v>
      </c>
      <c r="E13" s="12">
        <v>3213.9782622926414</v>
      </c>
      <c r="F13" s="12">
        <v>3656.2951333646724</v>
      </c>
      <c r="G13" s="12">
        <v>4078.2605775828897</v>
      </c>
      <c r="H13" s="12">
        <v>4171.3890854190586</v>
      </c>
      <c r="I13" s="12">
        <v>4260.261887478865</v>
      </c>
      <c r="J13" s="12">
        <v>4051.6800877903638</v>
      </c>
      <c r="K13" s="12">
        <v>4069.0457416272775</v>
      </c>
      <c r="L13" s="12">
        <v>3896.6640266445556</v>
      </c>
      <c r="M13" s="12">
        <v>4237.7768974831361</v>
      </c>
      <c r="N13" s="12">
        <v>4264.4062736118904</v>
      </c>
      <c r="O13" s="12">
        <v>4577.2843567364125</v>
      </c>
      <c r="P13" s="12">
        <v>4847.2475862285091</v>
      </c>
      <c r="Q13" s="12">
        <v>4974.1449114454581</v>
      </c>
      <c r="R13" s="12">
        <v>4992.9884811098282</v>
      </c>
      <c r="S13" s="12">
        <v>4764.2212658882636</v>
      </c>
      <c r="T13" s="12">
        <v>4586.312826419844</v>
      </c>
      <c r="U13" s="12">
        <v>4441.2189101023578</v>
      </c>
      <c r="V13" s="12">
        <v>4378.7200879700113</v>
      </c>
      <c r="W13" s="12">
        <v>4150.1485673049656</v>
      </c>
      <c r="X13" s="12">
        <v>4059.3836179049176</v>
      </c>
      <c r="Y13" s="12">
        <v>4118.8147112706083</v>
      </c>
      <c r="Z13" s="12">
        <v>4256.9676799584795</v>
      </c>
      <c r="AA13" s="12">
        <v>4248.4805015643869</v>
      </c>
    </row>
    <row r="14" spans="1:27">
      <c r="A14" s="11" t="s">
        <v>18</v>
      </c>
      <c r="B14" s="11" t="s">
        <v>9</v>
      </c>
      <c r="C14" s="12">
        <v>1664.1847675250488</v>
      </c>
      <c r="D14" s="12">
        <v>1510.5154195290547</v>
      </c>
      <c r="E14" s="12">
        <v>1590.7203431363864</v>
      </c>
      <c r="F14" s="12">
        <v>1492.8638719641265</v>
      </c>
      <c r="G14" s="12">
        <v>1455.7547499595491</v>
      </c>
      <c r="H14" s="12">
        <v>1280.4834905379626</v>
      </c>
      <c r="I14" s="12">
        <v>1343.2799150235933</v>
      </c>
      <c r="J14" s="12">
        <v>1317.3026728679263</v>
      </c>
      <c r="K14" s="12">
        <v>1301.1458683846997</v>
      </c>
      <c r="L14" s="12">
        <v>1224.5820483202472</v>
      </c>
      <c r="M14" s="12">
        <v>1529.8834199136018</v>
      </c>
      <c r="N14" s="12">
        <v>1452.0851023128114</v>
      </c>
      <c r="O14" s="12">
        <v>1554.9803497964965</v>
      </c>
      <c r="P14" s="12">
        <v>1553.0364592406615</v>
      </c>
      <c r="Q14" s="12">
        <v>1608.5696910074032</v>
      </c>
      <c r="R14" s="12">
        <v>1615.8939282325648</v>
      </c>
      <c r="S14" s="12">
        <v>1632.4412167384378</v>
      </c>
      <c r="T14" s="12">
        <v>1731.6553689315797</v>
      </c>
      <c r="U14" s="12">
        <v>1848.0614996270358</v>
      </c>
      <c r="V14" s="12">
        <v>1902.6962032481692</v>
      </c>
      <c r="W14" s="12">
        <v>1957.3673296029895</v>
      </c>
      <c r="X14" s="12">
        <v>1921.55951803691</v>
      </c>
      <c r="Y14" s="12">
        <v>2070.2200874736659</v>
      </c>
      <c r="Z14" s="12">
        <v>2191.1245733956803</v>
      </c>
      <c r="AA14" s="12">
        <v>2249.3880747723701</v>
      </c>
    </row>
    <row r="15" spans="1:27">
      <c r="A15" s="11" t="s">
        <v>18</v>
      </c>
      <c r="B15" s="11" t="s">
        <v>102</v>
      </c>
      <c r="C15" s="12">
        <v>42.221374065279996</v>
      </c>
      <c r="D15" s="12">
        <v>40.294297964989887</v>
      </c>
      <c r="E15" s="12">
        <v>41.307427770730001</v>
      </c>
      <c r="F15" s="12">
        <v>38.371934454730003</v>
      </c>
      <c r="G15" s="12">
        <v>35.619917013470008</v>
      </c>
      <c r="H15" s="12">
        <v>76.231037693529984</v>
      </c>
      <c r="I15" s="12">
        <v>78.576000687509989</v>
      </c>
      <c r="J15" s="12">
        <v>73.578222378640007</v>
      </c>
      <c r="K15" s="12">
        <v>67.64600846210999</v>
      </c>
      <c r="L15" s="12">
        <v>145.20251068632999</v>
      </c>
      <c r="M15" s="12">
        <v>416.81011843226003</v>
      </c>
      <c r="N15" s="12">
        <v>401.15042887438</v>
      </c>
      <c r="O15" s="12">
        <v>593.69378016510007</v>
      </c>
      <c r="P15" s="12">
        <v>564.20245976004992</v>
      </c>
      <c r="Q15" s="12">
        <v>874.05899180760014</v>
      </c>
      <c r="R15" s="12">
        <v>830.43087329829996</v>
      </c>
      <c r="S15" s="12">
        <v>877.00652007350004</v>
      </c>
      <c r="T15" s="12">
        <v>822.2619683275999</v>
      </c>
      <c r="U15" s="12">
        <v>1119.0871751847999</v>
      </c>
      <c r="V15" s="12">
        <v>1033.8601527839</v>
      </c>
      <c r="W15" s="12">
        <v>994.12122395929998</v>
      </c>
      <c r="X15" s="12">
        <v>1006.9210904254999</v>
      </c>
      <c r="Y15" s="12">
        <v>1070.7936653293</v>
      </c>
      <c r="Z15" s="12">
        <v>1078.2497191154</v>
      </c>
      <c r="AA15" s="12">
        <v>1042.7224142553998</v>
      </c>
    </row>
    <row r="16" spans="1:27">
      <c r="A16" s="11" t="s">
        <v>18</v>
      </c>
      <c r="B16" s="11" t="s">
        <v>15</v>
      </c>
      <c r="C16" s="12">
        <v>5597.0275300000003</v>
      </c>
      <c r="D16" s="12">
        <v>6324.5924599999998</v>
      </c>
      <c r="E16" s="12">
        <v>7668.8893386744612</v>
      </c>
      <c r="F16" s="12">
        <v>9766.0977870162515</v>
      </c>
      <c r="G16" s="12">
        <v>11887.47929767713</v>
      </c>
      <c r="H16" s="12">
        <v>10319.014513096859</v>
      </c>
      <c r="I16" s="12">
        <v>10555.05143175571</v>
      </c>
      <c r="J16" s="12">
        <v>12178.21423810916</v>
      </c>
      <c r="K16" s="12">
        <v>9582.1943382686677</v>
      </c>
      <c r="L16" s="12">
        <v>9939.9010625214887</v>
      </c>
      <c r="M16" s="12">
        <v>10607.971912240251</v>
      </c>
      <c r="N16" s="12">
        <v>10991.97851340846</v>
      </c>
      <c r="O16" s="12">
        <v>16431.816429457798</v>
      </c>
      <c r="P16" s="12">
        <v>15810.608858331299</v>
      </c>
      <c r="Q16" s="12">
        <v>14725.815700429501</v>
      </c>
      <c r="R16" s="12">
        <v>14992.107181001342</v>
      </c>
      <c r="S16" s="12">
        <v>15623.458500853398</v>
      </c>
      <c r="T16" s="12">
        <v>13739.520490262403</v>
      </c>
      <c r="U16" s="12">
        <v>13368.221353017299</v>
      </c>
      <c r="V16" s="12">
        <v>13264.7909649014</v>
      </c>
      <c r="W16" s="12">
        <v>11565.688117149697</v>
      </c>
      <c r="X16" s="12">
        <v>11820.339909116297</v>
      </c>
      <c r="Y16" s="12">
        <v>10548.396509369499</v>
      </c>
      <c r="Z16" s="12">
        <v>10716.559817940501</v>
      </c>
      <c r="AA16" s="12">
        <v>8660.706745127698</v>
      </c>
    </row>
    <row r="17" spans="1:27">
      <c r="A17" s="11" t="s">
        <v>18</v>
      </c>
      <c r="B17" s="11" t="s">
        <v>17</v>
      </c>
      <c r="C17" s="12">
        <v>9.6566401549999998</v>
      </c>
      <c r="D17" s="12">
        <v>14.397208736</v>
      </c>
      <c r="E17" s="12">
        <v>21.362013007000002</v>
      </c>
      <c r="F17" s="12">
        <v>28.943018211000002</v>
      </c>
      <c r="G17" s="12">
        <v>36.869048300999999</v>
      </c>
      <c r="H17" s="12">
        <v>43.153545284999893</v>
      </c>
      <c r="I17" s="12">
        <v>52.803752119999899</v>
      </c>
      <c r="J17" s="12">
        <v>59.094278954999908</v>
      </c>
      <c r="K17" s="12">
        <v>68.30113956000001</v>
      </c>
      <c r="L17" s="12">
        <v>81.807525299999895</v>
      </c>
      <c r="M17" s="12">
        <v>93.214882149999994</v>
      </c>
      <c r="N17" s="12">
        <v>101.42693226599989</v>
      </c>
      <c r="O17" s="12">
        <v>112.80821558999978</v>
      </c>
      <c r="P17" s="12">
        <v>123.51488564999981</v>
      </c>
      <c r="Q17" s="12">
        <v>128.21323228999989</v>
      </c>
      <c r="R17" s="12">
        <v>136.40015595</v>
      </c>
      <c r="S17" s="12">
        <v>143.0784945499999</v>
      </c>
      <c r="T17" s="12">
        <v>141.6378360299999</v>
      </c>
      <c r="U17" s="12">
        <v>149.64150077999997</v>
      </c>
      <c r="V17" s="12">
        <v>151.90986001000002</v>
      </c>
      <c r="W17" s="12">
        <v>150.93407534000002</v>
      </c>
      <c r="X17" s="12">
        <v>155.55401899999998</v>
      </c>
      <c r="Y17" s="12">
        <v>157.62931491000001</v>
      </c>
      <c r="Z17" s="12">
        <v>152.6598596799999</v>
      </c>
      <c r="AA17" s="12">
        <v>153.04132631999988</v>
      </c>
    </row>
    <row r="18" spans="1:27">
      <c r="A18" s="36" t="s">
        <v>98</v>
      </c>
      <c r="B18" s="36"/>
      <c r="C18" s="29">
        <v>498375.33893886686</v>
      </c>
      <c r="D18" s="29">
        <v>464553.3180441662</v>
      </c>
      <c r="E18" s="29">
        <v>419532.28636055067</v>
      </c>
      <c r="F18" s="29">
        <v>364742.296930062</v>
      </c>
      <c r="G18" s="29">
        <v>320372.31839683565</v>
      </c>
      <c r="H18" s="29">
        <v>316964.24679562944</v>
      </c>
      <c r="I18" s="29">
        <v>281183.70892211265</v>
      </c>
      <c r="J18" s="29">
        <v>265471.03005228471</v>
      </c>
      <c r="K18" s="29">
        <v>245693.4737697962</v>
      </c>
      <c r="L18" s="29">
        <v>250850.58553959813</v>
      </c>
      <c r="M18" s="29">
        <v>231369.42660304159</v>
      </c>
      <c r="N18" s="29">
        <v>230717.36366469375</v>
      </c>
      <c r="O18" s="29">
        <v>198540.69129204022</v>
      </c>
      <c r="P18" s="29">
        <v>177488.49479091537</v>
      </c>
      <c r="Q18" s="29">
        <v>172699.29720761545</v>
      </c>
      <c r="R18" s="29">
        <v>147607.94575675111</v>
      </c>
      <c r="S18" s="29">
        <v>138750.53918022936</v>
      </c>
      <c r="T18" s="29">
        <v>126455.18019851678</v>
      </c>
      <c r="U18" s="29">
        <v>114022.15188142219</v>
      </c>
      <c r="V18" s="29">
        <v>106731.96828672416</v>
      </c>
      <c r="W18" s="29">
        <v>104241.74534194954</v>
      </c>
      <c r="X18" s="29">
        <v>86721.150846669814</v>
      </c>
      <c r="Y18" s="29">
        <v>67080.684396838769</v>
      </c>
      <c r="Z18" s="29">
        <v>73774.982888131912</v>
      </c>
      <c r="AA18" s="29">
        <v>67399.31785278226</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127770.0765</v>
      </c>
      <c r="D21" s="12">
        <v>112261.868</v>
      </c>
      <c r="E21" s="12">
        <v>101755.68594900001</v>
      </c>
      <c r="F21" s="12">
        <v>85610.476999999999</v>
      </c>
      <c r="G21" s="12">
        <v>70299.602299999999</v>
      </c>
      <c r="H21" s="12">
        <v>65073.313999999998</v>
      </c>
      <c r="I21" s="12">
        <v>49231.470600000001</v>
      </c>
      <c r="J21" s="12">
        <v>47046.766000000003</v>
      </c>
      <c r="K21" s="12">
        <v>45027.786500000002</v>
      </c>
      <c r="L21" s="12">
        <v>48312.012999999999</v>
      </c>
      <c r="M21" s="12">
        <v>18171.011999999999</v>
      </c>
      <c r="N21" s="12">
        <v>17992.809000000001</v>
      </c>
      <c r="O21" s="12">
        <v>16231.343000000001</v>
      </c>
      <c r="P21" s="12">
        <v>13369.096</v>
      </c>
      <c r="Q21" s="12">
        <v>15411.833500000001</v>
      </c>
      <c r="R21" s="12">
        <v>12691.75</v>
      </c>
      <c r="S21" s="12">
        <v>11013.3</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32.858535000000003</v>
      </c>
      <c r="D23" s="12">
        <v>37.078347628700001</v>
      </c>
      <c r="E23" s="12">
        <v>701.10987207300002</v>
      </c>
      <c r="F23" s="12">
        <v>356.91050865899996</v>
      </c>
      <c r="G23" s="12">
        <v>234.75431827529999</v>
      </c>
      <c r="H23" s="12">
        <v>146.235356865</v>
      </c>
      <c r="I23" s="12">
        <v>264.64024077849996</v>
      </c>
      <c r="J23" s="12">
        <v>1120.5512155430001</v>
      </c>
      <c r="K23" s="12">
        <v>429.41293192339998</v>
      </c>
      <c r="L23" s="12">
        <v>1103.8748829449999</v>
      </c>
      <c r="M23" s="12">
        <v>4635.4122119664999</v>
      </c>
      <c r="N23" s="12">
        <v>5254.6610021340002</v>
      </c>
      <c r="O23" s="12">
        <v>3238.3246737999998</v>
      </c>
      <c r="P23" s="12">
        <v>3811.9968669469999</v>
      </c>
      <c r="Q23" s="12">
        <v>4443.0209586560004</v>
      </c>
      <c r="R23" s="12">
        <v>3103.3332821830004</v>
      </c>
      <c r="S23" s="12">
        <v>3036.5754530300001</v>
      </c>
      <c r="T23" s="12">
        <v>3465.100615332</v>
      </c>
      <c r="U23" s="12">
        <v>2965.3694020590001</v>
      </c>
      <c r="V23" s="12">
        <v>3362.4391396599999</v>
      </c>
      <c r="W23" s="12">
        <v>9.3597300000000001E-3</v>
      </c>
      <c r="X23" s="12">
        <v>8.5933949999999985E-3</v>
      </c>
      <c r="Y23" s="12">
        <v>1.0518221999999999E-2</v>
      </c>
      <c r="Z23" s="12">
        <v>1.4458262E-2</v>
      </c>
      <c r="AA23" s="12">
        <v>1.386107E-2</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17.971618654299977</v>
      </c>
      <c r="D25" s="12">
        <v>25.06443629388</v>
      </c>
      <c r="E25" s="12">
        <v>127.24305941489989</v>
      </c>
      <c r="F25" s="12">
        <v>84.262694556099987</v>
      </c>
      <c r="G25" s="12">
        <v>67.238794585400001</v>
      </c>
      <c r="H25" s="12">
        <v>35.652679646999999</v>
      </c>
      <c r="I25" s="12">
        <v>41.509288103699994</v>
      </c>
      <c r="J25" s="12">
        <v>169.7616058811</v>
      </c>
      <c r="K25" s="12">
        <v>39.003625650800004</v>
      </c>
      <c r="L25" s="12">
        <v>107.41106188890001</v>
      </c>
      <c r="M25" s="12">
        <v>811.16595738850015</v>
      </c>
      <c r="N25" s="12">
        <v>1319.8942148867</v>
      </c>
      <c r="O25" s="12">
        <v>356.54509030860004</v>
      </c>
      <c r="P25" s="12">
        <v>573.1049106406</v>
      </c>
      <c r="Q25" s="12">
        <v>730.58471095829998</v>
      </c>
      <c r="R25" s="12">
        <v>195.7159595604999</v>
      </c>
      <c r="S25" s="12">
        <v>1067.6018155680001</v>
      </c>
      <c r="T25" s="12">
        <v>3566.9935576175003</v>
      </c>
      <c r="U25" s="12">
        <v>2026.9384775650001</v>
      </c>
      <c r="V25" s="12">
        <v>2163.5315808785999</v>
      </c>
      <c r="W25" s="12">
        <v>4828.9352248415007</v>
      </c>
      <c r="X25" s="12">
        <v>2607.0115751519998</v>
      </c>
      <c r="Y25" s="12">
        <v>3411.4258702680004</v>
      </c>
      <c r="Z25" s="12">
        <v>3984.8812817960006</v>
      </c>
      <c r="AA25" s="12">
        <v>4711.2266692680005</v>
      </c>
    </row>
    <row r="26" spans="1:27">
      <c r="A26" s="11" t="s">
        <v>26</v>
      </c>
      <c r="B26" s="11" t="s">
        <v>3</v>
      </c>
      <c r="C26" s="12">
        <v>15729.779010000002</v>
      </c>
      <c r="D26" s="12">
        <v>18162.911100000001</v>
      </c>
      <c r="E26" s="12">
        <v>19053.683189999996</v>
      </c>
      <c r="F26" s="12">
        <v>16876.974189999997</v>
      </c>
      <c r="G26" s="12">
        <v>12920.556699999999</v>
      </c>
      <c r="H26" s="12">
        <v>17949.300340000002</v>
      </c>
      <c r="I26" s="12">
        <v>14259.667079999999</v>
      </c>
      <c r="J26" s="12">
        <v>12584.590039999999</v>
      </c>
      <c r="K26" s="12">
        <v>11095.175780000001</v>
      </c>
      <c r="L26" s="12">
        <v>9838.1304600000003</v>
      </c>
      <c r="M26" s="12">
        <v>11887.846539999999</v>
      </c>
      <c r="N26" s="12">
        <v>12003.076219999999</v>
      </c>
      <c r="O26" s="12">
        <v>10429.866940000002</v>
      </c>
      <c r="P26" s="12">
        <v>8486.6345000000001</v>
      </c>
      <c r="Q26" s="12">
        <v>11595.059949999999</v>
      </c>
      <c r="R26" s="12">
        <v>9342.5675900000006</v>
      </c>
      <c r="S26" s="12">
        <v>8020.5832399999999</v>
      </c>
      <c r="T26" s="12">
        <v>7843.8102399999998</v>
      </c>
      <c r="U26" s="12">
        <v>6532.2449499999993</v>
      </c>
      <c r="V26" s="12">
        <v>7309.3754600000002</v>
      </c>
      <c r="W26" s="12">
        <v>7250.34051</v>
      </c>
      <c r="X26" s="12">
        <v>6587.3173599999991</v>
      </c>
      <c r="Y26" s="12">
        <v>5049.2040500000012</v>
      </c>
      <c r="Z26" s="12">
        <v>7143.5506999999989</v>
      </c>
      <c r="AA26" s="12">
        <v>6750.1149699999996</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617.76815218689194</v>
      </c>
      <c r="D28" s="12">
        <v>821.52506320269663</v>
      </c>
      <c r="E28" s="12">
        <v>1050.6466563602412</v>
      </c>
      <c r="F28" s="12">
        <v>1321.0794673720632</v>
      </c>
      <c r="G28" s="12">
        <v>1597.6006941993603</v>
      </c>
      <c r="H28" s="12">
        <v>1790.402357791158</v>
      </c>
      <c r="I28" s="12">
        <v>1785.8685403108936</v>
      </c>
      <c r="J28" s="12">
        <v>1714.7569305753943</v>
      </c>
      <c r="K28" s="12">
        <v>1649.5292019719163</v>
      </c>
      <c r="L28" s="12">
        <v>1569.3373699794249</v>
      </c>
      <c r="M28" s="12">
        <v>1635.9048070323406</v>
      </c>
      <c r="N28" s="12">
        <v>1617.9880294947468</v>
      </c>
      <c r="O28" s="12">
        <v>1633.4653528373124</v>
      </c>
      <c r="P28" s="12">
        <v>1593.8336205952644</v>
      </c>
      <c r="Q28" s="12">
        <v>1568.0798369556935</v>
      </c>
      <c r="R28" s="12">
        <v>1745.2338433251848</v>
      </c>
      <c r="S28" s="12">
        <v>1686.5527976236826</v>
      </c>
      <c r="T28" s="12">
        <v>1513.2877703585978</v>
      </c>
      <c r="U28" s="12">
        <v>1580.9143585086231</v>
      </c>
      <c r="V28" s="12">
        <v>1457.5369499143508</v>
      </c>
      <c r="W28" s="12">
        <v>1359.3856570904557</v>
      </c>
      <c r="X28" s="12">
        <v>1365.3621283116859</v>
      </c>
      <c r="Y28" s="12">
        <v>1294.463973013088</v>
      </c>
      <c r="Z28" s="12">
        <v>1333.4463554651347</v>
      </c>
      <c r="AA28" s="12">
        <v>1289.0919647063308</v>
      </c>
    </row>
    <row r="29" spans="1:27">
      <c r="A29" s="11" t="s">
        <v>26</v>
      </c>
      <c r="B29" s="11" t="s">
        <v>9</v>
      </c>
      <c r="C29" s="12">
        <v>753.64654859333154</v>
      </c>
      <c r="D29" s="12">
        <v>675.30251756060568</v>
      </c>
      <c r="E29" s="12">
        <v>689.52234119701166</v>
      </c>
      <c r="F29" s="12">
        <v>675.26879678715466</v>
      </c>
      <c r="G29" s="12">
        <v>659.16326586909577</v>
      </c>
      <c r="H29" s="12">
        <v>595.94215546460964</v>
      </c>
      <c r="I29" s="12">
        <v>683.35090042784384</v>
      </c>
      <c r="J29" s="12">
        <v>693.40425596945965</v>
      </c>
      <c r="K29" s="12">
        <v>664.39702358874479</v>
      </c>
      <c r="L29" s="12">
        <v>632.79168509697956</v>
      </c>
      <c r="M29" s="12">
        <v>952.80072691859573</v>
      </c>
      <c r="N29" s="12">
        <v>904.55197098808981</v>
      </c>
      <c r="O29" s="12">
        <v>982.36013897537975</v>
      </c>
      <c r="P29" s="12">
        <v>979.86159670122993</v>
      </c>
      <c r="Q29" s="12">
        <v>843.32921709119978</v>
      </c>
      <c r="R29" s="12">
        <v>825.47019713527004</v>
      </c>
      <c r="S29" s="12">
        <v>853.8479027807</v>
      </c>
      <c r="T29" s="12">
        <v>962.26053715354999</v>
      </c>
      <c r="U29" s="12">
        <v>929.10574378479987</v>
      </c>
      <c r="V29" s="12">
        <v>910.80646573216984</v>
      </c>
      <c r="W29" s="12">
        <v>872.65850099999989</v>
      </c>
      <c r="X29" s="12">
        <v>876.15166013999999</v>
      </c>
      <c r="Y29" s="12">
        <v>870.87103139999999</v>
      </c>
      <c r="Z29" s="12">
        <v>924.48808040000006</v>
      </c>
      <c r="AA29" s="12">
        <v>895.12918439999999</v>
      </c>
    </row>
    <row r="30" spans="1:27">
      <c r="A30" s="11" t="s">
        <v>26</v>
      </c>
      <c r="B30" s="11" t="s">
        <v>102</v>
      </c>
      <c r="C30" s="12">
        <v>2.887991344830001</v>
      </c>
      <c r="D30" s="12">
        <v>2.6087344444299996</v>
      </c>
      <c r="E30" s="12">
        <v>2.6931816777300002</v>
      </c>
      <c r="F30" s="12">
        <v>2.50825515966</v>
      </c>
      <c r="G30" s="12">
        <v>2.21472473666</v>
      </c>
      <c r="H30" s="12">
        <v>46.559548634169985</v>
      </c>
      <c r="I30" s="12">
        <v>51.781094063559998</v>
      </c>
      <c r="J30" s="12">
        <v>48.686002967930008</v>
      </c>
      <c r="K30" s="12">
        <v>45.234029602299991</v>
      </c>
      <c r="L30" s="12">
        <v>123.01356733293001</v>
      </c>
      <c r="M30" s="12">
        <v>366.33141720356002</v>
      </c>
      <c r="N30" s="12">
        <v>337.66480488804001</v>
      </c>
      <c r="O30" s="12">
        <v>330.82234273720002</v>
      </c>
      <c r="P30" s="12">
        <v>314.4785928343</v>
      </c>
      <c r="Q30" s="12">
        <v>280.47642222169998</v>
      </c>
      <c r="R30" s="12">
        <v>264.17123116639999</v>
      </c>
      <c r="S30" s="12">
        <v>258.84373343000004</v>
      </c>
      <c r="T30" s="12">
        <v>230.73966514149998</v>
      </c>
      <c r="U30" s="12">
        <v>319.07193977409997</v>
      </c>
      <c r="V30" s="12">
        <v>293.51527334279996</v>
      </c>
      <c r="W30" s="12">
        <v>263.96342102950001</v>
      </c>
      <c r="X30" s="12">
        <v>274.85505119919998</v>
      </c>
      <c r="Y30" s="12">
        <v>259.35752946309998</v>
      </c>
      <c r="Z30" s="12">
        <v>346.1366935538</v>
      </c>
      <c r="AA30" s="12">
        <v>324.91825448559996</v>
      </c>
    </row>
    <row r="31" spans="1:27">
      <c r="A31" s="11" t="s">
        <v>26</v>
      </c>
      <c r="B31" s="11" t="s">
        <v>15</v>
      </c>
      <c r="C31" s="12">
        <v>1553.1705300000001</v>
      </c>
      <c r="D31" s="12">
        <v>1614.7656600000003</v>
      </c>
      <c r="E31" s="12">
        <v>1796.1141095536</v>
      </c>
      <c r="F31" s="12">
        <v>3493.0562257890006</v>
      </c>
      <c r="G31" s="12">
        <v>6220.5213115098004</v>
      </c>
      <c r="H31" s="12">
        <v>5700.5184644712999</v>
      </c>
      <c r="I31" s="12">
        <v>5496.1760449467001</v>
      </c>
      <c r="J31" s="12">
        <v>7218.9523819837004</v>
      </c>
      <c r="K31" s="12">
        <v>5075.6910031224988</v>
      </c>
      <c r="L31" s="12">
        <v>5461.9801996609995</v>
      </c>
      <c r="M31" s="12">
        <v>6641.3255260757996</v>
      </c>
      <c r="N31" s="12">
        <v>7446.2591659134996</v>
      </c>
      <c r="O31" s="12">
        <v>13279.677534401899</v>
      </c>
      <c r="P31" s="12">
        <v>12939.911721700699</v>
      </c>
      <c r="Q31" s="12">
        <v>12975.7757514647</v>
      </c>
      <c r="R31" s="12">
        <v>13051.4287419711</v>
      </c>
      <c r="S31" s="12">
        <v>13673.030112185199</v>
      </c>
      <c r="T31" s="12">
        <v>12074.8442518599</v>
      </c>
      <c r="U31" s="12">
        <v>11826.1549554835</v>
      </c>
      <c r="V31" s="12">
        <v>11358.087772405601</v>
      </c>
      <c r="W31" s="12">
        <v>9990.0721056064976</v>
      </c>
      <c r="X31" s="12">
        <v>10108.111419027</v>
      </c>
      <c r="Y31" s="12">
        <v>9158.1423344429986</v>
      </c>
      <c r="Z31" s="12">
        <v>9391.0318157377005</v>
      </c>
      <c r="AA31" s="12">
        <v>7338.3576264106996</v>
      </c>
    </row>
    <row r="32" spans="1:27">
      <c r="A32" s="11" t="s">
        <v>26</v>
      </c>
      <c r="B32" s="11" t="s">
        <v>17</v>
      </c>
      <c r="C32" s="12">
        <v>2.353711023999999</v>
      </c>
      <c r="D32" s="12">
        <v>4.116752495000001</v>
      </c>
      <c r="E32" s="12">
        <v>6.9336437029999995</v>
      </c>
      <c r="F32" s="12">
        <v>9.7952530000000007</v>
      </c>
      <c r="G32" s="12">
        <v>12.204015849999999</v>
      </c>
      <c r="H32" s="12">
        <v>14.53367074</v>
      </c>
      <c r="I32" s="12">
        <v>18.486168799999994</v>
      </c>
      <c r="J32" s="12">
        <v>21.065073649999899</v>
      </c>
      <c r="K32" s="12">
        <v>24.441279520000002</v>
      </c>
      <c r="L32" s="12">
        <v>27.489974220000001</v>
      </c>
      <c r="M32" s="12">
        <v>30.899716339999998</v>
      </c>
      <c r="N32" s="12">
        <v>33.987195499999899</v>
      </c>
      <c r="O32" s="12">
        <v>38.394797329999889</v>
      </c>
      <c r="P32" s="12">
        <v>41.873186979999893</v>
      </c>
      <c r="Q32" s="12">
        <v>43.274602379999905</v>
      </c>
      <c r="R32" s="12">
        <v>45.696589029999998</v>
      </c>
      <c r="S32" s="12">
        <v>48.755707559999998</v>
      </c>
      <c r="T32" s="12">
        <v>46.986568650000002</v>
      </c>
      <c r="U32" s="12">
        <v>49.590597699999989</v>
      </c>
      <c r="V32" s="12">
        <v>49.617640780000002</v>
      </c>
      <c r="W32" s="12">
        <v>47.985731700000002</v>
      </c>
      <c r="X32" s="12">
        <v>50.44926422999999</v>
      </c>
      <c r="Y32" s="12">
        <v>50.483226520000002</v>
      </c>
      <c r="Z32" s="12">
        <v>49.989294199999996</v>
      </c>
      <c r="AA32" s="12">
        <v>50.364290869999998</v>
      </c>
    </row>
    <row r="33" spans="1:27">
      <c r="A33" s="36" t="s">
        <v>98</v>
      </c>
      <c r="B33" s="36"/>
      <c r="C33" s="29">
        <v>144922.1003644345</v>
      </c>
      <c r="D33" s="29">
        <v>131983.74946468588</v>
      </c>
      <c r="E33" s="29">
        <v>123377.89106804515</v>
      </c>
      <c r="F33" s="29">
        <v>104924.97265737432</v>
      </c>
      <c r="G33" s="29">
        <v>85778.916072929147</v>
      </c>
      <c r="H33" s="29">
        <v>85590.846889767767</v>
      </c>
      <c r="I33" s="29">
        <v>66266.506649620933</v>
      </c>
      <c r="J33" s="29">
        <v>63329.83004796895</v>
      </c>
      <c r="K33" s="29">
        <v>58905.305063134867</v>
      </c>
      <c r="L33" s="29">
        <v>61563.558459910302</v>
      </c>
      <c r="M33" s="29">
        <v>38094.142243305934</v>
      </c>
      <c r="N33" s="29">
        <v>39092.980437503538</v>
      </c>
      <c r="O33" s="29">
        <v>32871.905195921296</v>
      </c>
      <c r="P33" s="29">
        <v>28814.527494884096</v>
      </c>
      <c r="Q33" s="29">
        <v>34591.908173661199</v>
      </c>
      <c r="R33" s="29">
        <v>27904.070872203956</v>
      </c>
      <c r="S33" s="29">
        <v>25678.461209002384</v>
      </c>
      <c r="T33" s="29">
        <v>17351.45272046165</v>
      </c>
      <c r="U33" s="29">
        <v>14034.572931917424</v>
      </c>
      <c r="V33" s="29">
        <v>15203.689596185121</v>
      </c>
      <c r="W33" s="29">
        <v>14311.329252661955</v>
      </c>
      <c r="X33" s="29">
        <v>11435.851316998685</v>
      </c>
      <c r="Y33" s="29">
        <v>10625.975442903089</v>
      </c>
      <c r="Z33" s="29">
        <v>13386.380875923134</v>
      </c>
      <c r="AA33" s="29">
        <v>13645.576649444331</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155394.97819999998</v>
      </c>
      <c r="D36" s="12">
        <v>147239.88119999997</v>
      </c>
      <c r="E36" s="12">
        <v>132301.79774064998</v>
      </c>
      <c r="F36" s="12">
        <v>113591.68025274</v>
      </c>
      <c r="G36" s="12">
        <v>105123.30380320999</v>
      </c>
      <c r="H36" s="12">
        <v>99507.724878380002</v>
      </c>
      <c r="I36" s="12">
        <v>88737.711535784008</v>
      </c>
      <c r="J36" s="12">
        <v>81769.370626343996</v>
      </c>
      <c r="K36" s="12">
        <v>74253.432814339991</v>
      </c>
      <c r="L36" s="12">
        <v>75408.726487894994</v>
      </c>
      <c r="M36" s="12">
        <v>73506.527379339997</v>
      </c>
      <c r="N36" s="12">
        <v>70875.907394129987</v>
      </c>
      <c r="O36" s="12">
        <v>61746.812099999996</v>
      </c>
      <c r="P36" s="12">
        <v>52928.3986</v>
      </c>
      <c r="Q36" s="12">
        <v>39531.629300000001</v>
      </c>
      <c r="R36" s="12">
        <v>35508.950200000007</v>
      </c>
      <c r="S36" s="12">
        <v>32713.349699999999</v>
      </c>
      <c r="T36" s="12">
        <v>31086.341199999999</v>
      </c>
      <c r="U36" s="12">
        <v>29946.8367</v>
      </c>
      <c r="V36" s="12">
        <v>22576.575399999998</v>
      </c>
      <c r="W36" s="12">
        <v>19605.123199999998</v>
      </c>
      <c r="X36" s="12">
        <v>14911.049199999999</v>
      </c>
      <c r="Y36" s="12">
        <v>11633.590900000001</v>
      </c>
      <c r="Z36" s="12">
        <v>9676.9205000000002</v>
      </c>
      <c r="AA36" s="12">
        <v>8907.7446000000018</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5468.4397696000005</v>
      </c>
      <c r="D38" s="12">
        <v>5438.0803726153999</v>
      </c>
      <c r="E38" s="12">
        <v>6699.1617429077005</v>
      </c>
      <c r="F38" s="12">
        <v>6506.7453811169999</v>
      </c>
      <c r="G38" s="12">
        <v>5338.61959372</v>
      </c>
      <c r="H38" s="12">
        <v>5093.6251026932996</v>
      </c>
      <c r="I38" s="12">
        <v>5194.4377517287003</v>
      </c>
      <c r="J38" s="12">
        <v>6481.7978599429998</v>
      </c>
      <c r="K38" s="12">
        <v>5104.4555904973995</v>
      </c>
      <c r="L38" s="12">
        <v>6815.425875461</v>
      </c>
      <c r="M38" s="12">
        <v>11434.534168706999</v>
      </c>
      <c r="N38" s="12">
        <v>11284.332514236001</v>
      </c>
      <c r="O38" s="12">
        <v>10806.558285603</v>
      </c>
      <c r="P38" s="12">
        <v>10149.301400430999</v>
      </c>
      <c r="Q38" s="12">
        <v>11158.446710488999</v>
      </c>
      <c r="R38" s="12">
        <v>8855.3585491189988</v>
      </c>
      <c r="S38" s="12">
        <v>7266.3662477359994</v>
      </c>
      <c r="T38" s="12">
        <v>8246.9596539559989</v>
      </c>
      <c r="U38" s="12">
        <v>6990.5979207370001</v>
      </c>
      <c r="V38" s="12">
        <v>7797.7135759750008</v>
      </c>
      <c r="W38" s="12">
        <v>7626.2842814790001</v>
      </c>
      <c r="X38" s="12">
        <v>6959.4029847489992</v>
      </c>
      <c r="Y38" s="12">
        <v>3184.2648468609996</v>
      </c>
      <c r="Z38" s="12">
        <v>1975.0462591800001</v>
      </c>
      <c r="AA38" s="12">
        <v>1912.082743768</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8.9582367000699996</v>
      </c>
      <c r="D40" s="12">
        <v>1.2049461969999989E-2</v>
      </c>
      <c r="E40" s="12">
        <v>31.614999781199998</v>
      </c>
      <c r="F40" s="12">
        <v>94.575471294599993</v>
      </c>
      <c r="G40" s="12">
        <v>39.355013160959999</v>
      </c>
      <c r="H40" s="12">
        <v>87.805400970599791</v>
      </c>
      <c r="I40" s="12">
        <v>67.860509307229989</v>
      </c>
      <c r="J40" s="12">
        <v>181.61612645222999</v>
      </c>
      <c r="K40" s="12">
        <v>21.325179930500003</v>
      </c>
      <c r="L40" s="12">
        <v>237.75442546790003</v>
      </c>
      <c r="M40" s="12">
        <v>567.5453073269</v>
      </c>
      <c r="N40" s="12">
        <v>407.98353077309997</v>
      </c>
      <c r="O40" s="12">
        <v>122.63136849829999</v>
      </c>
      <c r="P40" s="12">
        <v>1477.7523433795</v>
      </c>
      <c r="Q40" s="12">
        <v>2818.7445183950003</v>
      </c>
      <c r="R40" s="12">
        <v>1017.7250616086</v>
      </c>
      <c r="S40" s="12">
        <v>2510.4054160986998</v>
      </c>
      <c r="T40" s="12">
        <v>4181.7643566899997</v>
      </c>
      <c r="U40" s="12">
        <v>1899.363332337</v>
      </c>
      <c r="V40" s="12">
        <v>3799.8847468420004</v>
      </c>
      <c r="W40" s="12">
        <v>3643.8533487149994</v>
      </c>
      <c r="X40" s="12">
        <v>4195.5967520080003</v>
      </c>
      <c r="Y40" s="12">
        <v>4692.1354236560001</v>
      </c>
      <c r="Z40" s="12">
        <v>3987.5401454640005</v>
      </c>
      <c r="AA40" s="12">
        <v>4334.8268811690004</v>
      </c>
    </row>
    <row r="41" spans="1:27">
      <c r="A41" s="11" t="s">
        <v>27</v>
      </c>
      <c r="B41" s="11" t="s">
        <v>3</v>
      </c>
      <c r="C41" s="12">
        <v>4651.5742</v>
      </c>
      <c r="D41" s="12">
        <v>4471.3927000000003</v>
      </c>
      <c r="E41" s="12">
        <v>4375.4712</v>
      </c>
      <c r="F41" s="12">
        <v>3952.3437000000004</v>
      </c>
      <c r="G41" s="12">
        <v>3844.2710999999999</v>
      </c>
      <c r="H41" s="12">
        <v>3688.1637000000001</v>
      </c>
      <c r="I41" s="12">
        <v>3423.5093999999999</v>
      </c>
      <c r="J41" s="12">
        <v>3254.2224000000001</v>
      </c>
      <c r="K41" s="12">
        <v>3109.5590000000002</v>
      </c>
      <c r="L41" s="12">
        <v>2924.2606000000001</v>
      </c>
      <c r="M41" s="12">
        <v>2803.74125</v>
      </c>
      <c r="N41" s="12">
        <v>2663.5203600000004</v>
      </c>
      <c r="O41" s="12">
        <v>2548.355</v>
      </c>
      <c r="P41" s="12">
        <v>2413.1313600000003</v>
      </c>
      <c r="Q41" s="12">
        <v>819.61125000000004</v>
      </c>
      <c r="R41" s="12">
        <v>769.47980000000007</v>
      </c>
      <c r="S41" s="12">
        <v>721.71275000000003</v>
      </c>
      <c r="T41" s="12">
        <v>612.84806000000003</v>
      </c>
      <c r="U41" s="12">
        <v>582.44839999999999</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333.92553113524696</v>
      </c>
      <c r="D43" s="12">
        <v>295.86076244563202</v>
      </c>
      <c r="E43" s="12">
        <v>318.16278782020498</v>
      </c>
      <c r="F43" s="12">
        <v>473.357089093149</v>
      </c>
      <c r="G43" s="12">
        <v>654.33574905649402</v>
      </c>
      <c r="H43" s="12">
        <v>771.13621111325983</v>
      </c>
      <c r="I43" s="12">
        <v>870.05872858672001</v>
      </c>
      <c r="J43" s="12">
        <v>835.36152538500994</v>
      </c>
      <c r="K43" s="12">
        <v>792.95546977911022</v>
      </c>
      <c r="L43" s="12">
        <v>844.86929987945996</v>
      </c>
      <c r="M43" s="12">
        <v>930.01813249974987</v>
      </c>
      <c r="N43" s="12">
        <v>996.59015288967998</v>
      </c>
      <c r="O43" s="12">
        <v>1076.7638213243999</v>
      </c>
      <c r="P43" s="12">
        <v>1273.7259578611702</v>
      </c>
      <c r="Q43" s="12">
        <v>1450.2198734657402</v>
      </c>
      <c r="R43" s="12">
        <v>1357.8110277647597</v>
      </c>
      <c r="S43" s="12">
        <v>1309.6842877406998</v>
      </c>
      <c r="T43" s="12">
        <v>1209.65375947545</v>
      </c>
      <c r="U43" s="12">
        <v>1220.1831440764802</v>
      </c>
      <c r="V43" s="12">
        <v>1198.6810937990199</v>
      </c>
      <c r="W43" s="12">
        <v>1201.39750317163</v>
      </c>
      <c r="X43" s="12">
        <v>1118.48200508325</v>
      </c>
      <c r="Y43" s="12">
        <v>1246.9421210446503</v>
      </c>
      <c r="Z43" s="12">
        <v>1354.7926371493299</v>
      </c>
      <c r="AA43" s="12">
        <v>1348.1097708351804</v>
      </c>
    </row>
    <row r="44" spans="1:27">
      <c r="A44" s="11" t="s">
        <v>27</v>
      </c>
      <c r="B44" s="11" t="s">
        <v>9</v>
      </c>
      <c r="C44" s="12">
        <v>647.98311013318369</v>
      </c>
      <c r="D44" s="12">
        <v>607.05470613985983</v>
      </c>
      <c r="E44" s="12">
        <v>667.00049099165255</v>
      </c>
      <c r="F44" s="12">
        <v>605.45588058860073</v>
      </c>
      <c r="G44" s="12">
        <v>589.95920894019162</v>
      </c>
      <c r="H44" s="12">
        <v>494.93812957758485</v>
      </c>
      <c r="I44" s="12">
        <v>483.64964419224975</v>
      </c>
      <c r="J44" s="12">
        <v>457.57527484024985</v>
      </c>
      <c r="K44" s="12">
        <v>475.29458468111272</v>
      </c>
      <c r="L44" s="12">
        <v>436.38605184884494</v>
      </c>
      <c r="M44" s="12">
        <v>435.54131427810614</v>
      </c>
      <c r="N44" s="12">
        <v>409.97211341148977</v>
      </c>
      <c r="O44" s="12">
        <v>428.8309192835199</v>
      </c>
      <c r="P44" s="12">
        <v>438.68952562675975</v>
      </c>
      <c r="Q44" s="12">
        <v>610.86775344185946</v>
      </c>
      <c r="R44" s="12">
        <v>644.59073003426988</v>
      </c>
      <c r="S44" s="12">
        <v>627.59168179709002</v>
      </c>
      <c r="T44" s="12">
        <v>623.38639476938954</v>
      </c>
      <c r="U44" s="12">
        <v>634.32711639039007</v>
      </c>
      <c r="V44" s="12">
        <v>729.18670453749974</v>
      </c>
      <c r="W44" s="12">
        <v>767.61997868246976</v>
      </c>
      <c r="X44" s="12">
        <v>727.35247844058983</v>
      </c>
      <c r="Y44" s="12">
        <v>714.18292608109982</v>
      </c>
      <c r="Z44" s="12">
        <v>831.77195403500002</v>
      </c>
      <c r="AA44" s="12">
        <v>915.09735346000002</v>
      </c>
    </row>
    <row r="45" spans="1:27">
      <c r="A45" s="11" t="s">
        <v>27</v>
      </c>
      <c r="B45" s="11" t="s">
        <v>102</v>
      </c>
      <c r="C45" s="12">
        <v>5.1856285058499996</v>
      </c>
      <c r="D45" s="12">
        <v>4.911728931049991</v>
      </c>
      <c r="E45" s="12">
        <v>4.9819602032400008</v>
      </c>
      <c r="F45" s="12">
        <v>4.7382783755300002</v>
      </c>
      <c r="G45" s="12">
        <v>4.2883100715999998</v>
      </c>
      <c r="H45" s="12">
        <v>3.9705967765999999</v>
      </c>
      <c r="I45" s="12">
        <v>3.8585941496</v>
      </c>
      <c r="J45" s="12">
        <v>3.5223602013999997</v>
      </c>
      <c r="K45" s="12">
        <v>3.2314435171999998</v>
      </c>
      <c r="L45" s="12">
        <v>3.0595622528999997</v>
      </c>
      <c r="M45" s="12">
        <v>34.080298499999998</v>
      </c>
      <c r="N45" s="12">
        <v>49.709389579999993</v>
      </c>
      <c r="O45" s="12">
        <v>140.5514</v>
      </c>
      <c r="P45" s="12">
        <v>134.08124030000002</v>
      </c>
      <c r="Q45" s="12">
        <v>448.34457500000002</v>
      </c>
      <c r="R45" s="12">
        <v>432.32233819999999</v>
      </c>
      <c r="S45" s="12">
        <v>415.21385329999998</v>
      </c>
      <c r="T45" s="12">
        <v>386.1473671</v>
      </c>
      <c r="U45" s="12">
        <v>441.63844879999999</v>
      </c>
      <c r="V45" s="12">
        <v>417.46191279999999</v>
      </c>
      <c r="W45" s="12">
        <v>429.71901500000001</v>
      </c>
      <c r="X45" s="12">
        <v>418.39277089999996</v>
      </c>
      <c r="Y45" s="12">
        <v>392.52242610000002</v>
      </c>
      <c r="Z45" s="12">
        <v>365.45135860000005</v>
      </c>
      <c r="AA45" s="12">
        <v>366.31191589999997</v>
      </c>
    </row>
    <row r="46" spans="1:27">
      <c r="A46" s="11" t="s">
        <v>27</v>
      </c>
      <c r="B46" s="11" t="s">
        <v>15</v>
      </c>
      <c r="C46" s="12">
        <v>4043.857</v>
      </c>
      <c r="D46" s="12">
        <v>4709.8267999999998</v>
      </c>
      <c r="E46" s="12">
        <v>5872.7705016701402</v>
      </c>
      <c r="F46" s="12">
        <v>6273.0366130388011</v>
      </c>
      <c r="G46" s="12">
        <v>5666.9530767761298</v>
      </c>
      <c r="H46" s="12">
        <v>4618.4912079134001</v>
      </c>
      <c r="I46" s="12">
        <v>5058.8702094535001</v>
      </c>
      <c r="J46" s="12">
        <v>4959.2563350690998</v>
      </c>
      <c r="K46" s="12">
        <v>4506.4977095457989</v>
      </c>
      <c r="L46" s="12">
        <v>4477.9128821880995</v>
      </c>
      <c r="M46" s="12">
        <v>3966.630615819</v>
      </c>
      <c r="N46" s="12">
        <v>3529.0506709849997</v>
      </c>
      <c r="O46" s="12">
        <v>3086.2986605579999</v>
      </c>
      <c r="P46" s="12">
        <v>2804.688722591</v>
      </c>
      <c r="Q46" s="12">
        <v>1644.94010497</v>
      </c>
      <c r="R46" s="12">
        <v>1841.2830395656001</v>
      </c>
      <c r="S46" s="12">
        <v>1853.9880598077</v>
      </c>
      <c r="T46" s="12">
        <v>1577.6141875530002</v>
      </c>
      <c r="U46" s="12">
        <v>1457.9361934630001</v>
      </c>
      <c r="V46" s="12">
        <v>1829.857882799</v>
      </c>
      <c r="W46" s="12">
        <v>1500.5354405962998</v>
      </c>
      <c r="X46" s="12">
        <v>1641.5370121765</v>
      </c>
      <c r="Y46" s="12">
        <v>1284.008034019</v>
      </c>
      <c r="Z46" s="12">
        <v>1224.3233472086001</v>
      </c>
      <c r="AA46" s="12">
        <v>1225.8156103845001</v>
      </c>
    </row>
    <row r="47" spans="1:27">
      <c r="A47" s="11" t="s">
        <v>27</v>
      </c>
      <c r="B47" s="11" t="s">
        <v>17</v>
      </c>
      <c r="C47" s="12">
        <v>1.1030309</v>
      </c>
      <c r="D47" s="12">
        <v>1.7164161</v>
      </c>
      <c r="E47" s="12">
        <v>2.986024</v>
      </c>
      <c r="F47" s="12">
        <v>4.4094882999999996</v>
      </c>
      <c r="G47" s="12">
        <v>5.8951997</v>
      </c>
      <c r="H47" s="12">
        <v>7.7151147</v>
      </c>
      <c r="I47" s="12">
        <v>10.496694</v>
      </c>
      <c r="J47" s="12">
        <v>12.018184</v>
      </c>
      <c r="K47" s="12">
        <v>15.324950999999999</v>
      </c>
      <c r="L47" s="12">
        <v>19.573243999999999</v>
      </c>
      <c r="M47" s="12">
        <v>23.120335999999998</v>
      </c>
      <c r="N47" s="12">
        <v>25.604105000000001</v>
      </c>
      <c r="O47" s="12">
        <v>29.029427999999999</v>
      </c>
      <c r="P47" s="12">
        <v>31.699950000000001</v>
      </c>
      <c r="Q47" s="12">
        <v>33.612836000000001</v>
      </c>
      <c r="R47" s="12">
        <v>36.140980000000006</v>
      </c>
      <c r="S47" s="12">
        <v>38.444139999999997</v>
      </c>
      <c r="T47" s="12">
        <v>40.135930000000002</v>
      </c>
      <c r="U47" s="12">
        <v>42.966560000000001</v>
      </c>
      <c r="V47" s="12">
        <v>45.322830000000003</v>
      </c>
      <c r="W47" s="12">
        <v>46.010995999999999</v>
      </c>
      <c r="X47" s="12">
        <v>46.364290000000004</v>
      </c>
      <c r="Y47" s="12">
        <v>47.048593999999994</v>
      </c>
      <c r="Z47" s="12">
        <v>45.705709999999996</v>
      </c>
      <c r="AA47" s="12">
        <v>46.269241999999998</v>
      </c>
    </row>
    <row r="48" spans="1:27">
      <c r="A48" s="36" t="s">
        <v>98</v>
      </c>
      <c r="B48" s="36"/>
      <c r="C48" s="29">
        <v>166505.85904756849</v>
      </c>
      <c r="D48" s="29">
        <v>158052.28179066285</v>
      </c>
      <c r="E48" s="29">
        <v>144393.20896215073</v>
      </c>
      <c r="F48" s="29">
        <v>125224.15777483335</v>
      </c>
      <c r="G48" s="29">
        <v>115589.84446808763</v>
      </c>
      <c r="H48" s="29">
        <v>109643.39342273475</v>
      </c>
      <c r="I48" s="29">
        <v>98777.227569598908</v>
      </c>
      <c r="J48" s="29">
        <v>92979.943812964484</v>
      </c>
      <c r="K48" s="29">
        <v>83757.022639228118</v>
      </c>
      <c r="L48" s="29">
        <v>86667.422740552196</v>
      </c>
      <c r="M48" s="29">
        <v>89677.907552151766</v>
      </c>
      <c r="N48" s="29">
        <v>86638.306065440251</v>
      </c>
      <c r="O48" s="29">
        <v>76729.95149470921</v>
      </c>
      <c r="P48" s="29">
        <v>68680.999187298425</v>
      </c>
      <c r="Q48" s="29">
        <v>56389.519405791601</v>
      </c>
      <c r="R48" s="29">
        <v>48153.915368526643</v>
      </c>
      <c r="S48" s="29">
        <v>45149.110083372478</v>
      </c>
      <c r="T48" s="29">
        <v>45960.953424890831</v>
      </c>
      <c r="U48" s="29">
        <v>41273.756613540871</v>
      </c>
      <c r="V48" s="29">
        <v>36102.041521153522</v>
      </c>
      <c r="W48" s="29">
        <v>32844.278312048096</v>
      </c>
      <c r="X48" s="29">
        <v>27911.883420280839</v>
      </c>
      <c r="Y48" s="29">
        <v>21471.11621764275</v>
      </c>
      <c r="Z48" s="29">
        <v>17826.071495828332</v>
      </c>
      <c r="AA48" s="29">
        <v>17417.861349232186</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108288.26</v>
      </c>
      <c r="D52" s="12">
        <v>98616.808999999994</v>
      </c>
      <c r="E52" s="12">
        <v>77540.761813295991</v>
      </c>
      <c r="F52" s="12">
        <v>70599.821437879989</v>
      </c>
      <c r="G52" s="12">
        <v>61154.559791249994</v>
      </c>
      <c r="H52" s="12">
        <v>57660.616000000002</v>
      </c>
      <c r="I52" s="12">
        <v>54093.523500000003</v>
      </c>
      <c r="J52" s="12">
        <v>45948.693500000001</v>
      </c>
      <c r="K52" s="12">
        <v>41168.553999999996</v>
      </c>
      <c r="L52" s="12">
        <v>41707.826999999997</v>
      </c>
      <c r="M52" s="12">
        <v>40243.595999999998</v>
      </c>
      <c r="N52" s="12">
        <v>39468.8485</v>
      </c>
      <c r="O52" s="12">
        <v>34890.094499999999</v>
      </c>
      <c r="P52" s="12">
        <v>33046.8488</v>
      </c>
      <c r="Q52" s="12">
        <v>32940.381800000003</v>
      </c>
      <c r="R52" s="12">
        <v>30752.582999999999</v>
      </c>
      <c r="S52" s="12">
        <v>28083.702799999999</v>
      </c>
      <c r="T52" s="12">
        <v>24897.112000000001</v>
      </c>
      <c r="U52" s="12">
        <v>23689.873800000001</v>
      </c>
      <c r="V52" s="12">
        <v>20711.015800000001</v>
      </c>
      <c r="W52" s="12">
        <v>19991.730299999999</v>
      </c>
      <c r="X52" s="12">
        <v>16025.68705</v>
      </c>
      <c r="Y52" s="12">
        <v>5015.9381999999996</v>
      </c>
      <c r="Z52" s="12">
        <v>7091.5802999999996</v>
      </c>
      <c r="AA52" s="12">
        <v>0</v>
      </c>
    </row>
    <row r="53" spans="1:27">
      <c r="A53" s="11" t="s">
        <v>28</v>
      </c>
      <c r="B53" s="11" t="s">
        <v>8</v>
      </c>
      <c r="C53" s="12">
        <v>0</v>
      </c>
      <c r="D53" s="12">
        <v>3.4671135000000001E-3</v>
      </c>
      <c r="E53" s="12">
        <v>3.6629979999999998E-3</v>
      </c>
      <c r="F53" s="12">
        <v>3.7084177000000001E-3</v>
      </c>
      <c r="G53" s="12">
        <v>3.6746843000000002E-3</v>
      </c>
      <c r="H53" s="12">
        <v>3.8450615E-3</v>
      </c>
      <c r="I53" s="12">
        <v>3.6529650000000002E-3</v>
      </c>
      <c r="J53" s="12">
        <v>4.0403003999999994E-3</v>
      </c>
      <c r="K53" s="12">
        <v>3.786247E-3</v>
      </c>
      <c r="L53" s="12">
        <v>4.1987889999999996E-3</v>
      </c>
      <c r="M53" s="12">
        <v>4.8907894999999897E-3</v>
      </c>
      <c r="N53" s="12">
        <v>5.5430994000000003E-3</v>
      </c>
      <c r="O53" s="12">
        <v>5.7737203000000001E-3</v>
      </c>
      <c r="P53" s="12">
        <v>5.5227446999999994E-3</v>
      </c>
      <c r="Q53" s="12">
        <v>6.3547162999999995E-3</v>
      </c>
      <c r="R53" s="12">
        <v>5.9366383999999994E-3</v>
      </c>
      <c r="S53" s="12">
        <v>6.6998243000000006E-3</v>
      </c>
      <c r="T53" s="12">
        <v>6.430809E-3</v>
      </c>
      <c r="U53" s="12">
        <v>7.0035834E-3</v>
      </c>
      <c r="V53" s="12">
        <v>6.8417644999999999E-3</v>
      </c>
      <c r="W53" s="12">
        <v>7.5557389999999997E-3</v>
      </c>
      <c r="X53" s="12">
        <v>7.3772730000000002E-3</v>
      </c>
      <c r="Y53" s="12">
        <v>2.0146934999999998E-2</v>
      </c>
      <c r="Z53" s="12">
        <v>2.03909E-2</v>
      </c>
      <c r="AA53" s="12">
        <v>5356.6030000000001</v>
      </c>
    </row>
    <row r="54" spans="1:27">
      <c r="A54" s="11" t="s">
        <v>28</v>
      </c>
      <c r="B54" s="11" t="s">
        <v>12</v>
      </c>
      <c r="C54" s="12">
        <v>18.402025000000002</v>
      </c>
      <c r="D54" s="12">
        <v>20.589203000000001</v>
      </c>
      <c r="E54" s="12">
        <v>116.15802000000001</v>
      </c>
      <c r="F54" s="12">
        <v>101.58363</v>
      </c>
      <c r="G54" s="12">
        <v>137.9418</v>
      </c>
      <c r="H54" s="12">
        <v>187.63703000000001</v>
      </c>
      <c r="I54" s="12">
        <v>42.840389999999999</v>
      </c>
      <c r="J54" s="12">
        <v>76.928669999999997</v>
      </c>
      <c r="K54" s="12">
        <v>33.113109999999999</v>
      </c>
      <c r="L54" s="12">
        <v>82.476483999999999</v>
      </c>
      <c r="M54" s="12">
        <v>65.944289999999995</v>
      </c>
      <c r="N54" s="12">
        <v>134.59034</v>
      </c>
      <c r="O54" s="12">
        <v>160.41739000000001</v>
      </c>
      <c r="P54" s="12">
        <v>168.6147</v>
      </c>
      <c r="Q54" s="12">
        <v>294.83390000000003</v>
      </c>
      <c r="R54" s="12">
        <v>200.37739000000002</v>
      </c>
      <c r="S54" s="12">
        <v>0</v>
      </c>
      <c r="T54" s="12">
        <v>0</v>
      </c>
      <c r="U54" s="12">
        <v>0</v>
      </c>
      <c r="V54" s="12">
        <v>0</v>
      </c>
      <c r="W54" s="12">
        <v>0</v>
      </c>
      <c r="X54" s="12">
        <v>0</v>
      </c>
      <c r="Y54" s="12">
        <v>0</v>
      </c>
      <c r="Z54" s="12">
        <v>0</v>
      </c>
      <c r="AA54" s="12">
        <v>0</v>
      </c>
    </row>
    <row r="55" spans="1:27">
      <c r="A55" s="11" t="s">
        <v>28</v>
      </c>
      <c r="B55" s="11" t="s">
        <v>5</v>
      </c>
      <c r="C55" s="12">
        <v>98.497956043399995</v>
      </c>
      <c r="D55" s="12">
        <v>112.41409280409998</v>
      </c>
      <c r="E55" s="12">
        <v>219.07622694884998</v>
      </c>
      <c r="F55" s="12">
        <v>339.44782026593992</v>
      </c>
      <c r="G55" s="12">
        <v>367.23868342709994</v>
      </c>
      <c r="H55" s="12">
        <v>373.24610327139999</v>
      </c>
      <c r="I55" s="12">
        <v>61.692089562930001</v>
      </c>
      <c r="J55" s="12">
        <v>193.08396081149996</v>
      </c>
      <c r="K55" s="12">
        <v>115.66215923543989</v>
      </c>
      <c r="L55" s="12">
        <v>229.80083092134998</v>
      </c>
      <c r="M55" s="12">
        <v>158.17338164895</v>
      </c>
      <c r="N55" s="12">
        <v>641.60269394319994</v>
      </c>
      <c r="O55" s="12">
        <v>765.57041369919989</v>
      </c>
      <c r="P55" s="12">
        <v>560.7153496395</v>
      </c>
      <c r="Q55" s="12">
        <v>910.91106881270002</v>
      </c>
      <c r="R55" s="12">
        <v>571.87773791349991</v>
      </c>
      <c r="S55" s="12">
        <v>1682.2925952058999</v>
      </c>
      <c r="T55" s="12">
        <v>1495.1461948024</v>
      </c>
      <c r="U55" s="12">
        <v>994.18667242049992</v>
      </c>
      <c r="V55" s="12">
        <v>752.0715593855</v>
      </c>
      <c r="W55" s="12">
        <v>2520.7666119370001</v>
      </c>
      <c r="X55" s="12">
        <v>1767.2063830880004</v>
      </c>
      <c r="Y55" s="12">
        <v>4322.8062045900006</v>
      </c>
      <c r="Z55" s="12">
        <v>6252.3229667670012</v>
      </c>
      <c r="AA55" s="12">
        <v>3247.1708861900001</v>
      </c>
    </row>
    <row r="56" spans="1:27">
      <c r="A56" s="11" t="s">
        <v>28</v>
      </c>
      <c r="B56" s="11" t="s">
        <v>3</v>
      </c>
      <c r="C56" s="12">
        <v>18064.966680000001</v>
      </c>
      <c r="D56" s="12">
        <v>20706.318470000002</v>
      </c>
      <c r="E56" s="12">
        <v>20236.919269999999</v>
      </c>
      <c r="F56" s="12">
        <v>18161.53413</v>
      </c>
      <c r="G56" s="12">
        <v>14412.177689999999</v>
      </c>
      <c r="H56" s="12">
        <v>20494.0321</v>
      </c>
      <c r="I56" s="12">
        <v>16189.775079999999</v>
      </c>
      <c r="J56" s="12">
        <v>13280.405639999999</v>
      </c>
      <c r="K56" s="12">
        <v>12551.113469999998</v>
      </c>
      <c r="L56" s="12">
        <v>10862.16058</v>
      </c>
      <c r="M56" s="12">
        <v>12627.49538</v>
      </c>
      <c r="N56" s="12">
        <v>12299.845539999998</v>
      </c>
      <c r="O56" s="12">
        <v>11092.739269999998</v>
      </c>
      <c r="P56" s="12">
        <v>8796.6174099999989</v>
      </c>
      <c r="Q56" s="12">
        <v>12602.365109999999</v>
      </c>
      <c r="R56" s="12">
        <v>9971.0769</v>
      </c>
      <c r="S56" s="12">
        <v>8164.2768699999997</v>
      </c>
      <c r="T56" s="12">
        <v>7720.9554399999997</v>
      </c>
      <c r="U56" s="12">
        <v>6682.0133699999997</v>
      </c>
      <c r="V56" s="12">
        <v>7738.7823199999993</v>
      </c>
      <c r="W56" s="12">
        <v>7585.5909000000001</v>
      </c>
      <c r="X56" s="12">
        <v>6826.5091600000005</v>
      </c>
      <c r="Y56" s="12">
        <v>5427.9090199999991</v>
      </c>
      <c r="Z56" s="12">
        <v>7755.6796199999999</v>
      </c>
      <c r="AA56" s="12">
        <v>7368.2373099999995</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973.29166843739279</v>
      </c>
      <c r="D58" s="12">
        <v>906.76795811307829</v>
      </c>
      <c r="E58" s="12">
        <v>1037.5406519298115</v>
      </c>
      <c r="F58" s="12">
        <v>1004.1766194981439</v>
      </c>
      <c r="G58" s="12">
        <v>969.74095755177188</v>
      </c>
      <c r="H58" s="12">
        <v>838.92970028251136</v>
      </c>
      <c r="I58" s="12">
        <v>825.84709631575981</v>
      </c>
      <c r="J58" s="12">
        <v>758.48075428895572</v>
      </c>
      <c r="K58" s="12">
        <v>816.5599662884739</v>
      </c>
      <c r="L58" s="12">
        <v>676.70003099549069</v>
      </c>
      <c r="M58" s="12">
        <v>760.60326987464612</v>
      </c>
      <c r="N58" s="12">
        <v>744.78139424376354</v>
      </c>
      <c r="O58" s="12">
        <v>755.78601356485979</v>
      </c>
      <c r="P58" s="12">
        <v>846.54800010564497</v>
      </c>
      <c r="Q58" s="12">
        <v>825.23690295012477</v>
      </c>
      <c r="R58" s="12">
        <v>832.77178760887773</v>
      </c>
      <c r="S58" s="12">
        <v>806.56537240686782</v>
      </c>
      <c r="T58" s="12">
        <v>840.36581884067982</v>
      </c>
      <c r="U58" s="12">
        <v>718.93672550709277</v>
      </c>
      <c r="V58" s="12">
        <v>851.6673591988349</v>
      </c>
      <c r="W58" s="12">
        <v>790.63901510734001</v>
      </c>
      <c r="X58" s="12">
        <v>752.31474295836688</v>
      </c>
      <c r="Y58" s="12">
        <v>756.76182396091997</v>
      </c>
      <c r="Z58" s="12">
        <v>699.85471703430471</v>
      </c>
      <c r="AA58" s="12">
        <v>705.50694125726</v>
      </c>
    </row>
    <row r="59" spans="1:27">
      <c r="A59" s="11" t="s">
        <v>28</v>
      </c>
      <c r="B59" s="11" t="s">
        <v>9</v>
      </c>
      <c r="C59" s="12">
        <v>163.2178655213668</v>
      </c>
      <c r="D59" s="12">
        <v>141.91857947641805</v>
      </c>
      <c r="E59" s="12">
        <v>146.11723420999101</v>
      </c>
      <c r="F59" s="12">
        <v>134.25281401848099</v>
      </c>
      <c r="G59" s="12">
        <v>128.96979293339896</v>
      </c>
      <c r="H59" s="12">
        <v>119.1075167117239</v>
      </c>
      <c r="I59" s="12">
        <v>111.22963151858492</v>
      </c>
      <c r="J59" s="12">
        <v>105.63232762409402</v>
      </c>
      <c r="K59" s="12">
        <v>101.554576140691</v>
      </c>
      <c r="L59" s="12">
        <v>99.743252819686901</v>
      </c>
      <c r="M59" s="12">
        <v>91.567506069039993</v>
      </c>
      <c r="N59" s="12">
        <v>87.261662083879912</v>
      </c>
      <c r="O59" s="12">
        <v>90.477927488389895</v>
      </c>
      <c r="P59" s="12">
        <v>83.469669876950007</v>
      </c>
      <c r="Q59" s="12">
        <v>77.206613619094981</v>
      </c>
      <c r="R59" s="12">
        <v>73.372728923265001</v>
      </c>
      <c r="S59" s="12">
        <v>70.917161632010007</v>
      </c>
      <c r="T59" s="12">
        <v>66.968547304460003</v>
      </c>
      <c r="U59" s="12">
        <v>146.06272599835989</v>
      </c>
      <c r="V59" s="12">
        <v>139.69437306032989</v>
      </c>
      <c r="W59" s="12">
        <v>157.55813045901988</v>
      </c>
      <c r="X59" s="12">
        <v>176.05652865643003</v>
      </c>
      <c r="Y59" s="12">
        <v>309.1375615</v>
      </c>
      <c r="Z59" s="12">
        <v>261.79042389999995</v>
      </c>
      <c r="AA59" s="12">
        <v>278.58299849999997</v>
      </c>
    </row>
    <row r="60" spans="1:27">
      <c r="A60" s="11" t="s">
        <v>28</v>
      </c>
      <c r="B60" s="11" t="s">
        <v>102</v>
      </c>
      <c r="C60" s="12">
        <v>16.68977814302</v>
      </c>
      <c r="D60" s="12">
        <v>15.935491117299902</v>
      </c>
      <c r="E60" s="12">
        <v>16.825945375100002</v>
      </c>
      <c r="F60" s="12">
        <v>15.703444363099999</v>
      </c>
      <c r="G60" s="12">
        <v>14.832770965200003</v>
      </c>
      <c r="H60" s="12">
        <v>12.964716266289999</v>
      </c>
      <c r="I60" s="12">
        <v>11.247733901590001</v>
      </c>
      <c r="J60" s="12">
        <v>10.72351509524</v>
      </c>
      <c r="K60" s="12">
        <v>9.1525977079</v>
      </c>
      <c r="L60" s="12">
        <v>9.6289651365399997</v>
      </c>
      <c r="M60" s="12">
        <v>7.307175105899991</v>
      </c>
      <c r="N60" s="12">
        <v>6.5817283059999996</v>
      </c>
      <c r="O60" s="12">
        <v>40.9494915358</v>
      </c>
      <c r="P60" s="12">
        <v>38.761770870999996</v>
      </c>
      <c r="Q60" s="12">
        <v>34.639006499999994</v>
      </c>
      <c r="R60" s="12">
        <v>33.056671250000001</v>
      </c>
      <c r="S60" s="12">
        <v>106.02236092999999</v>
      </c>
      <c r="T60" s="12">
        <v>116.4408209999999</v>
      </c>
      <c r="U60" s="12">
        <v>209.3615744599999</v>
      </c>
      <c r="V60" s="12">
        <v>193.83656427</v>
      </c>
      <c r="W60" s="12">
        <v>176.25354623000001</v>
      </c>
      <c r="X60" s="12">
        <v>174.52010516999999</v>
      </c>
      <c r="Y60" s="12">
        <v>237.67666879999999</v>
      </c>
      <c r="Z60" s="12">
        <v>210.59412952999989</v>
      </c>
      <c r="AA60" s="12">
        <v>216.15950341000001</v>
      </c>
    </row>
    <row r="61" spans="1:27">
      <c r="A61" s="11" t="s">
        <v>28</v>
      </c>
      <c r="B61" s="11" t="s">
        <v>15</v>
      </c>
      <c r="C61" s="12">
        <v>0</v>
      </c>
      <c r="D61" s="12">
        <v>0</v>
      </c>
      <c r="E61" s="12">
        <v>1.3133479599999988E-3</v>
      </c>
      <c r="F61" s="12">
        <v>1.4472953E-3</v>
      </c>
      <c r="G61" s="12">
        <v>1.36729895E-3</v>
      </c>
      <c r="H61" s="12">
        <v>1.2896756599999999E-3</v>
      </c>
      <c r="I61" s="12">
        <v>1.2579687300000001E-3</v>
      </c>
      <c r="J61" s="12">
        <v>1.366485029999999E-3</v>
      </c>
      <c r="K61" s="12">
        <v>1.2799541999999999E-3</v>
      </c>
      <c r="L61" s="12">
        <v>1.4330063599999989E-3</v>
      </c>
      <c r="M61" s="12">
        <v>2.0844896999999991E-3</v>
      </c>
      <c r="N61" s="12">
        <v>1.9573055699999998E-3</v>
      </c>
      <c r="O61" s="12">
        <v>1.8286544999999901E-3</v>
      </c>
      <c r="P61" s="12">
        <v>1.9465939E-3</v>
      </c>
      <c r="Q61" s="12">
        <v>2.71139469999999E-3</v>
      </c>
      <c r="R61" s="12">
        <v>2.5908937999999998E-3</v>
      </c>
      <c r="S61" s="12">
        <v>2.49633439999999E-3</v>
      </c>
      <c r="T61" s="12">
        <v>2.4460815999999899E-3</v>
      </c>
      <c r="U61" s="12">
        <v>4.1730557E-3</v>
      </c>
      <c r="V61" s="12">
        <v>4.1182388E-3</v>
      </c>
      <c r="W61" s="12">
        <v>3.9135892999999904E-3</v>
      </c>
      <c r="X61" s="12">
        <v>3.8394964999999897E-3</v>
      </c>
      <c r="Y61" s="12">
        <v>13.822408675</v>
      </c>
      <c r="Z61" s="12">
        <v>12.430420424999999</v>
      </c>
      <c r="AA61" s="12">
        <v>11.644613268299999</v>
      </c>
    </row>
    <row r="62" spans="1:27">
      <c r="A62" s="11" t="s">
        <v>28</v>
      </c>
      <c r="B62" s="11" t="s">
        <v>17</v>
      </c>
      <c r="C62" s="12">
        <v>1.2477646500000001</v>
      </c>
      <c r="D62" s="12">
        <v>2.0015826309999998</v>
      </c>
      <c r="E62" s="12">
        <v>3.2780127839999995</v>
      </c>
      <c r="F62" s="12">
        <v>5.1737697110000003</v>
      </c>
      <c r="G62" s="12">
        <v>7.9605169710000006</v>
      </c>
      <c r="H62" s="12">
        <v>9.3203557149999998</v>
      </c>
      <c r="I62" s="12">
        <v>11.020926589999998</v>
      </c>
      <c r="J62" s="12">
        <v>12.603094105</v>
      </c>
      <c r="K62" s="12">
        <v>13.521218639999999</v>
      </c>
      <c r="L62" s="12">
        <v>18.018108479999999</v>
      </c>
      <c r="M62" s="12">
        <v>20.699913809999998</v>
      </c>
      <c r="N62" s="12">
        <v>23.031797065999999</v>
      </c>
      <c r="O62" s="12">
        <v>25.202607459999896</v>
      </c>
      <c r="P62" s="12">
        <v>28.325325369999902</v>
      </c>
      <c r="Q62" s="12">
        <v>29.437145609999984</v>
      </c>
      <c r="R62" s="12">
        <v>32.120247719999995</v>
      </c>
      <c r="S62" s="12">
        <v>33.27868359</v>
      </c>
      <c r="T62" s="12">
        <v>33.0736937799999</v>
      </c>
      <c r="U62" s="12">
        <v>34.920872680000002</v>
      </c>
      <c r="V62" s="12">
        <v>34.973485629999999</v>
      </c>
      <c r="W62" s="12">
        <v>35.30270084</v>
      </c>
      <c r="X62" s="12">
        <v>37.448105169999998</v>
      </c>
      <c r="Y62" s="12">
        <v>38.547520990000002</v>
      </c>
      <c r="Z62" s="12">
        <v>36.205795180000003</v>
      </c>
      <c r="AA62" s="12">
        <v>36.657478849999897</v>
      </c>
    </row>
    <row r="63" spans="1:27">
      <c r="A63" s="36" t="s">
        <v>98</v>
      </c>
      <c r="B63" s="36"/>
      <c r="C63" s="29">
        <v>127606.63619500215</v>
      </c>
      <c r="D63" s="29">
        <v>120504.8207705071</v>
      </c>
      <c r="E63" s="29">
        <v>99296.576879382643</v>
      </c>
      <c r="F63" s="29">
        <v>90340.820160080257</v>
      </c>
      <c r="G63" s="29">
        <v>77170.632389846563</v>
      </c>
      <c r="H63" s="29">
        <v>79673.572295327132</v>
      </c>
      <c r="I63" s="29">
        <v>71324.911440362266</v>
      </c>
      <c r="J63" s="29">
        <v>60363.228893024949</v>
      </c>
      <c r="K63" s="29">
        <v>54786.561067911593</v>
      </c>
      <c r="L63" s="29">
        <v>53658.712377525524</v>
      </c>
      <c r="M63" s="29">
        <v>53947.384718382142</v>
      </c>
      <c r="N63" s="29">
        <v>53376.935673370244</v>
      </c>
      <c r="O63" s="29">
        <v>47755.091288472751</v>
      </c>
      <c r="P63" s="29">
        <v>43502.819452366784</v>
      </c>
      <c r="Q63" s="29">
        <v>47650.941750098216</v>
      </c>
      <c r="R63" s="29">
        <v>42402.065481084042</v>
      </c>
      <c r="S63" s="29">
        <v>38807.761499069078</v>
      </c>
      <c r="T63" s="29">
        <v>35020.554431756536</v>
      </c>
      <c r="U63" s="29">
        <v>32231.080297509354</v>
      </c>
      <c r="V63" s="29">
        <v>30193.238253409167</v>
      </c>
      <c r="W63" s="29">
        <v>31046.292513242359</v>
      </c>
      <c r="X63" s="29">
        <v>25547.781241975797</v>
      </c>
      <c r="Y63" s="29">
        <v>15832.57295698592</v>
      </c>
      <c r="Z63" s="29">
        <v>22061.248418601303</v>
      </c>
      <c r="AA63" s="29">
        <v>16956.101135947258</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4475.1593400000002</v>
      </c>
      <c r="D68" s="12">
        <v>3735.4309051720002</v>
      </c>
      <c r="E68" s="12">
        <v>1421.4558913426999</v>
      </c>
      <c r="F68" s="12">
        <v>1017.915043431</v>
      </c>
      <c r="G68" s="12">
        <v>866.87892639760014</v>
      </c>
      <c r="H68" s="12">
        <v>1271.5605862723</v>
      </c>
      <c r="I68" s="12">
        <v>589.42062308699997</v>
      </c>
      <c r="J68" s="12">
        <v>1098.520051214</v>
      </c>
      <c r="K68" s="12">
        <v>510.60978467730001</v>
      </c>
      <c r="L68" s="12">
        <v>1712.869536551</v>
      </c>
      <c r="M68" s="12">
        <v>3124.7280834953003</v>
      </c>
      <c r="N68" s="12">
        <v>5195.7561292179998</v>
      </c>
      <c r="O68" s="12">
        <v>2694.5313570926005</v>
      </c>
      <c r="P68" s="12">
        <v>3134.9430791230002</v>
      </c>
      <c r="Q68" s="12">
        <v>7.45104029999999E-3</v>
      </c>
      <c r="R68" s="12">
        <v>6.9333142999999904E-3</v>
      </c>
      <c r="S68" s="12">
        <v>6.7560049999999998E-3</v>
      </c>
      <c r="T68" s="12">
        <v>6.3370055999999895E-3</v>
      </c>
      <c r="U68" s="12">
        <v>6.0125599999999993E-3</v>
      </c>
      <c r="V68" s="12">
        <v>5.7555422999999908E-3</v>
      </c>
      <c r="W68" s="12">
        <v>7.4383369999999997E-3</v>
      </c>
      <c r="X68" s="12">
        <v>6.8546409999999999E-3</v>
      </c>
      <c r="Y68" s="12">
        <v>7.1251407000000001E-3</v>
      </c>
      <c r="Z68" s="12">
        <v>6.9359016000000006E-3</v>
      </c>
      <c r="AA68" s="12">
        <v>6.5206003000000002E-3</v>
      </c>
    </row>
    <row r="69" spans="1:27">
      <c r="A69" s="11" t="s">
        <v>29</v>
      </c>
      <c r="B69" s="11" t="s">
        <v>12</v>
      </c>
      <c r="C69" s="12">
        <v>90.005234000000002</v>
      </c>
      <c r="D69" s="12">
        <v>108.48248</v>
      </c>
      <c r="E69" s="12">
        <v>121.16741</v>
      </c>
      <c r="F69" s="12">
        <v>107.01491</v>
      </c>
      <c r="G69" s="12">
        <v>105.96975999999999</v>
      </c>
      <c r="H69" s="12">
        <v>115.26188999999999</v>
      </c>
      <c r="I69" s="12">
        <v>24.865379000000001</v>
      </c>
      <c r="J69" s="12">
        <v>96.771609999999995</v>
      </c>
      <c r="K69" s="12">
        <v>47.654222999999995</v>
      </c>
      <c r="L69" s="12">
        <v>122.60824000000001</v>
      </c>
      <c r="M69" s="12">
        <v>149.92335999999997</v>
      </c>
      <c r="N69" s="12">
        <v>547.75756000000001</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692.84538177369961</v>
      </c>
      <c r="D70" s="12">
        <v>857.42830283989986</v>
      </c>
      <c r="E70" s="12">
        <v>516.93837660200006</v>
      </c>
      <c r="F70" s="12">
        <v>417.98065344334009</v>
      </c>
      <c r="G70" s="12">
        <v>480.49223653865994</v>
      </c>
      <c r="H70" s="12">
        <v>610.2371648794101</v>
      </c>
      <c r="I70" s="12">
        <v>170.69461365917999</v>
      </c>
      <c r="J70" s="12">
        <v>373.14619045889998</v>
      </c>
      <c r="K70" s="12">
        <v>153.11970411641005</v>
      </c>
      <c r="L70" s="12">
        <v>537.92909547994009</v>
      </c>
      <c r="M70" s="12">
        <v>1060.84838383644</v>
      </c>
      <c r="N70" s="12">
        <v>2727.8162987883002</v>
      </c>
      <c r="O70" s="12">
        <v>1386.113945913</v>
      </c>
      <c r="P70" s="12">
        <v>1615.9122005679001</v>
      </c>
      <c r="Q70" s="12">
        <v>3130.8485740281999</v>
      </c>
      <c r="R70" s="12">
        <v>2144.2043983164003</v>
      </c>
      <c r="S70" s="12">
        <v>3038.5344224272008</v>
      </c>
      <c r="T70" s="12">
        <v>2960.6580407857996</v>
      </c>
      <c r="U70" s="12">
        <v>2327.8316394865001</v>
      </c>
      <c r="V70" s="12">
        <v>2266.6232234503004</v>
      </c>
      <c r="W70" s="12">
        <v>3247.8745925379994</v>
      </c>
      <c r="X70" s="12">
        <v>998.64700210760009</v>
      </c>
      <c r="Y70" s="12">
        <v>887.40707553799996</v>
      </c>
      <c r="Z70" s="12">
        <v>978.34718276900003</v>
      </c>
      <c r="AA70" s="12">
        <v>851.13609771800009</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561.47878897919986</v>
      </c>
      <c r="D73" s="12">
        <v>534.13569307448654</v>
      </c>
      <c r="E73" s="12">
        <v>504.44695298917082</v>
      </c>
      <c r="F73" s="12">
        <v>521.43920979965549</v>
      </c>
      <c r="G73" s="12">
        <v>497.98290059061156</v>
      </c>
      <c r="H73" s="12">
        <v>439.77565273450773</v>
      </c>
      <c r="I73" s="12">
        <v>400.83454162145199</v>
      </c>
      <c r="J73" s="12">
        <v>365.87002714577</v>
      </c>
      <c r="K73" s="12">
        <v>373.39066961595967</v>
      </c>
      <c r="L73" s="12">
        <v>367.89781610877981</v>
      </c>
      <c r="M73" s="12">
        <v>488.48951306744988</v>
      </c>
      <c r="N73" s="12">
        <v>438.7901993650799</v>
      </c>
      <c r="O73" s="12">
        <v>539.86133735811029</v>
      </c>
      <c r="P73" s="12">
        <v>547.45061348446006</v>
      </c>
      <c r="Q73" s="12">
        <v>540.89938284117966</v>
      </c>
      <c r="R73" s="12">
        <v>516.32987546502989</v>
      </c>
      <c r="S73" s="12">
        <v>456.82623580013978</v>
      </c>
      <c r="T73" s="12">
        <v>501.51476107873987</v>
      </c>
      <c r="U73" s="12">
        <v>438.50432222767989</v>
      </c>
      <c r="V73" s="12">
        <v>436.68911682687991</v>
      </c>
      <c r="W73" s="12">
        <v>373.03783157029005</v>
      </c>
      <c r="X73" s="12">
        <v>415.72718625843987</v>
      </c>
      <c r="Y73" s="12">
        <v>405.93140263681988</v>
      </c>
      <c r="Z73" s="12">
        <v>455.30534454619982</v>
      </c>
      <c r="AA73" s="12">
        <v>501.50737600236999</v>
      </c>
    </row>
    <row r="74" spans="1:27">
      <c r="A74" s="11" t="s">
        <v>29</v>
      </c>
      <c r="B74" s="11" t="s">
        <v>9</v>
      </c>
      <c r="C74" s="12">
        <v>99.337185526366895</v>
      </c>
      <c r="D74" s="12">
        <v>86.239545290449001</v>
      </c>
      <c r="E74" s="12">
        <v>88.080205634505006</v>
      </c>
      <c r="F74" s="12">
        <v>77.886302767333987</v>
      </c>
      <c r="G74" s="12">
        <v>77.662395040002011</v>
      </c>
      <c r="H74" s="12">
        <v>70.495617051114039</v>
      </c>
      <c r="I74" s="12">
        <v>65.049658867174927</v>
      </c>
      <c r="J74" s="12">
        <v>60.690712309770888</v>
      </c>
      <c r="K74" s="12">
        <v>59.899584258193883</v>
      </c>
      <c r="L74" s="12">
        <v>55.660935583818791</v>
      </c>
      <c r="M74" s="12">
        <v>49.973709957814997</v>
      </c>
      <c r="N74" s="12">
        <v>50.299163026095002</v>
      </c>
      <c r="O74" s="12">
        <v>53.311124453959991</v>
      </c>
      <c r="P74" s="12">
        <v>51.015438448929892</v>
      </c>
      <c r="Q74" s="12">
        <v>77.165886010209988</v>
      </c>
      <c r="R74" s="12">
        <v>72.460057285030018</v>
      </c>
      <c r="S74" s="12">
        <v>80.084199315889904</v>
      </c>
      <c r="T74" s="12">
        <v>79.039654871635008</v>
      </c>
      <c r="U74" s="12">
        <v>138.56561123263998</v>
      </c>
      <c r="V74" s="12">
        <v>123.00825001816</v>
      </c>
      <c r="W74" s="12">
        <v>159.52955500765</v>
      </c>
      <c r="X74" s="12">
        <v>141.38100630622</v>
      </c>
      <c r="Y74" s="12">
        <v>175.44800406813002</v>
      </c>
      <c r="Z74" s="12">
        <v>172.59854352192002</v>
      </c>
      <c r="AA74" s="12">
        <v>158.97834644398</v>
      </c>
    </row>
    <row r="75" spans="1:27">
      <c r="A75" s="11" t="s">
        <v>29</v>
      </c>
      <c r="B75" s="11" t="s">
        <v>102</v>
      </c>
      <c r="C75" s="12">
        <v>17.456714939999998</v>
      </c>
      <c r="D75" s="12">
        <v>16.837136409220001</v>
      </c>
      <c r="E75" s="12">
        <v>16.80508763089</v>
      </c>
      <c r="F75" s="12">
        <v>15.420694935</v>
      </c>
      <c r="G75" s="12">
        <v>14.282905485890002</v>
      </c>
      <c r="H75" s="12">
        <v>12.735032374280003</v>
      </c>
      <c r="I75" s="12">
        <v>11.687396369019998</v>
      </c>
      <c r="J75" s="12">
        <v>10.64513292647</v>
      </c>
      <c r="K75" s="12">
        <v>10.026688506039998</v>
      </c>
      <c r="L75" s="12">
        <v>9.4986178050999985</v>
      </c>
      <c r="M75" s="12">
        <v>9.0893288813000002</v>
      </c>
      <c r="N75" s="12">
        <v>7.1926034424000003</v>
      </c>
      <c r="O75" s="12">
        <v>81.368084953000007</v>
      </c>
      <c r="P75" s="12">
        <v>76.878455441</v>
      </c>
      <c r="Q75" s="12">
        <v>110.59626428999999</v>
      </c>
      <c r="R75" s="12">
        <v>100.87797023500001</v>
      </c>
      <c r="S75" s="12">
        <v>96.923996374000012</v>
      </c>
      <c r="T75" s="12">
        <v>88.931182778999997</v>
      </c>
      <c r="U75" s="12">
        <v>149.012275399</v>
      </c>
      <c r="V75" s="12">
        <v>129.04350839700001</v>
      </c>
      <c r="W75" s="12">
        <v>124.182575574</v>
      </c>
      <c r="X75" s="12">
        <v>139.15061684599999</v>
      </c>
      <c r="Y75" s="12">
        <v>181.23448133899998</v>
      </c>
      <c r="Z75" s="12">
        <v>156.06502115400002</v>
      </c>
      <c r="AA75" s="12">
        <v>135.33019253699999</v>
      </c>
    </row>
    <row r="76" spans="1:27">
      <c r="A76" s="11" t="s">
        <v>29</v>
      </c>
      <c r="B76" s="11" t="s">
        <v>15</v>
      </c>
      <c r="C76" s="12">
        <v>0</v>
      </c>
      <c r="D76" s="12">
        <v>0</v>
      </c>
      <c r="E76" s="12">
        <v>1.02403748E-3</v>
      </c>
      <c r="F76" s="12">
        <v>1.0515397499999998E-3</v>
      </c>
      <c r="G76" s="12">
        <v>1.0734591999999998E-3</v>
      </c>
      <c r="H76" s="12">
        <v>1.0638977600000001E-3</v>
      </c>
      <c r="I76" s="12">
        <v>1.0391335800000001E-3</v>
      </c>
      <c r="J76" s="12">
        <v>1.1508025300000001E-3</v>
      </c>
      <c r="K76" s="12">
        <v>1.1039332200000001E-3</v>
      </c>
      <c r="L76" s="12">
        <v>1.2863549300000002E-3</v>
      </c>
      <c r="M76" s="12">
        <v>1.35163215E-3</v>
      </c>
      <c r="N76" s="12">
        <v>1.3560771899999999E-3</v>
      </c>
      <c r="O76" s="12">
        <v>1.94761379999999E-3</v>
      </c>
      <c r="P76" s="12">
        <v>1.9411397E-3</v>
      </c>
      <c r="Q76" s="12">
        <v>1.8593421000000002E-3</v>
      </c>
      <c r="R76" s="12">
        <v>1.8000466399999999E-3</v>
      </c>
      <c r="S76" s="12">
        <v>1.716001299999999E-3</v>
      </c>
      <c r="T76" s="12">
        <v>1.7330112000000001E-3</v>
      </c>
      <c r="U76" s="12">
        <v>1.7614632000000001E-3</v>
      </c>
      <c r="V76" s="12">
        <v>1.6640587999999998E-3</v>
      </c>
      <c r="W76" s="12">
        <v>1.7464036000000001E-3</v>
      </c>
      <c r="X76" s="12">
        <v>1.82312909999999E-3</v>
      </c>
      <c r="Y76" s="12">
        <v>2.1577973999999996E-3</v>
      </c>
      <c r="Z76" s="12">
        <v>1.9745309999999999E-3</v>
      </c>
      <c r="AA76" s="12">
        <v>1.9672356999999988E-3</v>
      </c>
    </row>
    <row r="77" spans="1:27">
      <c r="A77" s="11" t="s">
        <v>29</v>
      </c>
      <c r="B77" s="11" t="s">
        <v>17</v>
      </c>
      <c r="C77" s="12">
        <v>4.9250449999999999</v>
      </c>
      <c r="D77" s="12">
        <v>6.4955375999999996</v>
      </c>
      <c r="E77" s="12">
        <v>8.0417500000000004</v>
      </c>
      <c r="F77" s="12">
        <v>9.2786460000000002</v>
      </c>
      <c r="G77" s="12">
        <v>10.402796</v>
      </c>
      <c r="H77" s="12">
        <v>11.0107689999999</v>
      </c>
      <c r="I77" s="12">
        <v>11.8658239999999</v>
      </c>
      <c r="J77" s="12">
        <v>12.436152</v>
      </c>
      <c r="K77" s="12">
        <v>13.740493000000001</v>
      </c>
      <c r="L77" s="12">
        <v>15.067958999999901</v>
      </c>
      <c r="M77" s="12">
        <v>16.647531000000001</v>
      </c>
      <c r="N77" s="12">
        <v>16.883201</v>
      </c>
      <c r="O77" s="12">
        <v>18.258246</v>
      </c>
      <c r="P77" s="12">
        <v>19.560521000000001</v>
      </c>
      <c r="Q77" s="12">
        <v>19.757453000000002</v>
      </c>
      <c r="R77" s="12">
        <v>20.312412000000002</v>
      </c>
      <c r="S77" s="12">
        <v>20.2923119999999</v>
      </c>
      <c r="T77" s="12">
        <v>19.128074000000002</v>
      </c>
      <c r="U77" s="12">
        <v>20.003331999999997</v>
      </c>
      <c r="V77" s="12">
        <v>19.787336</v>
      </c>
      <c r="W77" s="12">
        <v>19.328169999999997</v>
      </c>
      <c r="X77" s="12">
        <v>19.077615000000002</v>
      </c>
      <c r="Y77" s="12">
        <v>19.360282999999999</v>
      </c>
      <c r="Z77" s="12">
        <v>18.411843999999899</v>
      </c>
      <c r="AA77" s="12">
        <v>17.471580000000003</v>
      </c>
    </row>
    <row r="78" spans="1:27">
      <c r="A78" s="36" t="s">
        <v>98</v>
      </c>
      <c r="B78" s="36"/>
      <c r="C78" s="29">
        <v>5918.8259302792667</v>
      </c>
      <c r="D78" s="29">
        <v>5321.7169263768365</v>
      </c>
      <c r="E78" s="29">
        <v>2652.0888365683759</v>
      </c>
      <c r="F78" s="29">
        <v>2142.2361194413297</v>
      </c>
      <c r="G78" s="29">
        <v>2028.9862185668735</v>
      </c>
      <c r="H78" s="29">
        <v>2507.3309109373322</v>
      </c>
      <c r="I78" s="29">
        <v>1250.8648162348068</v>
      </c>
      <c r="J78" s="29">
        <v>1994.9985911284407</v>
      </c>
      <c r="K78" s="29">
        <v>1144.6739656678637</v>
      </c>
      <c r="L78" s="29">
        <v>2796.9656237235386</v>
      </c>
      <c r="M78" s="29">
        <v>4873.9630503570042</v>
      </c>
      <c r="N78" s="29">
        <v>8960.4193503974748</v>
      </c>
      <c r="O78" s="29">
        <v>4673.8177648176706</v>
      </c>
      <c r="P78" s="29">
        <v>5349.32133162429</v>
      </c>
      <c r="Q78" s="29">
        <v>3748.9212939198896</v>
      </c>
      <c r="R78" s="29">
        <v>2733.0012643807604</v>
      </c>
      <c r="S78" s="29">
        <v>3575.4516135482304</v>
      </c>
      <c r="T78" s="29">
        <v>3541.2187937417743</v>
      </c>
      <c r="U78" s="29">
        <v>2904.9075855068199</v>
      </c>
      <c r="V78" s="29">
        <v>2826.3263458376405</v>
      </c>
      <c r="W78" s="29">
        <v>3780.4494174529395</v>
      </c>
      <c r="X78" s="29">
        <v>1555.7620493132599</v>
      </c>
      <c r="Y78" s="29">
        <v>1468.7936073836499</v>
      </c>
      <c r="Z78" s="29">
        <v>1606.2580067387198</v>
      </c>
      <c r="AA78" s="29">
        <v>1511.6283407646499</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2.7077441000000002E-3</v>
      </c>
      <c r="E83" s="12">
        <v>2.7359654999999997E-3</v>
      </c>
      <c r="F83" s="12">
        <v>2.7214380000000001E-3</v>
      </c>
      <c r="G83" s="12">
        <v>2.7260248999999999E-3</v>
      </c>
      <c r="H83" s="12">
        <v>2.7204192E-3</v>
      </c>
      <c r="I83" s="12">
        <v>2.8721160000000001E-3</v>
      </c>
      <c r="J83" s="12">
        <v>2.9648973999999999E-3</v>
      </c>
      <c r="K83" s="12">
        <v>2.9675646000000004E-3</v>
      </c>
      <c r="L83" s="12">
        <v>3.1879656000000003E-3</v>
      </c>
      <c r="M83" s="12">
        <v>3.2980814000000002E-3</v>
      </c>
      <c r="N83" s="12">
        <v>3.5115317999999899E-3</v>
      </c>
      <c r="O83" s="12">
        <v>3.4742546000000002E-3</v>
      </c>
      <c r="P83" s="12">
        <v>3.3208171999999998E-3</v>
      </c>
      <c r="Q83" s="12">
        <v>3.6003699999999999E-3</v>
      </c>
      <c r="R83" s="12">
        <v>3.409132E-3</v>
      </c>
      <c r="S83" s="12">
        <v>3.4710763000000001E-3</v>
      </c>
      <c r="T83" s="12">
        <v>3.2657546999999999E-3</v>
      </c>
      <c r="U83" s="12">
        <v>3.4430148999999898E-3</v>
      </c>
      <c r="V83" s="12">
        <v>3.2833977000000002E-3</v>
      </c>
      <c r="W83" s="12">
        <v>3.4032998000000001E-3</v>
      </c>
      <c r="X83" s="12">
        <v>3.3498199999999999E-3</v>
      </c>
      <c r="Y83" s="12">
        <v>3.4153269999999897E-3</v>
      </c>
      <c r="Z83" s="12">
        <v>3.2997424999999998E-3</v>
      </c>
      <c r="AA83" s="12">
        <v>3.4093823E-3</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5.438405219999989E-3</v>
      </c>
      <c r="D85" s="12">
        <v>5.3145784000000005E-3</v>
      </c>
      <c r="E85" s="12">
        <v>5.2941418699999901E-3</v>
      </c>
      <c r="F85" s="12">
        <v>5.2714905500000015E-3</v>
      </c>
      <c r="G85" s="12">
        <v>5.2580189999999983E-3</v>
      </c>
      <c r="H85" s="12">
        <v>5.2812127000000002E-3</v>
      </c>
      <c r="I85" s="12">
        <v>5.5135179299999997E-3</v>
      </c>
      <c r="J85" s="12">
        <v>3.1501897808699999</v>
      </c>
      <c r="K85" s="12">
        <v>5.4326013999999997E-3</v>
      </c>
      <c r="L85" s="12">
        <v>7.1345172686999998</v>
      </c>
      <c r="M85" s="12">
        <v>6.0030643999999991E-3</v>
      </c>
      <c r="N85" s="12">
        <v>20.7744360286</v>
      </c>
      <c r="O85" s="12">
        <v>31.359602617700002</v>
      </c>
      <c r="P85" s="12">
        <v>11.455281155799998</v>
      </c>
      <c r="Q85" s="12">
        <v>47.794947696799994</v>
      </c>
      <c r="R85" s="12">
        <v>10.293199623029999</v>
      </c>
      <c r="S85" s="12">
        <v>19.900660631260003</v>
      </c>
      <c r="T85" s="12">
        <v>4.4008104123699994</v>
      </c>
      <c r="U85" s="12">
        <v>12.4278479295</v>
      </c>
      <c r="V85" s="12">
        <v>3.7086100999999898E-3</v>
      </c>
      <c r="W85" s="12">
        <v>12.9512184253</v>
      </c>
      <c r="X85" s="12">
        <v>13.5514284943999</v>
      </c>
      <c r="Y85" s="12">
        <v>7.7284015567999997</v>
      </c>
      <c r="Z85" s="12">
        <v>6.5767939956400001</v>
      </c>
      <c r="AA85" s="12">
        <v>14.609277279899999</v>
      </c>
    </row>
    <row r="86" spans="1:27">
      <c r="A86" s="11" t="s">
        <v>30</v>
      </c>
      <c r="B86" s="11" t="s">
        <v>3</v>
      </c>
      <c r="C86" s="12">
        <v>53204.248</v>
      </c>
      <c r="D86" s="12">
        <v>48442.058500000006</v>
      </c>
      <c r="E86" s="12">
        <v>49509.331299999998</v>
      </c>
      <c r="F86" s="12">
        <v>41773.859400000001</v>
      </c>
      <c r="G86" s="12">
        <v>39445.330900000001</v>
      </c>
      <c r="H86" s="12">
        <v>39217.950039999996</v>
      </c>
      <c r="I86" s="12">
        <v>43186.536999999997</v>
      </c>
      <c r="J86" s="12">
        <v>46422.664600000004</v>
      </c>
      <c r="K86" s="12">
        <v>46663.292099999991</v>
      </c>
      <c r="L86" s="12">
        <v>45718.928999999996</v>
      </c>
      <c r="M86" s="12">
        <v>44353.258399999999</v>
      </c>
      <c r="N86" s="12">
        <v>42161.6875</v>
      </c>
      <c r="O86" s="12">
        <v>35907.154399999999</v>
      </c>
      <c r="P86" s="12">
        <v>30543.679100000001</v>
      </c>
      <c r="Q86" s="12">
        <v>29680.498900000002</v>
      </c>
      <c r="R86" s="12">
        <v>25863.754000000004</v>
      </c>
      <c r="S86" s="12">
        <v>25015.257799999999</v>
      </c>
      <c r="T86" s="12">
        <v>24055.105800000001</v>
      </c>
      <c r="U86" s="12">
        <v>23082.7225</v>
      </c>
      <c r="V86" s="12">
        <v>21972.519599999996</v>
      </c>
      <c r="W86" s="12">
        <v>21820.751499999998</v>
      </c>
      <c r="X86" s="12">
        <v>19848.20264</v>
      </c>
      <c r="Y86" s="12">
        <v>17259.198399999997</v>
      </c>
      <c r="Z86" s="12">
        <v>18474.399799999999</v>
      </c>
      <c r="AA86" s="12">
        <v>17447.673050000005</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217.663905426349</v>
      </c>
      <c r="D88" s="12">
        <v>248.68249854932304</v>
      </c>
      <c r="E88" s="12">
        <v>303.18121319321301</v>
      </c>
      <c r="F88" s="12">
        <v>336.24274760166105</v>
      </c>
      <c r="G88" s="12">
        <v>358.60027618465205</v>
      </c>
      <c r="H88" s="12">
        <v>331.14516349762187</v>
      </c>
      <c r="I88" s="12">
        <v>377.65298064403993</v>
      </c>
      <c r="J88" s="12">
        <v>377.21085039523376</v>
      </c>
      <c r="K88" s="12">
        <v>436.6104339718176</v>
      </c>
      <c r="L88" s="12">
        <v>437.85950968139997</v>
      </c>
      <c r="M88" s="12">
        <v>422.76117500894986</v>
      </c>
      <c r="N88" s="12">
        <v>466.25649761861996</v>
      </c>
      <c r="O88" s="12">
        <v>571.40783165173013</v>
      </c>
      <c r="P88" s="12">
        <v>585.68939418196987</v>
      </c>
      <c r="Q88" s="12">
        <v>589.70891523271985</v>
      </c>
      <c r="R88" s="12">
        <v>540.84194694597591</v>
      </c>
      <c r="S88" s="12">
        <v>504.59257231687292</v>
      </c>
      <c r="T88" s="12">
        <v>521.4907166663769</v>
      </c>
      <c r="U88" s="12">
        <v>482.68035978248196</v>
      </c>
      <c r="V88" s="12">
        <v>434.14556823092602</v>
      </c>
      <c r="W88" s="12">
        <v>425.68856036525005</v>
      </c>
      <c r="X88" s="12">
        <v>407.49755529317491</v>
      </c>
      <c r="Y88" s="12">
        <v>414.71539061512999</v>
      </c>
      <c r="Z88" s="12">
        <v>413.56862576351</v>
      </c>
      <c r="AA88" s="12">
        <v>404.26444876324592</v>
      </c>
    </row>
    <row r="89" spans="1:27">
      <c r="A89" s="11" t="s">
        <v>30</v>
      </c>
      <c r="B89" s="11" t="s">
        <v>9</v>
      </c>
      <c r="C89" s="12">
        <v>5.7750800000000003E-5</v>
      </c>
      <c r="D89" s="12">
        <v>7.1061721999999896E-5</v>
      </c>
      <c r="E89" s="12">
        <v>7.1103225999999991E-5</v>
      </c>
      <c r="F89" s="12">
        <v>7.7802555999999999E-5</v>
      </c>
      <c r="G89" s="12">
        <v>8.7176860999999995E-5</v>
      </c>
      <c r="H89" s="12">
        <v>7.1732929999999899E-5</v>
      </c>
      <c r="I89" s="12">
        <v>8.0017739999999892E-5</v>
      </c>
      <c r="J89" s="12">
        <v>1.02124352E-4</v>
      </c>
      <c r="K89" s="12">
        <v>9.9715956999999988E-5</v>
      </c>
      <c r="L89" s="12">
        <v>1.2297091699999999E-4</v>
      </c>
      <c r="M89" s="12">
        <v>1.6269004500000001E-4</v>
      </c>
      <c r="N89" s="12">
        <v>1.9280325699999999E-4</v>
      </c>
      <c r="O89" s="12">
        <v>2.3959524699999991E-4</v>
      </c>
      <c r="P89" s="12">
        <v>2.28586792E-4</v>
      </c>
      <c r="Q89" s="12">
        <v>2.2084503899999998E-4</v>
      </c>
      <c r="R89" s="12">
        <v>2.1485472999999998E-4</v>
      </c>
      <c r="S89" s="12">
        <v>2.71212748E-4</v>
      </c>
      <c r="T89" s="12">
        <v>2.3483254499999999E-4</v>
      </c>
      <c r="U89" s="12">
        <v>3.02220846E-4</v>
      </c>
      <c r="V89" s="12">
        <v>4.0990001000000006E-4</v>
      </c>
      <c r="W89" s="12">
        <v>1.1644538499999998E-3</v>
      </c>
      <c r="X89" s="12">
        <v>0.61784449367000016</v>
      </c>
      <c r="Y89" s="12">
        <v>0.58056442443600009</v>
      </c>
      <c r="Z89" s="12">
        <v>0.47557153876000002</v>
      </c>
      <c r="AA89" s="12">
        <v>1.6001919683900001</v>
      </c>
    </row>
    <row r="90" spans="1:27">
      <c r="A90" s="11" t="s">
        <v>30</v>
      </c>
      <c r="B90" s="11" t="s">
        <v>102</v>
      </c>
      <c r="C90" s="12">
        <v>1.261131579999999E-3</v>
      </c>
      <c r="D90" s="12">
        <v>1.20706299E-3</v>
      </c>
      <c r="E90" s="12">
        <v>1.25288377E-3</v>
      </c>
      <c r="F90" s="12">
        <v>1.2616214399999999E-3</v>
      </c>
      <c r="G90" s="12">
        <v>1.20575412E-3</v>
      </c>
      <c r="H90" s="12">
        <v>1.1436421899999999E-3</v>
      </c>
      <c r="I90" s="12">
        <v>1.18220374E-3</v>
      </c>
      <c r="J90" s="12">
        <v>1.211187599999999E-3</v>
      </c>
      <c r="K90" s="12">
        <v>1.2491286699999999E-3</v>
      </c>
      <c r="L90" s="12">
        <v>1.79815886E-3</v>
      </c>
      <c r="M90" s="12">
        <v>1.8987415E-3</v>
      </c>
      <c r="N90" s="12">
        <v>1.90265794E-3</v>
      </c>
      <c r="O90" s="12">
        <v>2.4609391000000001E-3</v>
      </c>
      <c r="P90" s="12">
        <v>2.4003137499999903E-3</v>
      </c>
      <c r="Q90" s="12">
        <v>2.7237958999999996E-3</v>
      </c>
      <c r="R90" s="12">
        <v>2.6624469E-3</v>
      </c>
      <c r="S90" s="12">
        <v>2.5760395000000002E-3</v>
      </c>
      <c r="T90" s="12">
        <v>2.9323070999999999E-3</v>
      </c>
      <c r="U90" s="12">
        <v>2.9367516999999998E-3</v>
      </c>
      <c r="V90" s="12">
        <v>2.8939740999999997E-3</v>
      </c>
      <c r="W90" s="12">
        <v>2.6661257999999995E-3</v>
      </c>
      <c r="X90" s="12">
        <v>2.5463103000000001E-3</v>
      </c>
      <c r="Y90" s="12">
        <v>2.5596271999999897E-3</v>
      </c>
      <c r="Z90" s="12">
        <v>2.5162776000000001E-3</v>
      </c>
      <c r="AA90" s="12">
        <v>2.5479227999999901E-3</v>
      </c>
    </row>
    <row r="91" spans="1:27">
      <c r="A91" s="11" t="s">
        <v>30</v>
      </c>
      <c r="B91" s="11" t="s">
        <v>15</v>
      </c>
      <c r="C91" s="12">
        <v>0</v>
      </c>
      <c r="D91" s="12">
        <v>0</v>
      </c>
      <c r="E91" s="12">
        <v>2.39006528E-3</v>
      </c>
      <c r="F91" s="12">
        <v>2.4493533999999997E-3</v>
      </c>
      <c r="G91" s="12">
        <v>2.4686330499999998E-3</v>
      </c>
      <c r="H91" s="12">
        <v>2.4871387399999999E-3</v>
      </c>
      <c r="I91" s="12">
        <v>2.8802532000000002E-3</v>
      </c>
      <c r="J91" s="12">
        <v>3.0037687999999998E-3</v>
      </c>
      <c r="K91" s="12">
        <v>3.24171294999999E-3</v>
      </c>
      <c r="L91" s="12">
        <v>5.2613110999999895E-3</v>
      </c>
      <c r="M91" s="12">
        <v>1.2334223599999999E-2</v>
      </c>
      <c r="N91" s="12">
        <v>16.665363127199999</v>
      </c>
      <c r="O91" s="12">
        <v>65.836458229599998</v>
      </c>
      <c r="P91" s="12">
        <v>66.004526306000002</v>
      </c>
      <c r="Q91" s="12">
        <v>105.09527325800001</v>
      </c>
      <c r="R91" s="12">
        <v>99.391008524200004</v>
      </c>
      <c r="S91" s="12">
        <v>96.436116524799985</v>
      </c>
      <c r="T91" s="12">
        <v>87.05787175670001</v>
      </c>
      <c r="U91" s="12">
        <v>84.124269551900014</v>
      </c>
      <c r="V91" s="12">
        <v>76.839527399199994</v>
      </c>
      <c r="W91" s="12">
        <v>75.074910954000003</v>
      </c>
      <c r="X91" s="12">
        <v>70.685815287199986</v>
      </c>
      <c r="Y91" s="12">
        <v>92.421574435099984</v>
      </c>
      <c r="Z91" s="12">
        <v>88.772260038199889</v>
      </c>
      <c r="AA91" s="12">
        <v>84.886927828500006</v>
      </c>
    </row>
    <row r="92" spans="1:27">
      <c r="A92" s="11" t="s">
        <v>30</v>
      </c>
      <c r="B92" s="11" t="s">
        <v>17</v>
      </c>
      <c r="C92" s="12">
        <v>2.7088581E-2</v>
      </c>
      <c r="D92" s="12">
        <v>6.6919909999999999E-2</v>
      </c>
      <c r="E92" s="12">
        <v>0.12258252</v>
      </c>
      <c r="F92" s="12">
        <v>0.28586119999999998</v>
      </c>
      <c r="G92" s="12">
        <v>0.406519779999999</v>
      </c>
      <c r="H92" s="12">
        <v>0.57363512999999999</v>
      </c>
      <c r="I92" s="12">
        <v>0.93413873000000003</v>
      </c>
      <c r="J92" s="12">
        <v>0.97177520000000006</v>
      </c>
      <c r="K92" s="12">
        <v>1.2731973999999999</v>
      </c>
      <c r="L92" s="12">
        <v>1.6582396000000001</v>
      </c>
      <c r="M92" s="12">
        <v>1.8473850000000001</v>
      </c>
      <c r="N92" s="12">
        <v>1.9206337</v>
      </c>
      <c r="O92" s="12">
        <v>1.9231368</v>
      </c>
      <c r="P92" s="12">
        <v>2.0559023000000001</v>
      </c>
      <c r="Q92" s="12">
        <v>2.1311952999999999</v>
      </c>
      <c r="R92" s="12">
        <v>2.1299272</v>
      </c>
      <c r="S92" s="12">
        <v>2.3076514000000001</v>
      </c>
      <c r="T92" s="12">
        <v>2.3135695999999997</v>
      </c>
      <c r="U92" s="12">
        <v>2.1601383999999997</v>
      </c>
      <c r="V92" s="12">
        <v>2.2085675999999999</v>
      </c>
      <c r="W92" s="12">
        <v>2.3064768</v>
      </c>
      <c r="X92" s="12">
        <v>2.2147446</v>
      </c>
      <c r="Y92" s="12">
        <v>2.1896903999999999</v>
      </c>
      <c r="Z92" s="12">
        <v>2.3472162999999999</v>
      </c>
      <c r="AA92" s="12">
        <v>2.2787345999999999</v>
      </c>
    </row>
    <row r="93" spans="1:27">
      <c r="A93" s="36" t="s">
        <v>98</v>
      </c>
      <c r="B93" s="36"/>
      <c r="C93" s="29">
        <v>53421.917401582374</v>
      </c>
      <c r="D93" s="29">
        <v>48690.749091933554</v>
      </c>
      <c r="E93" s="29">
        <v>49812.520614403809</v>
      </c>
      <c r="F93" s="29">
        <v>42110.110218332768</v>
      </c>
      <c r="G93" s="29">
        <v>39803.939247405418</v>
      </c>
      <c r="H93" s="29">
        <v>39549.103276862443</v>
      </c>
      <c r="I93" s="29">
        <v>43564.198446295704</v>
      </c>
      <c r="J93" s="29">
        <v>46803.02870719786</v>
      </c>
      <c r="K93" s="29">
        <v>47099.911033853765</v>
      </c>
      <c r="L93" s="29">
        <v>46163.926337886616</v>
      </c>
      <c r="M93" s="29">
        <v>44776.029038844797</v>
      </c>
      <c r="N93" s="29">
        <v>42648.722137982273</v>
      </c>
      <c r="O93" s="29">
        <v>36509.925548119281</v>
      </c>
      <c r="P93" s="29">
        <v>31140.827324741764</v>
      </c>
      <c r="Q93" s="29">
        <v>30318.006584144561</v>
      </c>
      <c r="R93" s="29">
        <v>26414.89277055574</v>
      </c>
      <c r="S93" s="29">
        <v>25539.754775237183</v>
      </c>
      <c r="T93" s="29">
        <v>24581.00082766599</v>
      </c>
      <c r="U93" s="29">
        <v>23577.834452947733</v>
      </c>
      <c r="V93" s="29">
        <v>22406.672570138729</v>
      </c>
      <c r="W93" s="29">
        <v>22259.395846544201</v>
      </c>
      <c r="X93" s="29">
        <v>20269.872818101245</v>
      </c>
      <c r="Y93" s="29">
        <v>17682.226171923361</v>
      </c>
      <c r="Z93" s="29">
        <v>18895.024091040406</v>
      </c>
      <c r="AA93" s="29">
        <v>17868.150377393842</v>
      </c>
    </row>
    <row r="96" spans="1:27" collapsed="1">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row>
    <row r="97" spans="1:27">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row>
    <row r="98" spans="1:27">
      <c r="A98" s="11" t="s">
        <v>18</v>
      </c>
      <c r="B98" s="11" t="s">
        <v>105</v>
      </c>
      <c r="C98" s="12">
        <v>50.012696049999988</v>
      </c>
      <c r="D98" s="12">
        <v>47.861814909999978</v>
      </c>
      <c r="E98" s="12">
        <v>49.013278059999998</v>
      </c>
      <c r="F98" s="12">
        <v>45.506076439999902</v>
      </c>
      <c r="G98" s="12">
        <v>42.356685649999996</v>
      </c>
      <c r="H98" s="12">
        <v>37.506604069999895</v>
      </c>
      <c r="I98" s="12">
        <v>34.111539984999986</v>
      </c>
      <c r="J98" s="12">
        <v>31.582088279999986</v>
      </c>
      <c r="K98" s="12">
        <v>28.557924514999989</v>
      </c>
      <c r="L98" s="12">
        <v>28.075880593999997</v>
      </c>
      <c r="M98" s="12">
        <v>24.39439685599999</v>
      </c>
      <c r="N98" s="12">
        <v>20.890142019999999</v>
      </c>
      <c r="O98" s="12">
        <v>19.703268506000001</v>
      </c>
      <c r="P98" s="12">
        <v>17.406520903999997</v>
      </c>
      <c r="Q98" s="12">
        <v>15.719770669999999</v>
      </c>
      <c r="R98" s="12">
        <v>14.796412555</v>
      </c>
      <c r="S98" s="12">
        <v>13.93780478</v>
      </c>
      <c r="T98" s="12">
        <v>12.649755745999999</v>
      </c>
      <c r="U98" s="12">
        <v>8.232092368</v>
      </c>
      <c r="V98" s="12">
        <v>7.7886030299999991</v>
      </c>
      <c r="W98" s="12">
        <v>3.7536510000000001</v>
      </c>
      <c r="X98" s="12">
        <v>3.5733628800000004</v>
      </c>
      <c r="Y98" s="12">
        <v>3.3008512200000002</v>
      </c>
      <c r="Z98" s="12">
        <v>3.0364127600000002</v>
      </c>
      <c r="AA98" s="12">
        <v>2.8260930299999991</v>
      </c>
    </row>
    <row r="99" spans="1:27">
      <c r="A99" s="11" t="s">
        <v>18</v>
      </c>
      <c r="B99" s="11" t="s">
        <v>14</v>
      </c>
      <c r="C99" s="12">
        <v>14252.2246</v>
      </c>
      <c r="D99" s="12">
        <v>15372.962300000001</v>
      </c>
      <c r="E99" s="12">
        <v>17120.196049999999</v>
      </c>
      <c r="F99" s="12">
        <v>20670.952600000001</v>
      </c>
      <c r="G99" s="12">
        <v>21653.69886</v>
      </c>
      <c r="H99" s="12">
        <v>17498.955330000001</v>
      </c>
      <c r="I99" s="12">
        <v>20108.829099999999</v>
      </c>
      <c r="J99" s="12">
        <v>19411.033599999999</v>
      </c>
      <c r="K99" s="12">
        <v>17944.36695</v>
      </c>
      <c r="L99" s="12">
        <v>17285.227510000001</v>
      </c>
      <c r="M99" s="12">
        <v>18659.971559999998</v>
      </c>
      <c r="N99" s="12">
        <v>17677.456630000001</v>
      </c>
      <c r="O99" s="12">
        <v>25593.614260000002</v>
      </c>
      <c r="P99" s="12">
        <v>25911.378569999997</v>
      </c>
      <c r="Q99" s="12">
        <v>21585.347999999998</v>
      </c>
      <c r="R99" s="12">
        <v>23479.002140000001</v>
      </c>
      <c r="S99" s="12">
        <v>23484.618740000002</v>
      </c>
      <c r="T99" s="12">
        <v>21869.224400000003</v>
      </c>
      <c r="U99" s="12">
        <v>20062.282709999999</v>
      </c>
      <c r="V99" s="12">
        <v>20945.473549999999</v>
      </c>
      <c r="W99" s="12">
        <v>16932.337299999999</v>
      </c>
      <c r="X99" s="12">
        <v>18094.321799999998</v>
      </c>
      <c r="Y99" s="12">
        <v>16086.11961</v>
      </c>
      <c r="Z99" s="12">
        <v>15508.71321</v>
      </c>
      <c r="AA99" s="12">
        <v>12267.131820000001</v>
      </c>
    </row>
    <row r="100" spans="1:27">
      <c r="A100" s="11" t="s">
        <v>18</v>
      </c>
      <c r="B100" s="11" t="s">
        <v>25</v>
      </c>
      <c r="C100" s="12">
        <v>11.347800248999999</v>
      </c>
      <c r="D100" s="12">
        <v>16.950763375000001</v>
      </c>
      <c r="E100" s="12">
        <v>25.122701496999998</v>
      </c>
      <c r="F100" s="12">
        <v>34.045932306999987</v>
      </c>
      <c r="G100" s="12">
        <v>43.427165588999898</v>
      </c>
      <c r="H100" s="12">
        <v>50.723700240999904</v>
      </c>
      <c r="I100" s="12">
        <v>62.254939585999999</v>
      </c>
      <c r="J100" s="12">
        <v>69.393665536</v>
      </c>
      <c r="K100" s="12">
        <v>80.517928389999895</v>
      </c>
      <c r="L100" s="12">
        <v>96.1704104599998</v>
      </c>
      <c r="M100" s="12">
        <v>109.64748995499998</v>
      </c>
      <c r="N100" s="12">
        <v>119.34470028</v>
      </c>
      <c r="O100" s="12">
        <v>132.65208737</v>
      </c>
      <c r="P100" s="12">
        <v>145.33504226999992</v>
      </c>
      <c r="Q100" s="12">
        <v>151.03211161999999</v>
      </c>
      <c r="R100" s="12">
        <v>160.6131987199999</v>
      </c>
      <c r="S100" s="12">
        <v>168.00556321999989</v>
      </c>
      <c r="T100" s="12">
        <v>167.05996734999999</v>
      </c>
      <c r="U100" s="12">
        <v>175.74897911999989</v>
      </c>
      <c r="V100" s="12">
        <v>178.91975836</v>
      </c>
      <c r="W100" s="12">
        <v>177.29302292</v>
      </c>
      <c r="X100" s="12">
        <v>183.01339904</v>
      </c>
      <c r="Y100" s="12">
        <v>185.77521507999998</v>
      </c>
      <c r="Z100" s="12">
        <v>179.38835268</v>
      </c>
      <c r="AA100" s="12">
        <v>179.96354515999988</v>
      </c>
    </row>
    <row r="101" spans="1:27">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row>
    <row r="102" spans="1:27">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27">
      <c r="A103" s="11" t="s">
        <v>26</v>
      </c>
      <c r="B103" s="11" t="s">
        <v>105</v>
      </c>
      <c r="C103" s="12">
        <v>3.4231066999999999</v>
      </c>
      <c r="D103" s="12">
        <v>3.1049734</v>
      </c>
      <c r="E103" s="12">
        <v>3.1884789999999996</v>
      </c>
      <c r="F103" s="12">
        <v>2.9757495</v>
      </c>
      <c r="G103" s="12">
        <v>2.6264832</v>
      </c>
      <c r="H103" s="12">
        <v>2.3671006000000001</v>
      </c>
      <c r="I103" s="12">
        <v>2.2318435000000001</v>
      </c>
      <c r="J103" s="12">
        <v>2.1134787999999998</v>
      </c>
      <c r="K103" s="12">
        <v>1.9165171999999999</v>
      </c>
      <c r="L103" s="12">
        <v>1.7580459000000002</v>
      </c>
      <c r="M103" s="12">
        <v>1.6274185000000001</v>
      </c>
      <c r="N103" s="12">
        <v>1.4802183</v>
      </c>
      <c r="O103" s="12">
        <v>1.4573391</v>
      </c>
      <c r="P103" s="12">
        <v>0</v>
      </c>
      <c r="Q103" s="12">
        <v>0</v>
      </c>
      <c r="R103" s="12">
        <v>0</v>
      </c>
      <c r="S103" s="12">
        <v>0</v>
      </c>
      <c r="T103" s="12">
        <v>0</v>
      </c>
      <c r="U103" s="12">
        <v>0</v>
      </c>
      <c r="V103" s="12">
        <v>0</v>
      </c>
      <c r="W103" s="12">
        <v>0</v>
      </c>
      <c r="X103" s="12">
        <v>0</v>
      </c>
      <c r="Y103" s="12">
        <v>0</v>
      </c>
      <c r="Z103" s="12">
        <v>0</v>
      </c>
      <c r="AA103" s="12">
        <v>0</v>
      </c>
    </row>
    <row r="104" spans="1:27">
      <c r="A104" s="11" t="s">
        <v>26</v>
      </c>
      <c r="B104" s="11" t="s">
        <v>14</v>
      </c>
      <c r="C104" s="12">
        <v>8484.2780999999995</v>
      </c>
      <c r="D104" s="12">
        <v>8726.7393000000011</v>
      </c>
      <c r="E104" s="12">
        <v>9021.0337500000005</v>
      </c>
      <c r="F104" s="12">
        <v>12002.775600000001</v>
      </c>
      <c r="G104" s="12">
        <v>13821.89236</v>
      </c>
      <c r="H104" s="12">
        <v>11121.33833</v>
      </c>
      <c r="I104" s="12">
        <v>13120.3606</v>
      </c>
      <c r="J104" s="12">
        <v>12553.8676</v>
      </c>
      <c r="K104" s="12">
        <v>11727.390949999999</v>
      </c>
      <c r="L104" s="12">
        <v>11115.607910000001</v>
      </c>
      <c r="M104" s="12">
        <v>13310.26456</v>
      </c>
      <c r="N104" s="12">
        <v>12924.183929999999</v>
      </c>
      <c r="O104" s="12">
        <v>21455.260260000003</v>
      </c>
      <c r="P104" s="12">
        <v>22153.487269999998</v>
      </c>
      <c r="Q104" s="12">
        <v>19425.171999999999</v>
      </c>
      <c r="R104" s="12">
        <v>21080.40094</v>
      </c>
      <c r="S104" s="12">
        <v>21059.847040000001</v>
      </c>
      <c r="T104" s="12">
        <v>19799.687100000003</v>
      </c>
      <c r="U104" s="12">
        <v>18202.53501</v>
      </c>
      <c r="V104" s="12">
        <v>18569.888449999999</v>
      </c>
      <c r="W104" s="12">
        <v>15038.960859999999</v>
      </c>
      <c r="X104" s="12">
        <v>15992.807899999998</v>
      </c>
      <c r="Y104" s="12">
        <v>14515.831249999999</v>
      </c>
      <c r="Z104" s="12">
        <v>14210.01071</v>
      </c>
      <c r="AA104" s="12">
        <v>10988.581620000001</v>
      </c>
    </row>
    <row r="105" spans="1:27">
      <c r="A105" s="11" t="s">
        <v>26</v>
      </c>
      <c r="B105" s="11" t="s">
        <v>25</v>
      </c>
      <c r="C105" s="12">
        <v>2.7656770699999988</v>
      </c>
      <c r="D105" s="12">
        <v>4.8543998190000002</v>
      </c>
      <c r="E105" s="12">
        <v>8.1465893559999998</v>
      </c>
      <c r="F105" s="12">
        <v>11.524287799999989</v>
      </c>
      <c r="G105" s="12">
        <v>14.361075549999899</v>
      </c>
      <c r="H105" s="12">
        <v>17.096400224999901</v>
      </c>
      <c r="I105" s="12">
        <v>21.799382040000001</v>
      </c>
      <c r="J105" s="12">
        <v>24.733640269999995</v>
      </c>
      <c r="K105" s="12">
        <v>28.826881289999992</v>
      </c>
      <c r="L105" s="12">
        <v>32.271647949999895</v>
      </c>
      <c r="M105" s="12">
        <v>36.36784243999999</v>
      </c>
      <c r="N105" s="12">
        <v>40.021956939999995</v>
      </c>
      <c r="O105" s="12">
        <v>45.125034880000001</v>
      </c>
      <c r="P105" s="12">
        <v>49.265400700000001</v>
      </c>
      <c r="Q105" s="12">
        <v>51.006887830000004</v>
      </c>
      <c r="R105" s="12">
        <v>53.817123229999993</v>
      </c>
      <c r="S105" s="12">
        <v>57.217393739999999</v>
      </c>
      <c r="T105" s="12">
        <v>55.441101719999999</v>
      </c>
      <c r="U105" s="12">
        <v>58.220865879999998</v>
      </c>
      <c r="V105" s="12">
        <v>58.362332000000002</v>
      </c>
      <c r="W105" s="12">
        <v>56.443033129999996</v>
      </c>
      <c r="X105" s="12">
        <v>59.350746740000005</v>
      </c>
      <c r="Y105" s="12">
        <v>59.510990699999994</v>
      </c>
      <c r="Z105" s="12">
        <v>58.699519199999997</v>
      </c>
      <c r="AA105" s="12">
        <v>59.255951399999894</v>
      </c>
    </row>
    <row r="107" spans="1:27">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27">
      <c r="A108" s="11" t="s">
        <v>27</v>
      </c>
      <c r="B108" s="11" t="s">
        <v>105</v>
      </c>
      <c r="C108" s="12">
        <v>6.1559469999999905</v>
      </c>
      <c r="D108" s="12">
        <v>5.8459519999999898</v>
      </c>
      <c r="E108" s="12">
        <v>5.9294190000000002</v>
      </c>
      <c r="F108" s="12">
        <v>5.6393314999999999</v>
      </c>
      <c r="G108" s="12">
        <v>5.1037240000000006</v>
      </c>
      <c r="H108" s="12">
        <v>4.7245424999999992</v>
      </c>
      <c r="I108" s="12">
        <v>4.5977313999999998</v>
      </c>
      <c r="J108" s="12">
        <v>4.1848720000000004</v>
      </c>
      <c r="K108" s="12">
        <v>3.8544845999999997</v>
      </c>
      <c r="L108" s="12">
        <v>3.6229265000000002</v>
      </c>
      <c r="M108" s="12">
        <v>3.3492356000000001</v>
      </c>
      <c r="N108" s="12">
        <v>3.0935163999999999</v>
      </c>
      <c r="O108" s="12">
        <v>2.9393547</v>
      </c>
      <c r="P108" s="12">
        <v>2.7976736</v>
      </c>
      <c r="Q108" s="12">
        <v>2.5890614999999997</v>
      </c>
      <c r="R108" s="12">
        <v>2.4372532000000002</v>
      </c>
      <c r="S108" s="12">
        <v>2.2811875000000001</v>
      </c>
      <c r="T108" s="12">
        <v>2.1757675999999999</v>
      </c>
      <c r="U108" s="12">
        <v>2.0977158</v>
      </c>
      <c r="V108" s="12">
        <v>1.9951938</v>
      </c>
      <c r="W108" s="12">
        <v>1.8440527</v>
      </c>
      <c r="X108" s="12">
        <v>1.7346128000000001</v>
      </c>
      <c r="Y108" s="12">
        <v>1.6366038000000001</v>
      </c>
      <c r="Z108" s="12">
        <v>1.525325</v>
      </c>
      <c r="AA108" s="12">
        <v>1.4614697000000001</v>
      </c>
    </row>
    <row r="109" spans="1:27">
      <c r="A109" s="11" t="s">
        <v>27</v>
      </c>
      <c r="B109" s="11" t="s">
        <v>14</v>
      </c>
      <c r="C109" s="12">
        <v>5767.9465</v>
      </c>
      <c r="D109" s="12">
        <v>6646.223</v>
      </c>
      <c r="E109" s="12">
        <v>8099.1623</v>
      </c>
      <c r="F109" s="12">
        <v>8668.1769999999997</v>
      </c>
      <c r="G109" s="12">
        <v>7831.8064999999997</v>
      </c>
      <c r="H109" s="12">
        <v>6377.6170000000002</v>
      </c>
      <c r="I109" s="12">
        <v>6988.4684999999999</v>
      </c>
      <c r="J109" s="12">
        <v>6857.1660000000002</v>
      </c>
      <c r="K109" s="12">
        <v>6216.9759999999997</v>
      </c>
      <c r="L109" s="12">
        <v>6169.6196</v>
      </c>
      <c r="M109" s="12">
        <v>5349.7070000000003</v>
      </c>
      <c r="N109" s="12">
        <v>4753.2727000000004</v>
      </c>
      <c r="O109" s="12">
        <v>4138.3540000000003</v>
      </c>
      <c r="P109" s="12">
        <v>3757.8912999999998</v>
      </c>
      <c r="Q109" s="12">
        <v>2160.1759999999999</v>
      </c>
      <c r="R109" s="12">
        <v>2398.6012000000001</v>
      </c>
      <c r="S109" s="12">
        <v>2424.7717000000002</v>
      </c>
      <c r="T109" s="12">
        <v>2069.5373</v>
      </c>
      <c r="U109" s="12">
        <v>1859.7476999999999</v>
      </c>
      <c r="V109" s="12">
        <v>2375.5850999999998</v>
      </c>
      <c r="W109" s="12">
        <v>1893.37644</v>
      </c>
      <c r="X109" s="12">
        <v>2101.5138999999999</v>
      </c>
      <c r="Y109" s="12">
        <v>1570.28836</v>
      </c>
      <c r="Z109" s="12">
        <v>1298.7025000000001</v>
      </c>
      <c r="AA109" s="12">
        <v>1278.5501999999999</v>
      </c>
    </row>
    <row r="110" spans="1:27">
      <c r="A110" s="11" t="s">
        <v>27</v>
      </c>
      <c r="B110" s="11" t="s">
        <v>25</v>
      </c>
      <c r="C110" s="12">
        <v>1.2957973999999999</v>
      </c>
      <c r="D110" s="12">
        <v>2.0194060999999999</v>
      </c>
      <c r="E110" s="12">
        <v>3.5131152000000001</v>
      </c>
      <c r="F110" s="12">
        <v>5.1878450000000003</v>
      </c>
      <c r="G110" s="12">
        <v>6.9358280000000008</v>
      </c>
      <c r="H110" s="12">
        <v>9.0770040000000005</v>
      </c>
      <c r="I110" s="12">
        <v>12.36434</v>
      </c>
      <c r="J110" s="12">
        <v>14.124923000000001</v>
      </c>
      <c r="K110" s="12">
        <v>18.074694999999998</v>
      </c>
      <c r="L110" s="12">
        <v>22.98387</v>
      </c>
      <c r="M110" s="12">
        <v>27.20168</v>
      </c>
      <c r="N110" s="12">
        <v>30.145509999999998</v>
      </c>
      <c r="O110" s="12">
        <v>34.132546999999995</v>
      </c>
      <c r="P110" s="12">
        <v>37.295855000000003</v>
      </c>
      <c r="Q110" s="12">
        <v>39.653917999999997</v>
      </c>
      <c r="R110" s="12">
        <v>42.429167999999997</v>
      </c>
      <c r="S110" s="12">
        <v>45.216311999999995</v>
      </c>
      <c r="T110" s="12">
        <v>47.288913999999998</v>
      </c>
      <c r="U110" s="12">
        <v>50.546469999999999</v>
      </c>
      <c r="V110" s="12">
        <v>53.349972999999999</v>
      </c>
      <c r="W110" s="12">
        <v>54.049374999999998</v>
      </c>
      <c r="X110" s="12">
        <v>54.55151</v>
      </c>
      <c r="Y110" s="12">
        <v>55.350862999999997</v>
      </c>
      <c r="Z110" s="12">
        <v>53.87227</v>
      </c>
      <c r="AA110" s="12">
        <v>54.340720000000005</v>
      </c>
    </row>
    <row r="112" spans="1:27">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c r="A113" s="11" t="s">
        <v>28</v>
      </c>
      <c r="B113" s="11" t="s">
        <v>105</v>
      </c>
      <c r="C113" s="12">
        <v>19.826743699999998</v>
      </c>
      <c r="D113" s="12">
        <v>19.015466799999988</v>
      </c>
      <c r="E113" s="12">
        <v>20.023145</v>
      </c>
      <c r="F113" s="12">
        <v>18.654926699999901</v>
      </c>
      <c r="G113" s="12">
        <v>17.697325199999998</v>
      </c>
      <c r="H113" s="12">
        <v>15.393132399999901</v>
      </c>
      <c r="I113" s="12">
        <v>13.425400439999999</v>
      </c>
      <c r="J113" s="12">
        <v>12.7290844</v>
      </c>
      <c r="K113" s="12">
        <v>10.927490199999989</v>
      </c>
      <c r="L113" s="12">
        <v>11.447868249999999</v>
      </c>
      <c r="M113" s="12">
        <v>8.6868414999999999</v>
      </c>
      <c r="N113" s="12">
        <v>7.8219051000000004</v>
      </c>
      <c r="O113" s="12">
        <v>7.0449909999999996</v>
      </c>
      <c r="P113" s="12">
        <v>6.6184524999999992</v>
      </c>
      <c r="Q113" s="12">
        <v>5.8193595000000009</v>
      </c>
      <c r="R113" s="12">
        <v>5.4850093500000003</v>
      </c>
      <c r="S113" s="12">
        <v>5.2052933999999995</v>
      </c>
      <c r="T113" s="12">
        <v>4.6797422800000001</v>
      </c>
      <c r="U113" s="12">
        <v>0.43566144000000001</v>
      </c>
      <c r="V113" s="12">
        <v>0.38734989999999997</v>
      </c>
      <c r="W113" s="12">
        <v>0.37985727000000002</v>
      </c>
      <c r="X113" s="12">
        <v>0.35752289999999998</v>
      </c>
      <c r="Y113" s="12">
        <v>0.34878552000000002</v>
      </c>
      <c r="Z113" s="12">
        <v>0.31004626000000002</v>
      </c>
      <c r="AA113" s="12">
        <v>0.29606032999999898</v>
      </c>
    </row>
    <row r="114" spans="1:27">
      <c r="A114" s="11" t="s">
        <v>28</v>
      </c>
      <c r="B114" s="11" t="s">
        <v>14</v>
      </c>
      <c r="C114" s="12">
        <v>0</v>
      </c>
      <c r="D114" s="12">
        <v>0</v>
      </c>
      <c r="E114" s="12">
        <v>0</v>
      </c>
      <c r="F114" s="12">
        <v>0</v>
      </c>
      <c r="G114" s="12">
        <v>0</v>
      </c>
      <c r="H114" s="12">
        <v>0</v>
      </c>
      <c r="I114" s="12">
        <v>0</v>
      </c>
      <c r="J114" s="12">
        <v>0</v>
      </c>
      <c r="K114" s="12">
        <v>0</v>
      </c>
      <c r="L114" s="12">
        <v>0</v>
      </c>
      <c r="M114" s="12">
        <v>0</v>
      </c>
      <c r="N114" s="12">
        <v>0</v>
      </c>
      <c r="O114" s="12">
        <v>0</v>
      </c>
      <c r="P114" s="12">
        <v>0</v>
      </c>
      <c r="Q114" s="12">
        <v>0</v>
      </c>
      <c r="R114" s="12">
        <v>0</v>
      </c>
      <c r="S114" s="12">
        <v>0</v>
      </c>
      <c r="T114" s="12">
        <v>0</v>
      </c>
      <c r="U114" s="12">
        <v>0</v>
      </c>
      <c r="V114" s="12">
        <v>0</v>
      </c>
      <c r="W114" s="12">
        <v>0</v>
      </c>
      <c r="X114" s="12">
        <v>0</v>
      </c>
      <c r="Y114" s="12">
        <v>0</v>
      </c>
      <c r="Z114" s="12">
        <v>0</v>
      </c>
      <c r="AA114" s="12">
        <v>0</v>
      </c>
    </row>
    <row r="115" spans="1:27">
      <c r="A115" s="11" t="s">
        <v>28</v>
      </c>
      <c r="B115" s="11" t="s">
        <v>25</v>
      </c>
      <c r="C115" s="12">
        <v>1.466221486</v>
      </c>
      <c r="D115" s="12">
        <v>2.3598616620000001</v>
      </c>
      <c r="E115" s="12">
        <v>3.8578571909999995</v>
      </c>
      <c r="F115" s="12">
        <v>6.0808822069999993</v>
      </c>
      <c r="G115" s="12">
        <v>9.3839936589999997</v>
      </c>
      <c r="H115" s="12">
        <v>10.947305265999999</v>
      </c>
      <c r="I115" s="12">
        <v>12.996599345999998</v>
      </c>
      <c r="J115" s="12">
        <v>14.797665865999997</v>
      </c>
      <c r="K115" s="12">
        <v>15.950270799999897</v>
      </c>
      <c r="L115" s="12">
        <v>21.20317421</v>
      </c>
      <c r="M115" s="12">
        <v>24.351890814999997</v>
      </c>
      <c r="N115" s="12">
        <v>27.053240339999999</v>
      </c>
      <c r="O115" s="12">
        <v>29.651621489999997</v>
      </c>
      <c r="P115" s="12">
        <v>33.332615070000003</v>
      </c>
      <c r="Q115" s="12">
        <v>34.626856590000003</v>
      </c>
      <c r="R115" s="12">
        <v>37.8938894899999</v>
      </c>
      <c r="S115" s="12">
        <v>39.050484579999996</v>
      </c>
      <c r="T115" s="12">
        <v>39.027090129999998</v>
      </c>
      <c r="U115" s="12">
        <v>40.971535239999994</v>
      </c>
      <c r="V115" s="12">
        <v>41.271837759999997</v>
      </c>
      <c r="W115" s="12">
        <v>41.411613289999991</v>
      </c>
      <c r="X115" s="12">
        <v>44.0594793</v>
      </c>
      <c r="Y115" s="12">
        <v>45.48362238</v>
      </c>
      <c r="Z115" s="12">
        <v>42.467280879999997</v>
      </c>
      <c r="AA115" s="12">
        <v>43.129363359999999</v>
      </c>
    </row>
    <row r="117" spans="1:27">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c r="A118" s="11" t="s">
        <v>29</v>
      </c>
      <c r="B118" s="11" t="s">
        <v>105</v>
      </c>
      <c r="C118" s="12">
        <v>20.606898649999998</v>
      </c>
      <c r="D118" s="12">
        <v>19.895422709999998</v>
      </c>
      <c r="E118" s="12">
        <v>19.872235059999998</v>
      </c>
      <c r="F118" s="12">
        <v>18.236068740000004</v>
      </c>
      <c r="G118" s="12">
        <v>16.929153249999999</v>
      </c>
      <c r="H118" s="12">
        <v>15.02182857</v>
      </c>
      <c r="I118" s="12">
        <v>13.85656464499999</v>
      </c>
      <c r="J118" s="12">
        <v>12.554653079999989</v>
      </c>
      <c r="K118" s="12">
        <v>11.859432515</v>
      </c>
      <c r="L118" s="12">
        <v>11.247039943999997</v>
      </c>
      <c r="M118" s="12">
        <v>10.730901255999989</v>
      </c>
      <c r="N118" s="12">
        <v>8.4945022199999993</v>
      </c>
      <c r="O118" s="12">
        <v>8.2615837059999997</v>
      </c>
      <c r="P118" s="12">
        <v>7.9903948039999992</v>
      </c>
      <c r="Q118" s="12">
        <v>7.3113496699999994</v>
      </c>
      <c r="R118" s="12">
        <v>6.8741500049999997</v>
      </c>
      <c r="S118" s="12">
        <v>6.4513238800000003</v>
      </c>
      <c r="T118" s="12">
        <v>5.7942458659999989</v>
      </c>
      <c r="U118" s="12">
        <v>5.6987151279999999</v>
      </c>
      <c r="V118" s="12">
        <v>5.4060593299999997</v>
      </c>
      <c r="W118" s="12">
        <v>1.5297410299999998</v>
      </c>
      <c r="X118" s="12">
        <v>1.4812271800000001</v>
      </c>
      <c r="Y118" s="12">
        <v>1.3154619000000001</v>
      </c>
      <c r="Z118" s="12">
        <v>1.2010415000000001</v>
      </c>
      <c r="AA118" s="12">
        <v>1.0685630000000002</v>
      </c>
    </row>
    <row r="119" spans="1:27">
      <c r="A119" s="11" t="s">
        <v>29</v>
      </c>
      <c r="B119" s="11" t="s">
        <v>14</v>
      </c>
      <c r="C119" s="12">
        <v>0</v>
      </c>
      <c r="D119" s="12">
        <v>0</v>
      </c>
      <c r="E119" s="12">
        <v>0</v>
      </c>
      <c r="F119" s="12">
        <v>0</v>
      </c>
      <c r="G119" s="12">
        <v>0</v>
      </c>
      <c r="H119" s="12">
        <v>0</v>
      </c>
      <c r="I119" s="12">
        <v>0</v>
      </c>
      <c r="J119" s="12">
        <v>0</v>
      </c>
      <c r="K119" s="12">
        <v>0</v>
      </c>
      <c r="L119" s="12">
        <v>0</v>
      </c>
      <c r="M119" s="12">
        <v>0</v>
      </c>
      <c r="N119" s="12">
        <v>0</v>
      </c>
      <c r="O119" s="12">
        <v>0</v>
      </c>
      <c r="P119" s="12">
        <v>0</v>
      </c>
      <c r="Q119" s="12">
        <v>0</v>
      </c>
      <c r="R119" s="12">
        <v>0</v>
      </c>
      <c r="S119" s="12">
        <v>0</v>
      </c>
      <c r="T119" s="12">
        <v>0</v>
      </c>
      <c r="U119" s="12">
        <v>0</v>
      </c>
      <c r="V119" s="12">
        <v>0</v>
      </c>
      <c r="W119" s="12">
        <v>0</v>
      </c>
      <c r="X119" s="12">
        <v>0</v>
      </c>
      <c r="Y119" s="12">
        <v>0</v>
      </c>
      <c r="Z119" s="12">
        <v>0</v>
      </c>
      <c r="AA119" s="12">
        <v>0</v>
      </c>
    </row>
    <row r="120" spans="1:27">
      <c r="A120" s="11" t="s">
        <v>29</v>
      </c>
      <c r="B120" s="11" t="s">
        <v>25</v>
      </c>
      <c r="C120" s="12">
        <v>5.7881483999999999</v>
      </c>
      <c r="D120" s="12">
        <v>7.6382266000000003</v>
      </c>
      <c r="E120" s="12">
        <v>9.4613019999999999</v>
      </c>
      <c r="F120" s="12">
        <v>10.916568999999999</v>
      </c>
      <c r="G120" s="12">
        <v>12.266104499999999</v>
      </c>
      <c r="H120" s="12">
        <v>12.927543</v>
      </c>
      <c r="I120" s="12">
        <v>13.994841000000001</v>
      </c>
      <c r="J120" s="12">
        <v>14.597183000000001</v>
      </c>
      <c r="K120" s="12">
        <v>16.168088999999998</v>
      </c>
      <c r="L120" s="12">
        <v>17.755593999999899</v>
      </c>
      <c r="M120" s="12">
        <v>19.557680000000001</v>
      </c>
      <c r="N120" s="12">
        <v>19.86289</v>
      </c>
      <c r="O120" s="12">
        <v>21.481549999999999</v>
      </c>
      <c r="P120" s="12">
        <v>23.0159529999999</v>
      </c>
      <c r="Q120" s="12">
        <v>23.243248000000001</v>
      </c>
      <c r="R120" s="12">
        <v>23.963086000000001</v>
      </c>
      <c r="S120" s="12">
        <v>23.810147999999899</v>
      </c>
      <c r="T120" s="12">
        <v>22.57057</v>
      </c>
      <c r="U120" s="12">
        <v>23.469522999999899</v>
      </c>
      <c r="V120" s="12">
        <v>23.346169999999997</v>
      </c>
      <c r="W120" s="12">
        <v>22.675208999999999</v>
      </c>
      <c r="X120" s="12">
        <v>22.445794999999997</v>
      </c>
      <c r="Y120" s="12">
        <v>22.841922</v>
      </c>
      <c r="Z120" s="12">
        <v>21.598986</v>
      </c>
      <c r="AA120" s="12">
        <v>20.556352</v>
      </c>
    </row>
    <row r="122" spans="1:27">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c r="A123" s="11" t="s">
        <v>30</v>
      </c>
      <c r="B123" s="11" t="s">
        <v>105</v>
      </c>
      <c r="C123" s="12">
        <v>0</v>
      </c>
      <c r="D123" s="12">
        <v>0</v>
      </c>
      <c r="E123" s="12">
        <v>0</v>
      </c>
      <c r="F123" s="12">
        <v>0</v>
      </c>
      <c r="G123" s="12">
        <v>0</v>
      </c>
      <c r="H123" s="12">
        <v>0</v>
      </c>
      <c r="I123" s="12">
        <v>0</v>
      </c>
      <c r="J123" s="12">
        <v>0</v>
      </c>
      <c r="K123" s="12">
        <v>0</v>
      </c>
      <c r="L123" s="12">
        <v>0</v>
      </c>
      <c r="M123" s="12">
        <v>0</v>
      </c>
      <c r="N123" s="12">
        <v>0</v>
      </c>
      <c r="O123" s="12">
        <v>0</v>
      </c>
      <c r="P123" s="12">
        <v>0</v>
      </c>
      <c r="Q123" s="12">
        <v>0</v>
      </c>
      <c r="R123" s="12">
        <v>0</v>
      </c>
      <c r="S123" s="12">
        <v>0</v>
      </c>
      <c r="T123" s="12">
        <v>0</v>
      </c>
      <c r="U123" s="12">
        <v>0</v>
      </c>
      <c r="V123" s="12">
        <v>0</v>
      </c>
      <c r="W123" s="12">
        <v>0</v>
      </c>
      <c r="X123" s="12">
        <v>0</v>
      </c>
      <c r="Y123" s="12">
        <v>0</v>
      </c>
      <c r="Z123" s="12">
        <v>0</v>
      </c>
      <c r="AA123" s="12">
        <v>0</v>
      </c>
    </row>
    <row r="124" spans="1:27">
      <c r="A124" s="11" t="s">
        <v>30</v>
      </c>
      <c r="B124" s="11" t="s">
        <v>14</v>
      </c>
      <c r="C124" s="12">
        <v>0</v>
      </c>
      <c r="D124" s="12">
        <v>0</v>
      </c>
      <c r="E124" s="12">
        <v>0</v>
      </c>
      <c r="F124" s="12">
        <v>0</v>
      </c>
      <c r="G124" s="12">
        <v>0</v>
      </c>
      <c r="H124" s="12">
        <v>0</v>
      </c>
      <c r="I124" s="12">
        <v>0</v>
      </c>
      <c r="J124" s="12">
        <v>0</v>
      </c>
      <c r="K124" s="12">
        <v>0</v>
      </c>
      <c r="L124" s="12">
        <v>0</v>
      </c>
      <c r="M124" s="12">
        <v>0</v>
      </c>
      <c r="N124" s="12">
        <v>0</v>
      </c>
      <c r="O124" s="12">
        <v>0</v>
      </c>
      <c r="P124" s="12">
        <v>0</v>
      </c>
      <c r="Q124" s="12">
        <v>0</v>
      </c>
      <c r="R124" s="12">
        <v>0</v>
      </c>
      <c r="S124" s="12">
        <v>0</v>
      </c>
      <c r="T124" s="12">
        <v>0</v>
      </c>
      <c r="U124" s="12">
        <v>0</v>
      </c>
      <c r="V124" s="12">
        <v>0</v>
      </c>
      <c r="W124" s="12">
        <v>0</v>
      </c>
      <c r="X124" s="12">
        <v>0</v>
      </c>
      <c r="Y124" s="12">
        <v>0</v>
      </c>
      <c r="Z124" s="12">
        <v>0</v>
      </c>
      <c r="AA124" s="12">
        <v>0</v>
      </c>
    </row>
    <row r="125" spans="1:27">
      <c r="A125" s="11" t="s">
        <v>30</v>
      </c>
      <c r="B125" s="11" t="s">
        <v>25</v>
      </c>
      <c r="C125" s="12">
        <v>3.1955892999999999E-2</v>
      </c>
      <c r="D125" s="12">
        <v>7.886919399999999E-2</v>
      </c>
      <c r="E125" s="12">
        <v>0.14383774999999999</v>
      </c>
      <c r="F125" s="12">
        <v>0.33634829999999999</v>
      </c>
      <c r="G125" s="12">
        <v>0.48016387999999999</v>
      </c>
      <c r="H125" s="12">
        <v>0.67544775000000001</v>
      </c>
      <c r="I125" s="12">
        <v>1.0997771999999999</v>
      </c>
      <c r="J125" s="12">
        <v>1.1402534</v>
      </c>
      <c r="K125" s="12">
        <v>1.4979922999999999</v>
      </c>
      <c r="L125" s="12">
        <v>1.9561242999999999</v>
      </c>
      <c r="M125" s="12">
        <v>2.1683966999999997</v>
      </c>
      <c r="N125" s="12">
        <v>2.2611029999999999</v>
      </c>
      <c r="O125" s="12">
        <v>2.2613339999999997</v>
      </c>
      <c r="P125" s="12">
        <v>2.4252185000000002</v>
      </c>
      <c r="Q125" s="12">
        <v>2.5012012000000001</v>
      </c>
      <c r="R125" s="12">
        <v>2.5099319999999996</v>
      </c>
      <c r="S125" s="12">
        <v>2.7112249000000004</v>
      </c>
      <c r="T125" s="12">
        <v>2.7322914999999997</v>
      </c>
      <c r="U125" s="12">
        <v>2.5405850000000001</v>
      </c>
      <c r="V125" s="12">
        <v>2.5894455999999999</v>
      </c>
      <c r="W125" s="12">
        <v>2.7137924999999998</v>
      </c>
      <c r="X125" s="12">
        <v>2.6058680000000001</v>
      </c>
      <c r="Y125" s="12">
        <v>2.5878169999999998</v>
      </c>
      <c r="Z125" s="12">
        <v>2.7502966</v>
      </c>
      <c r="AA125" s="12">
        <v>2.6811583999999997</v>
      </c>
    </row>
    <row r="127" spans="1:27" collapsed="1"/>
  </sheetData>
  <sheetProtection algorithmName="SHA-512" hashValue="CzCr1+uDc632hUQatVcQAZBPEctaLcVOYhBZgd6uC5tjgQhZEoClD3x1cnXbl2/jdgl56Jj51wLfjyupwnykhw==" saltValue="A/0bUtoGdwN4T9wEKQgl8Q==" spinCount="100000" sheet="1" objects="1" scenarios="1"/>
  <mergeCells count="6">
    <mergeCell ref="A93:B93"/>
    <mergeCell ref="A18:B18"/>
    <mergeCell ref="A33:B33"/>
    <mergeCell ref="A48:B48"/>
    <mergeCell ref="A63:B63"/>
    <mergeCell ref="A78:B7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57E188"/>
  </sheetPr>
  <dimension ref="A1:AA93"/>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122</v>
      </c>
      <c r="B1" s="8"/>
      <c r="C1" s="8"/>
      <c r="D1" s="8"/>
      <c r="E1" s="8"/>
      <c r="F1" s="8"/>
      <c r="G1" s="8"/>
      <c r="H1" s="8"/>
      <c r="I1" s="8"/>
      <c r="J1" s="8"/>
      <c r="K1" s="8"/>
      <c r="L1" s="8"/>
      <c r="M1" s="8"/>
      <c r="N1" s="8"/>
      <c r="O1" s="8"/>
      <c r="P1" s="8"/>
      <c r="Q1" s="8"/>
      <c r="R1" s="8"/>
      <c r="S1" s="8"/>
      <c r="T1" s="8"/>
      <c r="U1" s="8"/>
      <c r="V1" s="8"/>
      <c r="W1" s="8"/>
      <c r="X1" s="8"/>
      <c r="Y1" s="8"/>
      <c r="Z1" s="8"/>
      <c r="AA1" s="8"/>
    </row>
    <row r="2" spans="1:27">
      <c r="A2" s="10" t="s">
        <v>20</v>
      </c>
      <c r="B2" s="37" t="s">
        <v>156</v>
      </c>
      <c r="C2" s="37"/>
      <c r="D2" s="37"/>
      <c r="E2" s="37"/>
      <c r="F2" s="37"/>
      <c r="G2" s="37"/>
      <c r="H2" s="37"/>
      <c r="I2" s="37"/>
      <c r="J2" s="37"/>
      <c r="K2" s="37"/>
      <c r="L2" s="37"/>
      <c r="M2" s="37"/>
      <c r="N2" s="37"/>
      <c r="O2" s="37"/>
      <c r="P2" s="37"/>
      <c r="Q2" s="37"/>
      <c r="R2" s="37"/>
      <c r="S2" s="37"/>
      <c r="T2" s="37"/>
      <c r="U2" s="37"/>
      <c r="V2" s="37"/>
    </row>
    <row r="3" spans="1:27">
      <c r="B3" s="37"/>
      <c r="C3" s="37"/>
      <c r="D3" s="37"/>
      <c r="E3" s="37"/>
      <c r="F3" s="37"/>
      <c r="G3" s="37"/>
      <c r="H3" s="37"/>
      <c r="I3" s="37"/>
      <c r="J3" s="37"/>
      <c r="K3" s="37"/>
      <c r="L3" s="37"/>
      <c r="M3" s="37"/>
      <c r="N3" s="37"/>
      <c r="O3" s="37"/>
      <c r="P3" s="37"/>
      <c r="Q3" s="37"/>
      <c r="R3" s="37"/>
      <c r="S3" s="37"/>
      <c r="T3" s="37"/>
      <c r="U3" s="37"/>
      <c r="V3" s="37"/>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0</v>
      </c>
      <c r="D6" s="12">
        <v>0</v>
      </c>
      <c r="E6" s="12">
        <v>-367956.56751328288</v>
      </c>
      <c r="F6" s="12">
        <v>-50667.476614825937</v>
      </c>
      <c r="G6" s="12">
        <v>-78154.056414702121</v>
      </c>
      <c r="H6" s="12">
        <v>-1.0646874489919419E-4</v>
      </c>
      <c r="I6" s="12">
        <v>-78848.786570217868</v>
      </c>
      <c r="J6" s="12">
        <v>-85.731669687060986</v>
      </c>
      <c r="K6" s="12">
        <v>-9.6259109174121671E-2</v>
      </c>
      <c r="L6" s="12">
        <v>-9.2720657691416268E-5</v>
      </c>
      <c r="M6" s="12">
        <v>0</v>
      </c>
      <c r="N6" s="12">
        <v>-1.0481432754851986E-4</v>
      </c>
      <c r="O6" s="12">
        <v>0</v>
      </c>
      <c r="P6" s="12">
        <v>-2.7713951059932386E-2</v>
      </c>
      <c r="Q6" s="12">
        <v>-6.3165955649252992E-5</v>
      </c>
      <c r="R6" s="12">
        <v>-7.008301578664064E-2</v>
      </c>
      <c r="S6" s="12">
        <v>-5.0385736358107532E-4</v>
      </c>
      <c r="T6" s="12">
        <v>-1.561917151066961E-4</v>
      </c>
      <c r="U6" s="12">
        <v>-1.0932247844993726E-4</v>
      </c>
      <c r="V6" s="12">
        <v>-2.7983305254664971E-4</v>
      </c>
      <c r="W6" s="12">
        <v>-7.7761167963109394E-5</v>
      </c>
      <c r="X6" s="12">
        <v>-1.9424669466154412E-2</v>
      </c>
      <c r="Y6" s="12">
        <v>-5.8026967340031404E-5</v>
      </c>
      <c r="Z6" s="12">
        <v>-1.136078138684659E-3</v>
      </c>
      <c r="AA6" s="12">
        <v>-1.3221674824969186E-2</v>
      </c>
    </row>
    <row r="7" spans="1:27">
      <c r="A7" s="11" t="s">
        <v>18</v>
      </c>
      <c r="B7" s="11" t="s">
        <v>11</v>
      </c>
      <c r="C7" s="12">
        <v>0</v>
      </c>
      <c r="D7" s="12">
        <v>0</v>
      </c>
      <c r="E7" s="12">
        <v>-376575.84206091677</v>
      </c>
      <c r="F7" s="12">
        <v>-0.2187176807508531</v>
      </c>
      <c r="G7" s="12">
        <v>-27847.912495437598</v>
      </c>
      <c r="H7" s="12">
        <v>-9.3374467719280088E-4</v>
      </c>
      <c r="I7" s="12">
        <v>-199061.27292124031</v>
      </c>
      <c r="J7" s="12">
        <v>-0.34118448395446699</v>
      </c>
      <c r="K7" s="12">
        <v>-1.8194561691458843E-2</v>
      </c>
      <c r="L7" s="12">
        <v>0</v>
      </c>
      <c r="M7" s="12">
        <v>0</v>
      </c>
      <c r="N7" s="12">
        <v>0</v>
      </c>
      <c r="O7" s="12">
        <v>0</v>
      </c>
      <c r="P7" s="12">
        <v>0</v>
      </c>
      <c r="Q7" s="12">
        <v>0</v>
      </c>
      <c r="R7" s="12">
        <v>-2.0182624246105336E-3</v>
      </c>
      <c r="S7" s="12">
        <v>-6.6452605392133769E-4</v>
      </c>
      <c r="T7" s="12">
        <v>-1.0308994250266107E-3</v>
      </c>
      <c r="U7" s="12">
        <v>-2.3204003830322372E-4</v>
      </c>
      <c r="V7" s="12">
        <v>-18401.10866424596</v>
      </c>
      <c r="W7" s="12">
        <v>-1.7949791126262721E-4</v>
      </c>
      <c r="X7" s="12">
        <v>-9.6775499902651276</v>
      </c>
      <c r="Y7" s="12">
        <v>-1.8434862114636587E-5</v>
      </c>
      <c r="Z7" s="12">
        <v>-1.3038954162213539E-5</v>
      </c>
      <c r="AA7" s="12">
        <v>0</v>
      </c>
    </row>
    <row r="8" spans="1:27">
      <c r="A8" s="11" t="s">
        <v>18</v>
      </c>
      <c r="B8" s="11" t="s">
        <v>8</v>
      </c>
      <c r="C8" s="12">
        <v>0</v>
      </c>
      <c r="D8" s="12">
        <v>0.1357068323670014</v>
      </c>
      <c r="E8" s="12">
        <v>1.5272567929945991E-2</v>
      </c>
      <c r="F8" s="12">
        <v>3.9266272814449475E-3</v>
      </c>
      <c r="G8" s="12">
        <v>4.7118562733268424E-3</v>
      </c>
      <c r="H8" s="12">
        <v>1.7527537953850883E-2</v>
      </c>
      <c r="I8" s="12">
        <v>5.8961337242284311E-3</v>
      </c>
      <c r="J8" s="12">
        <v>1.8267231787146929E-2</v>
      </c>
      <c r="K8" s="12">
        <v>1.3362420919896347E-3</v>
      </c>
      <c r="L8" s="12">
        <v>2.0611639654835989E-2</v>
      </c>
      <c r="M8" s="12">
        <v>5.8102036505993188E-2</v>
      </c>
      <c r="N8" s="12">
        <v>2.2186028216338721E-2</v>
      </c>
      <c r="O8" s="12">
        <v>1.2818138807795915E-2</v>
      </c>
      <c r="P8" s="12">
        <v>9.9201663967631417E-4</v>
      </c>
      <c r="Q8" s="12">
        <v>3.3264293605826903E-2</v>
      </c>
      <c r="R8" s="12">
        <v>1.52485587046704E-4</v>
      </c>
      <c r="S8" s="12">
        <v>4.7602059583440222E-3</v>
      </c>
      <c r="T8" s="12">
        <v>8.8719883673048098E-4</v>
      </c>
      <c r="U8" s="12">
        <v>9.301960333577039E-3</v>
      </c>
      <c r="V8" s="12">
        <v>9.2853463605117935E-4</v>
      </c>
      <c r="W8" s="12">
        <v>8.9616390358095953E-3</v>
      </c>
      <c r="X8" s="12">
        <v>1.0217033633008437E-3</v>
      </c>
      <c r="Y8" s="12">
        <v>2.4852533299580995E-2</v>
      </c>
      <c r="Z8" s="12">
        <v>7.7360981258545016E-3</v>
      </c>
      <c r="AA8" s="12">
        <v>2576.0440942631635</v>
      </c>
    </row>
    <row r="9" spans="1:27">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row>
    <row r="10" spans="1:27">
      <c r="A10" s="11" t="s">
        <v>18</v>
      </c>
      <c r="B10" s="11" t="s">
        <v>5</v>
      </c>
      <c r="C10" s="12">
        <v>0.56262173082127431</v>
      </c>
      <c r="D10" s="12">
        <v>31243.895103256091</v>
      </c>
      <c r="E10" s="12">
        <v>28882.54653958137</v>
      </c>
      <c r="F10" s="12">
        <v>1.9924829814271069E-2</v>
      </c>
      <c r="G10" s="12">
        <v>1.6173527156198787E-2</v>
      </c>
      <c r="H10" s="12">
        <v>0.16352452910890777</v>
      </c>
      <c r="I10" s="12">
        <v>9.2271940757297666E-2</v>
      </c>
      <c r="J10" s="12">
        <v>33990.087500947695</v>
      </c>
      <c r="K10" s="12">
        <v>1.1728132027415844E-2</v>
      </c>
      <c r="L10" s="12">
        <v>1.9686125833164498E-2</v>
      </c>
      <c r="M10" s="12">
        <v>25416.863789838964</v>
      </c>
      <c r="N10" s="12">
        <v>35487.930634040647</v>
      </c>
      <c r="O10" s="12">
        <v>0.29232606323126942</v>
      </c>
      <c r="P10" s="12">
        <v>2.2894832502984097E-3</v>
      </c>
      <c r="Q10" s="12">
        <v>948.76905656924498</v>
      </c>
      <c r="R10" s="12">
        <v>1.2649689849182535E-3</v>
      </c>
      <c r="S10" s="12">
        <v>4.6239024568774162E-3</v>
      </c>
      <c r="T10" s="12">
        <v>1.2672778184063767E-2</v>
      </c>
      <c r="U10" s="12">
        <v>5757.0807717060852</v>
      </c>
      <c r="V10" s="12">
        <v>9.8716350573759531E-3</v>
      </c>
      <c r="W10" s="12">
        <v>2092.5227625136654</v>
      </c>
      <c r="X10" s="12">
        <v>28335.173661942252</v>
      </c>
      <c r="Y10" s="12">
        <v>2102.7875120174335</v>
      </c>
      <c r="Z10" s="12">
        <v>7751.0992908158514</v>
      </c>
      <c r="AA10" s="12">
        <v>7.2147836649945113E-4</v>
      </c>
    </row>
    <row r="11" spans="1:27">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39555.133658230261</v>
      </c>
      <c r="D13" s="12">
        <v>263567.08099370688</v>
      </c>
      <c r="E13" s="12">
        <v>471723.01500659628</v>
      </c>
      <c r="F13" s="12">
        <v>523020.23753056652</v>
      </c>
      <c r="G13" s="12">
        <v>483046.49298569909</v>
      </c>
      <c r="H13" s="12">
        <v>502164.63891820982</v>
      </c>
      <c r="I13" s="12">
        <v>380537.73104833212</v>
      </c>
      <c r="J13" s="12">
        <v>24496.309738501874</v>
      </c>
      <c r="K13" s="12">
        <v>22625.069503008373</v>
      </c>
      <c r="L13" s="12">
        <v>177091.79547808526</v>
      </c>
      <c r="M13" s="12">
        <v>574973.26027968829</v>
      </c>
      <c r="N13" s="12">
        <v>210028.69654274333</v>
      </c>
      <c r="O13" s="12">
        <v>226236.47186352033</v>
      </c>
      <c r="P13" s="12">
        <v>382109.14024639031</v>
      </c>
      <c r="Q13" s="12">
        <v>397791.1981803794</v>
      </c>
      <c r="R13" s="12">
        <v>260083.32509170711</v>
      </c>
      <c r="S13" s="12">
        <v>49259.866712799165</v>
      </c>
      <c r="T13" s="12">
        <v>36155.429643339885</v>
      </c>
      <c r="U13" s="12">
        <v>102931.90356946897</v>
      </c>
      <c r="V13" s="12">
        <v>141947.29360037553</v>
      </c>
      <c r="W13" s="12">
        <v>62636.873572185061</v>
      </c>
      <c r="X13" s="12">
        <v>25188.223064949398</v>
      </c>
      <c r="Y13" s="12">
        <v>75467.731840301683</v>
      </c>
      <c r="Z13" s="12">
        <v>72690.795955985959</v>
      </c>
      <c r="AA13" s="12">
        <v>24928.353933939696</v>
      </c>
    </row>
    <row r="14" spans="1:27">
      <c r="A14" s="11" t="s">
        <v>18</v>
      </c>
      <c r="B14" s="11" t="s">
        <v>9</v>
      </c>
      <c r="C14" s="12">
        <v>1.5071313039705145</v>
      </c>
      <c r="D14" s="12">
        <v>0.64589144094458273</v>
      </c>
      <c r="E14" s="12">
        <v>0.62680968954526584</v>
      </c>
      <c r="F14" s="12">
        <v>1.0415938826513595</v>
      </c>
      <c r="G14" s="12">
        <v>0.41685557999880174</v>
      </c>
      <c r="H14" s="12">
        <v>37749.460768506811</v>
      </c>
      <c r="I14" s="12">
        <v>116778.10496937991</v>
      </c>
      <c r="J14" s="12">
        <v>0.28874308223257927</v>
      </c>
      <c r="K14" s="12">
        <v>8.7799416590297732E-2</v>
      </c>
      <c r="L14" s="12">
        <v>0.48657763769101148</v>
      </c>
      <c r="M14" s="12">
        <v>324014.23640400713</v>
      </c>
      <c r="N14" s="12">
        <v>15493.23773971517</v>
      </c>
      <c r="O14" s="12">
        <v>43504.455265564946</v>
      </c>
      <c r="P14" s="12">
        <v>80334.342306938852</v>
      </c>
      <c r="Q14" s="12">
        <v>266007.61297301168</v>
      </c>
      <c r="R14" s="12">
        <v>3.4576736304767132E-2</v>
      </c>
      <c r="S14" s="12">
        <v>6584.4177049658656</v>
      </c>
      <c r="T14" s="12">
        <v>101971.46559548446</v>
      </c>
      <c r="U14" s="12">
        <v>105821.35105928512</v>
      </c>
      <c r="V14" s="12">
        <v>89743.440031455728</v>
      </c>
      <c r="W14" s="12">
        <v>101347.91815536653</v>
      </c>
      <c r="X14" s="12">
        <v>8906.3838177175658</v>
      </c>
      <c r="Y14" s="12">
        <v>73599.651153593979</v>
      </c>
      <c r="Z14" s="12">
        <v>103884.3919980041</v>
      </c>
      <c r="AA14" s="12">
        <v>9258.04862376042</v>
      </c>
    </row>
    <row r="15" spans="1:27">
      <c r="A15" s="11" t="s">
        <v>18</v>
      </c>
      <c r="B15" s="11" t="s">
        <v>102</v>
      </c>
      <c r="C15" s="12">
        <v>4.4949671458530922</v>
      </c>
      <c r="D15" s="12">
        <v>0.46635679687825976</v>
      </c>
      <c r="E15" s="12">
        <v>1.593405963628268</v>
      </c>
      <c r="F15" s="12">
        <v>9.7223982583860544E-2</v>
      </c>
      <c r="G15" s="12">
        <v>0.24768538821132463</v>
      </c>
      <c r="H15" s="12">
        <v>29929.758383180586</v>
      </c>
      <c r="I15" s="12">
        <v>5167.4649401991564</v>
      </c>
      <c r="J15" s="12">
        <v>0.94570148261037479</v>
      </c>
      <c r="K15" s="12">
        <v>0.11379505190085899</v>
      </c>
      <c r="L15" s="12">
        <v>55796.000588279647</v>
      </c>
      <c r="M15" s="12">
        <v>185940.36316511809</v>
      </c>
      <c r="N15" s="12">
        <v>11929.735415217447</v>
      </c>
      <c r="O15" s="12">
        <v>113027.87093668668</v>
      </c>
      <c r="P15" s="12">
        <v>9.9717961663091992E-2</v>
      </c>
      <c r="Q15" s="12">
        <v>199350.61472302765</v>
      </c>
      <c r="R15" s="12">
        <v>4.3683565946035008E-2</v>
      </c>
      <c r="S15" s="12">
        <v>38054.089462244148</v>
      </c>
      <c r="T15" s="12">
        <v>17557.270012459518</v>
      </c>
      <c r="U15" s="12">
        <v>131826.84056098413</v>
      </c>
      <c r="V15" s="12">
        <v>4.1485124147809423E-2</v>
      </c>
      <c r="W15" s="12">
        <v>15154.231135166619</v>
      </c>
      <c r="X15" s="12">
        <v>8535.9588091807036</v>
      </c>
      <c r="Y15" s="12">
        <v>25096.962631493894</v>
      </c>
      <c r="Z15" s="12">
        <v>17037.996612161209</v>
      </c>
      <c r="AA15" s="12">
        <v>1579.216126300134</v>
      </c>
    </row>
    <row r="16" spans="1:27">
      <c r="A16" s="11" t="s">
        <v>18</v>
      </c>
      <c r="B16" s="11" t="s">
        <v>15</v>
      </c>
      <c r="C16" s="12">
        <v>0</v>
      </c>
      <c r="D16" s="12">
        <v>0</v>
      </c>
      <c r="E16" s="12">
        <v>159756.27034281628</v>
      </c>
      <c r="F16" s="12">
        <v>0.19532407217602424</v>
      </c>
      <c r="G16" s="12">
        <v>91196.280932298818</v>
      </c>
      <c r="H16" s="12">
        <v>37252.618710595358</v>
      </c>
      <c r="I16" s="12">
        <v>6430.777680368441</v>
      </c>
      <c r="J16" s="12">
        <v>0.45182547545437857</v>
      </c>
      <c r="K16" s="12">
        <v>0.13338350241057537</v>
      </c>
      <c r="L16" s="12">
        <v>3.1923877664044746</v>
      </c>
      <c r="M16" s="12">
        <v>24982.920759985602</v>
      </c>
      <c r="N16" s="12">
        <v>7325.4542181875704</v>
      </c>
      <c r="O16" s="12">
        <v>23452.282492173275</v>
      </c>
      <c r="P16" s="12">
        <v>6.6109172481575967E-2</v>
      </c>
      <c r="Q16" s="12">
        <v>24339.363931722855</v>
      </c>
      <c r="R16" s="12">
        <v>1.1090127941943684E-2</v>
      </c>
      <c r="S16" s="12">
        <v>1.8881974801733634E-2</v>
      </c>
      <c r="T16" s="12">
        <v>2.0801352103270047E-2</v>
      </c>
      <c r="U16" s="12">
        <v>7266.1104239437464</v>
      </c>
      <c r="V16" s="12">
        <v>1.165568166456398E-2</v>
      </c>
      <c r="W16" s="12">
        <v>3285.0493690494054</v>
      </c>
      <c r="X16" s="12">
        <v>4422.9415614497875</v>
      </c>
      <c r="Y16" s="12">
        <v>10268.726858983793</v>
      </c>
      <c r="Z16" s="12">
        <v>10846.993318842993</v>
      </c>
      <c r="AA16" s="12">
        <v>5.0589013592958068E-3</v>
      </c>
    </row>
    <row r="17" spans="1:27">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c r="A18" s="36" t="s">
        <v>98</v>
      </c>
      <c r="B18" s="36"/>
      <c r="C18" s="29">
        <v>39557.203411265058</v>
      </c>
      <c r="D18" s="29">
        <v>294811.75769523624</v>
      </c>
      <c r="E18" s="29">
        <v>-243926.20594576452</v>
      </c>
      <c r="F18" s="29">
        <v>472353.60764339956</v>
      </c>
      <c r="G18" s="29">
        <v>377044.96181652282</v>
      </c>
      <c r="H18" s="29">
        <v>539914.27969857026</v>
      </c>
      <c r="I18" s="29">
        <v>219405.87469432835</v>
      </c>
      <c r="J18" s="29">
        <v>58400.631395592573</v>
      </c>
      <c r="K18" s="29">
        <v>22625.055913128217</v>
      </c>
      <c r="L18" s="29">
        <v>177092.32226076777</v>
      </c>
      <c r="M18" s="29">
        <v>924404.41857557092</v>
      </c>
      <c r="N18" s="29">
        <v>261009.88699771304</v>
      </c>
      <c r="O18" s="29">
        <v>269741.23227328731</v>
      </c>
      <c r="P18" s="29">
        <v>462443.45812087797</v>
      </c>
      <c r="Q18" s="29">
        <v>664747.61341108801</v>
      </c>
      <c r="R18" s="29">
        <v>260083.28898461978</v>
      </c>
      <c r="S18" s="29">
        <v>55844.292633490033</v>
      </c>
      <c r="T18" s="29">
        <v>138126.90761171022</v>
      </c>
      <c r="U18" s="29">
        <v>214510.34436105797</v>
      </c>
      <c r="V18" s="29">
        <v>213289.63548792194</v>
      </c>
      <c r="W18" s="29">
        <v>166077.3231944452</v>
      </c>
      <c r="X18" s="29">
        <v>62420.084591652849</v>
      </c>
      <c r="Y18" s="29">
        <v>151170.19528198458</v>
      </c>
      <c r="Z18" s="29">
        <v>184326.29383178696</v>
      </c>
      <c r="AA18" s="29">
        <v>36762.434151766822</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0</v>
      </c>
      <c r="D21" s="12">
        <v>0</v>
      </c>
      <c r="E21" s="12">
        <v>-9631.666895795177</v>
      </c>
      <c r="F21" s="12">
        <v>-35891.873327067966</v>
      </c>
      <c r="G21" s="12">
        <v>-65201.190248736231</v>
      </c>
      <c r="H21" s="12">
        <v>-1.0646874489919419E-4</v>
      </c>
      <c r="I21" s="12">
        <v>-2939.5120454976</v>
      </c>
      <c r="J21" s="12">
        <v>-1.3462206928867221E-3</v>
      </c>
      <c r="K21" s="12">
        <v>-9.6070082661341608E-2</v>
      </c>
      <c r="L21" s="12">
        <v>-8.0869138200849163E-5</v>
      </c>
      <c r="M21" s="12">
        <v>0</v>
      </c>
      <c r="N21" s="12">
        <v>-2.7675184936681598E-5</v>
      </c>
      <c r="O21" s="12">
        <v>0</v>
      </c>
      <c r="P21" s="12">
        <v>-1.4787843356849999E-5</v>
      </c>
      <c r="Q21" s="12">
        <v>0</v>
      </c>
      <c r="R21" s="12">
        <v>-1.839503601961303E-3</v>
      </c>
      <c r="S21" s="12">
        <v>-5.6918278890017999E-5</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0</v>
      </c>
      <c r="D23" s="12">
        <v>3.1968060176796001E-2</v>
      </c>
      <c r="E23" s="12">
        <v>7.0212869096049901E-3</v>
      </c>
      <c r="F23" s="12">
        <v>1.0055826024029101E-4</v>
      </c>
      <c r="G23" s="12">
        <v>1.9322146801095401E-4</v>
      </c>
      <c r="H23" s="12">
        <v>8.1983862575124003E-4</v>
      </c>
      <c r="I23" s="12">
        <v>2.99034106928848E-3</v>
      </c>
      <c r="J23" s="12">
        <v>8.1459049065286896E-3</v>
      </c>
      <c r="K23" s="12">
        <v>5.6316087313989895E-5</v>
      </c>
      <c r="L23" s="12">
        <v>4.2797121932555996E-3</v>
      </c>
      <c r="M23" s="12">
        <v>3.4445757344153602E-2</v>
      </c>
      <c r="N23" s="12">
        <v>3.1558047825368902E-4</v>
      </c>
      <c r="O23" s="12">
        <v>3.94362055033541E-5</v>
      </c>
      <c r="P23" s="12">
        <v>0</v>
      </c>
      <c r="Q23" s="12">
        <v>3.4156126431386999E-4</v>
      </c>
      <c r="R23" s="12">
        <v>0</v>
      </c>
      <c r="S23" s="12">
        <v>1.5964776511554901E-5</v>
      </c>
      <c r="T23" s="12">
        <v>2.5212449511217798E-4</v>
      </c>
      <c r="U23" s="12">
        <v>4.9518592115280003E-3</v>
      </c>
      <c r="V23" s="12">
        <v>2.4605307462558799E-5</v>
      </c>
      <c r="W23" s="12">
        <v>1.2125388607890498E-3</v>
      </c>
      <c r="X23" s="12">
        <v>2.6113179785194001E-5</v>
      </c>
      <c r="Y23" s="12">
        <v>3.4565047009800999E-3</v>
      </c>
      <c r="Z23" s="12">
        <v>4.2452499302036394E-3</v>
      </c>
      <c r="AA23" s="12">
        <v>1.4790817748022799E-5</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0.15893588289906588</v>
      </c>
      <c r="D25" s="12">
        <v>31243.851335266219</v>
      </c>
      <c r="E25" s="12">
        <v>28882.529086517327</v>
      </c>
      <c r="F25" s="12">
        <v>3.2205786172702697E-4</v>
      </c>
      <c r="G25" s="12">
        <v>2.8037911199570799E-4</v>
      </c>
      <c r="H25" s="12">
        <v>4.4267391493369303E-4</v>
      </c>
      <c r="I25" s="12">
        <v>8.0788479407258348E-2</v>
      </c>
      <c r="J25" s="12">
        <v>33990.07245304087</v>
      </c>
      <c r="K25" s="12">
        <v>2.9457091119090302E-4</v>
      </c>
      <c r="L25" s="12">
        <v>5.6609345734964399E-4</v>
      </c>
      <c r="M25" s="12">
        <v>25416.675072758542</v>
      </c>
      <c r="N25" s="12">
        <v>4.9109549082604397E-4</v>
      </c>
      <c r="O25" s="12">
        <v>1.7782230365019749E-4</v>
      </c>
      <c r="P25" s="12">
        <v>2.29278740472081E-4</v>
      </c>
      <c r="Q25" s="12">
        <v>2.7646888579473599E-4</v>
      </c>
      <c r="R25" s="12">
        <v>1.911752744932595E-4</v>
      </c>
      <c r="S25" s="12">
        <v>2.8421853827710798E-4</v>
      </c>
      <c r="T25" s="12">
        <v>6.1388543899930207E-4</v>
      </c>
      <c r="U25" s="12">
        <v>3.0656455711464603E-4</v>
      </c>
      <c r="V25" s="12">
        <v>2.1041279170416776E-4</v>
      </c>
      <c r="W25" s="12">
        <v>7.1138186983245994E-4</v>
      </c>
      <c r="X25" s="12">
        <v>1.6712840513716083E-4</v>
      </c>
      <c r="Y25" s="12">
        <v>3.5293900830431636E-2</v>
      </c>
      <c r="Z25" s="12">
        <v>1.0405957430341898E-3</v>
      </c>
      <c r="AA25" s="12">
        <v>7.6681366987478201E-5</v>
      </c>
    </row>
    <row r="26" spans="1:27">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2.042350790015024</v>
      </c>
      <c r="D28" s="12">
        <v>226820.19327380339</v>
      </c>
      <c r="E28" s="12">
        <v>296769.45411775575</v>
      </c>
      <c r="F28" s="12">
        <v>354556.67588340765</v>
      </c>
      <c r="G28" s="12">
        <v>295809.12907474436</v>
      </c>
      <c r="H28" s="12">
        <v>308225.28301571961</v>
      </c>
      <c r="I28" s="12">
        <v>205899.35917015115</v>
      </c>
      <c r="J28" s="12">
        <v>3.9354843543763243E-2</v>
      </c>
      <c r="K28" s="12">
        <v>6.5268572636899974E-3</v>
      </c>
      <c r="L28" s="12">
        <v>3.2734401208795304E-2</v>
      </c>
      <c r="M28" s="12">
        <v>187859.66750938047</v>
      </c>
      <c r="N28" s="12">
        <v>76020.515355689102</v>
      </c>
      <c r="O28" s="12">
        <v>4.0199782352533813</v>
      </c>
      <c r="P28" s="12">
        <v>58713.940528567247</v>
      </c>
      <c r="Q28" s="12">
        <v>51078.486559043427</v>
      </c>
      <c r="R28" s="12">
        <v>220883.45981221399</v>
      </c>
      <c r="S28" s="12">
        <v>9197.5271735809492</v>
      </c>
      <c r="T28" s="12">
        <v>3731.9427056752083</v>
      </c>
      <c r="U28" s="12">
        <v>57237.176334857308</v>
      </c>
      <c r="V28" s="12">
        <v>4246.5380127043736</v>
      </c>
      <c r="W28" s="12">
        <v>22781.610092384002</v>
      </c>
      <c r="X28" s="12">
        <v>7573.9486183526151</v>
      </c>
      <c r="Y28" s="12">
        <v>3998.7930375830101</v>
      </c>
      <c r="Z28" s="12">
        <v>14834.325247203486</v>
      </c>
      <c r="AA28" s="12">
        <v>9295.6988675257726</v>
      </c>
    </row>
    <row r="29" spans="1:27">
      <c r="A29" s="11" t="s">
        <v>26</v>
      </c>
      <c r="B29" s="11" t="s">
        <v>9</v>
      </c>
      <c r="C29" s="12">
        <v>0.30560629527442268</v>
      </c>
      <c r="D29" s="12">
        <v>0.49379634104974868</v>
      </c>
      <c r="E29" s="12">
        <v>4.3877168119978611E-2</v>
      </c>
      <c r="F29" s="12">
        <v>0.60666787922100485</v>
      </c>
      <c r="G29" s="12">
        <v>0.123251200949912</v>
      </c>
      <c r="H29" s="12">
        <v>37749.376355114211</v>
      </c>
      <c r="I29" s="12">
        <v>116777.94397682053</v>
      </c>
      <c r="J29" s="12">
        <v>3.9748659386574917E-2</v>
      </c>
      <c r="K29" s="12">
        <v>5.3844567429313251E-3</v>
      </c>
      <c r="L29" s="12">
        <v>3.7304703834903731E-2</v>
      </c>
      <c r="M29" s="12">
        <v>324013.34735366725</v>
      </c>
      <c r="N29" s="12">
        <v>15491.827385093175</v>
      </c>
      <c r="O29" s="12">
        <v>36050.909046620625</v>
      </c>
      <c r="P29" s="12">
        <v>43168.995825526246</v>
      </c>
      <c r="Q29" s="12">
        <v>37683.560929349907</v>
      </c>
      <c r="R29" s="12">
        <v>2.0795388164774005E-2</v>
      </c>
      <c r="S29" s="12">
        <v>1.8619635531431044E-2</v>
      </c>
      <c r="T29" s="12">
        <v>92777.697932355368</v>
      </c>
      <c r="U29" s="12">
        <v>8589.0521965589032</v>
      </c>
      <c r="V29" s="12">
        <v>21559.537569196171</v>
      </c>
      <c r="W29" s="12">
        <v>23651.28887973668</v>
      </c>
      <c r="X29" s="12">
        <v>1.307689494735231E-3</v>
      </c>
      <c r="Y29" s="12">
        <v>13423.297805956405</v>
      </c>
      <c r="Z29" s="12">
        <v>43670.455411524592</v>
      </c>
      <c r="AA29" s="12">
        <v>258.08896158550687</v>
      </c>
    </row>
    <row r="30" spans="1:27">
      <c r="A30" s="11" t="s">
        <v>26</v>
      </c>
      <c r="B30" s="11" t="s">
        <v>102</v>
      </c>
      <c r="C30" s="12">
        <v>2.3433569515895543</v>
      </c>
      <c r="D30" s="12">
        <v>0.37868803020110275</v>
      </c>
      <c r="E30" s="12">
        <v>1.4445981892097679</v>
      </c>
      <c r="F30" s="12">
        <v>8.9896831122387097E-3</v>
      </c>
      <c r="G30" s="12">
        <v>0.24479972392257765</v>
      </c>
      <c r="H30" s="12">
        <v>29929.409327240679</v>
      </c>
      <c r="I30" s="12">
        <v>5167.3941045338934</v>
      </c>
      <c r="J30" s="12">
        <v>0.67631031383165596</v>
      </c>
      <c r="K30" s="12">
        <v>2.5792899871597802E-2</v>
      </c>
      <c r="L30" s="12">
        <v>55791.298004865937</v>
      </c>
      <c r="M30" s="12">
        <v>165294.5679607754</v>
      </c>
      <c r="N30" s="12">
        <v>0.10710135146132148</v>
      </c>
      <c r="O30" s="12">
        <v>8.1270277268614077E-2</v>
      </c>
      <c r="P30" s="12">
        <v>6.2616491000492894E-2</v>
      </c>
      <c r="Q30" s="12">
        <v>0.38974170492684651</v>
      </c>
      <c r="R30" s="12">
        <v>1.8386801984741057E-2</v>
      </c>
      <c r="S30" s="12">
        <v>2.5435938268597979E-2</v>
      </c>
      <c r="T30" s="12">
        <v>5.7720153721607104E-2</v>
      </c>
      <c r="U30" s="12">
        <v>34207.365078264978</v>
      </c>
      <c r="V30" s="12">
        <v>1.2875346447489092E-2</v>
      </c>
      <c r="W30" s="12">
        <v>1.9293885458861411E-2</v>
      </c>
      <c r="X30" s="12">
        <v>1201.9755145244944</v>
      </c>
      <c r="Y30" s="12">
        <v>1.3629793639072251E-2</v>
      </c>
      <c r="Z30" s="12">
        <v>15494.681988647588</v>
      </c>
      <c r="AA30" s="12">
        <v>2.9809859010696414E-3</v>
      </c>
    </row>
    <row r="31" spans="1:27">
      <c r="A31" s="11" t="s">
        <v>26</v>
      </c>
      <c r="B31" s="11" t="s">
        <v>15</v>
      </c>
      <c r="C31" s="12">
        <v>0</v>
      </c>
      <c r="D31" s="12">
        <v>0</v>
      </c>
      <c r="E31" s="12">
        <v>159754.31767336818</v>
      </c>
      <c r="F31" s="12">
        <v>9.356889686188332E-3</v>
      </c>
      <c r="G31" s="12">
        <v>91196.191064995553</v>
      </c>
      <c r="H31" s="12">
        <v>37251.582118207378</v>
      </c>
      <c r="I31" s="12">
        <v>6430.548787802235</v>
      </c>
      <c r="J31" s="12">
        <v>1.3247939750703711E-2</v>
      </c>
      <c r="K31" s="12">
        <v>3.0028413304469159E-3</v>
      </c>
      <c r="L31" s="12">
        <v>5.6130218401310742E-3</v>
      </c>
      <c r="M31" s="12">
        <v>704.29028879441046</v>
      </c>
      <c r="N31" s="12">
        <v>1.3423206977011492E-3</v>
      </c>
      <c r="O31" s="12">
        <v>1.6861541897404411E-3</v>
      </c>
      <c r="P31" s="12">
        <v>1.4069340624037025E-3</v>
      </c>
      <c r="Q31" s="12">
        <v>1.2782713337765462E-3</v>
      </c>
      <c r="R31" s="12">
        <v>2.3810881963398068E-3</v>
      </c>
      <c r="S31" s="12">
        <v>1.8142080882214344E-3</v>
      </c>
      <c r="T31" s="12">
        <v>1.6561747757855214E-3</v>
      </c>
      <c r="U31" s="12">
        <v>1.3049132999225777E-2</v>
      </c>
      <c r="V31" s="12">
        <v>1.944872496596149E-3</v>
      </c>
      <c r="W31" s="12">
        <v>1.0368141900530365E-3</v>
      </c>
      <c r="X31" s="12">
        <v>4420.1504467302457</v>
      </c>
      <c r="Y31" s="12">
        <v>1186.8033028494356</v>
      </c>
      <c r="Z31" s="12">
        <v>1.426872416045176E-3</v>
      </c>
      <c r="AA31" s="12">
        <v>1.7941133577874146E-4</v>
      </c>
    </row>
    <row r="32" spans="1:27">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6" t="s">
        <v>98</v>
      </c>
      <c r="B33" s="36"/>
      <c r="C33" s="29">
        <v>2.5068929681885126</v>
      </c>
      <c r="D33" s="29">
        <v>258064.57037347084</v>
      </c>
      <c r="E33" s="29">
        <v>316020.36720693292</v>
      </c>
      <c r="F33" s="29">
        <v>318665.409646835</v>
      </c>
      <c r="G33" s="29">
        <v>230608.06255080964</v>
      </c>
      <c r="H33" s="29">
        <v>345974.66052687762</v>
      </c>
      <c r="I33" s="29">
        <v>319737.87488029455</v>
      </c>
      <c r="J33" s="29">
        <v>33990.158356228014</v>
      </c>
      <c r="K33" s="29">
        <v>-8.3807881656215388E-2</v>
      </c>
      <c r="L33" s="29">
        <v>7.4804041556103429E-2</v>
      </c>
      <c r="M33" s="29">
        <v>537289.7243815636</v>
      </c>
      <c r="N33" s="29">
        <v>91512.343519783055</v>
      </c>
      <c r="O33" s="29">
        <v>36054.929242114391</v>
      </c>
      <c r="P33" s="29">
        <v>101882.93656858438</v>
      </c>
      <c r="Q33" s="29">
        <v>88762.048106423492</v>
      </c>
      <c r="R33" s="29">
        <v>220883.47895927384</v>
      </c>
      <c r="S33" s="29">
        <v>9197.5460364815171</v>
      </c>
      <c r="T33" s="29">
        <v>96509.641504040512</v>
      </c>
      <c r="U33" s="29">
        <v>65826.233789839986</v>
      </c>
      <c r="V33" s="29">
        <v>25806.075816918645</v>
      </c>
      <c r="W33" s="29">
        <v>46432.900896041414</v>
      </c>
      <c r="X33" s="29">
        <v>7573.9501192836951</v>
      </c>
      <c r="Y33" s="29">
        <v>17422.129593944948</v>
      </c>
      <c r="Z33" s="29">
        <v>58504.785944573749</v>
      </c>
      <c r="AA33" s="29">
        <v>9553.7879205834633</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0</v>
      </c>
      <c r="D36" s="12">
        <v>0</v>
      </c>
      <c r="E36" s="12">
        <v>-358324.90061748773</v>
      </c>
      <c r="F36" s="12">
        <v>-14775.603287757971</v>
      </c>
      <c r="G36" s="12">
        <v>-12952.866165965894</v>
      </c>
      <c r="H36" s="12">
        <v>0</v>
      </c>
      <c r="I36" s="12">
        <v>-75909.274524720269</v>
      </c>
      <c r="J36" s="12">
        <v>-85.730323466368105</v>
      </c>
      <c r="K36" s="12">
        <v>-1.890265127800585E-4</v>
      </c>
      <c r="L36" s="12">
        <v>-1.1851519490567101E-5</v>
      </c>
      <c r="M36" s="12">
        <v>0</v>
      </c>
      <c r="N36" s="12">
        <v>-7.7139142611838267E-5</v>
      </c>
      <c r="O36" s="12">
        <v>0</v>
      </c>
      <c r="P36" s="12">
        <v>-2.7699163216575538E-2</v>
      </c>
      <c r="Q36" s="12">
        <v>-6.3165955649252992E-5</v>
      </c>
      <c r="R36" s="12">
        <v>-6.8243512184679334E-2</v>
      </c>
      <c r="S36" s="12">
        <v>-4.4693908469105727E-4</v>
      </c>
      <c r="T36" s="12">
        <v>-1.561917151066961E-4</v>
      </c>
      <c r="U36" s="12">
        <v>-1.0932247844993726E-4</v>
      </c>
      <c r="V36" s="12">
        <v>-2.7983305254664971E-4</v>
      </c>
      <c r="W36" s="12">
        <v>-7.7761167963109394E-5</v>
      </c>
      <c r="X36" s="12">
        <v>-1.9424669466154412E-2</v>
      </c>
      <c r="Y36" s="12">
        <v>-5.8026967340031404E-5</v>
      </c>
      <c r="Z36" s="12">
        <v>-1.136078138684659E-3</v>
      </c>
      <c r="AA36" s="12">
        <v>-1.3221674824969186E-2</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0</v>
      </c>
      <c r="D38" s="12">
        <v>2.8592969856581999E-2</v>
      </c>
      <c r="E38" s="12">
        <v>3.8431588245200002E-3</v>
      </c>
      <c r="F38" s="12">
        <v>8.2885343782731406E-4</v>
      </c>
      <c r="G38" s="12">
        <v>1.3058923622480002E-3</v>
      </c>
      <c r="H38" s="12">
        <v>1.1043764939411701E-2</v>
      </c>
      <c r="I38" s="12">
        <v>1.9114259820841899E-4</v>
      </c>
      <c r="J38" s="12">
        <v>8.2217963070372897E-4</v>
      </c>
      <c r="K38" s="12">
        <v>1.7977611321916002E-4</v>
      </c>
      <c r="L38" s="12">
        <v>6.7168450455216003E-3</v>
      </c>
      <c r="M38" s="12">
        <v>1.3815044794040301E-2</v>
      </c>
      <c r="N38" s="12">
        <v>7.9505980428615005E-3</v>
      </c>
      <c r="O38" s="12">
        <v>6.1040056788805004E-3</v>
      </c>
      <c r="P38" s="12">
        <v>4.07241972432603E-4</v>
      </c>
      <c r="Q38" s="12">
        <v>1.8133295069754699E-2</v>
      </c>
      <c r="R38" s="12">
        <v>2.2635522165552001E-5</v>
      </c>
      <c r="S38" s="12">
        <v>2.1183566524700399E-5</v>
      </c>
      <c r="T38" s="12">
        <v>3.2084124441530295E-5</v>
      </c>
      <c r="U38" s="12">
        <v>4.5394293049439898E-5</v>
      </c>
      <c r="V38" s="12">
        <v>1.13871385028653E-4</v>
      </c>
      <c r="W38" s="12">
        <v>3.7310952846019503E-4</v>
      </c>
      <c r="X38" s="12">
        <v>1.4475908276331201E-5</v>
      </c>
      <c r="Y38" s="12">
        <v>4.0687414282359902E-4</v>
      </c>
      <c r="Z38" s="12">
        <v>3.2045818169756401E-3</v>
      </c>
      <c r="AA38" s="12">
        <v>9.6640483755485914E-7</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0.1024379420186671</v>
      </c>
      <c r="D40" s="12">
        <v>4.5528891779398799E-3</v>
      </c>
      <c r="E40" s="12">
        <v>6.9073000199722703E-3</v>
      </c>
      <c r="F40" s="12">
        <v>4.9029021482412298E-3</v>
      </c>
      <c r="G40" s="12">
        <v>4.4524698031801003E-3</v>
      </c>
      <c r="H40" s="12">
        <v>0.15369596210764253</v>
      </c>
      <c r="I40" s="12">
        <v>5.3006422037201492E-4</v>
      </c>
      <c r="J40" s="12">
        <v>3.6723830372165198E-4</v>
      </c>
      <c r="K40" s="12">
        <v>4.8055054373689101E-4</v>
      </c>
      <c r="L40" s="12">
        <v>1.1255315068851609E-3</v>
      </c>
      <c r="M40" s="12">
        <v>0.15507858092547</v>
      </c>
      <c r="N40" s="12">
        <v>35487.909663168473</v>
      </c>
      <c r="O40" s="12">
        <v>4.7586999914300898E-3</v>
      </c>
      <c r="P40" s="12">
        <v>5.7347078940815502E-4</v>
      </c>
      <c r="Q40" s="12">
        <v>948.73196247557757</v>
      </c>
      <c r="R40" s="12">
        <v>2.05342954795031E-4</v>
      </c>
      <c r="S40" s="12">
        <v>3.2438659516200596E-4</v>
      </c>
      <c r="T40" s="12">
        <v>3.07883914320223E-4</v>
      </c>
      <c r="U40" s="12">
        <v>2.0579348128566189E-4</v>
      </c>
      <c r="V40" s="12">
        <v>2.4221480999407402E-4</v>
      </c>
      <c r="W40" s="12">
        <v>2.3698251753681899E-4</v>
      </c>
      <c r="X40" s="12">
        <v>1.9154864057572602E-4</v>
      </c>
      <c r="Y40" s="12">
        <v>8.9751723661489063E-3</v>
      </c>
      <c r="Z40" s="12">
        <v>7751.0979415105112</v>
      </c>
      <c r="AA40" s="12">
        <v>3.2765098332328197E-5</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2.101731849796654</v>
      </c>
      <c r="D43" s="12">
        <v>6.251964713850558E-2</v>
      </c>
      <c r="E43" s="12">
        <v>0.36234157750607843</v>
      </c>
      <c r="F43" s="12">
        <v>136873.91500035382</v>
      </c>
      <c r="G43" s="12">
        <v>158025.84239110819</v>
      </c>
      <c r="H43" s="12">
        <v>166988.912247181</v>
      </c>
      <c r="I43" s="12">
        <v>149824.83783860708</v>
      </c>
      <c r="J43" s="12">
        <v>7.1074587864680891E-2</v>
      </c>
      <c r="K43" s="12">
        <v>1.6135645238486915E-2</v>
      </c>
      <c r="L43" s="12">
        <v>97443.71017062747</v>
      </c>
      <c r="M43" s="12">
        <v>145396.42421091217</v>
      </c>
      <c r="N43" s="12">
        <v>84269.201117341814</v>
      </c>
      <c r="O43" s="12">
        <v>87103.56414626987</v>
      </c>
      <c r="P43" s="12">
        <v>153562.14550403898</v>
      </c>
      <c r="Q43" s="12">
        <v>202895.51200773945</v>
      </c>
      <c r="R43" s="12">
        <v>3.3422487870230044E-3</v>
      </c>
      <c r="S43" s="12">
        <v>2.7855724427264116E-3</v>
      </c>
      <c r="T43" s="12">
        <v>7.309158633372035E-3</v>
      </c>
      <c r="U43" s="12">
        <v>44367.333694767476</v>
      </c>
      <c r="V43" s="12">
        <v>53821.867214793616</v>
      </c>
      <c r="W43" s="12">
        <v>26868.455949462612</v>
      </c>
      <c r="X43" s="12">
        <v>6441.7232654838699</v>
      </c>
      <c r="Y43" s="12">
        <v>34694.684157765711</v>
      </c>
      <c r="Z43" s="12">
        <v>28211.623732140815</v>
      </c>
      <c r="AA43" s="12">
        <v>6214.2265265383776</v>
      </c>
    </row>
    <row r="44" spans="1:27">
      <c r="A44" s="11" t="s">
        <v>27</v>
      </c>
      <c r="B44" s="11" t="s">
        <v>9</v>
      </c>
      <c r="C44" s="12">
        <v>0.42580072588228185</v>
      </c>
      <c r="D44" s="12">
        <v>4.6662789427097541E-2</v>
      </c>
      <c r="E44" s="12">
        <v>7.0209402467165338E-2</v>
      </c>
      <c r="F44" s="12">
        <v>0.38584746534517478</v>
      </c>
      <c r="G44" s="12">
        <v>0.19935222432532171</v>
      </c>
      <c r="H44" s="12">
        <v>4.9622076121114585E-2</v>
      </c>
      <c r="I44" s="12">
        <v>0.10033740499499146</v>
      </c>
      <c r="J44" s="12">
        <v>1.0084961854470069E-2</v>
      </c>
      <c r="K44" s="12">
        <v>7.3595363476217646E-3</v>
      </c>
      <c r="L44" s="12">
        <v>8.3986851422695602E-2</v>
      </c>
      <c r="M44" s="12">
        <v>0.56627728613351247</v>
      </c>
      <c r="N44" s="12">
        <v>0.42950406790997087</v>
      </c>
      <c r="O44" s="12">
        <v>7452.8531181641119</v>
      </c>
      <c r="P44" s="12">
        <v>37163.742611344802</v>
      </c>
      <c r="Q44" s="12">
        <v>203830.44631647391</v>
      </c>
      <c r="R44" s="12">
        <v>1.286394388656032E-3</v>
      </c>
      <c r="S44" s="12">
        <v>1.7397981563114819E-3</v>
      </c>
      <c r="T44" s="12">
        <v>6262.1028501995061</v>
      </c>
      <c r="U44" s="12">
        <v>21188.797621894111</v>
      </c>
      <c r="V44" s="12">
        <v>63295.140699555144</v>
      </c>
      <c r="W44" s="12">
        <v>41190.266952362865</v>
      </c>
      <c r="X44" s="12">
        <v>4.1859508712126835E-3</v>
      </c>
      <c r="Y44" s="12">
        <v>11008.371277839502</v>
      </c>
      <c r="Z44" s="12">
        <v>50201.373831731624</v>
      </c>
      <c r="AA44" s="12">
        <v>6687.9472118795311</v>
      </c>
    </row>
    <row r="45" spans="1:27">
      <c r="A45" s="11" t="s">
        <v>27</v>
      </c>
      <c r="B45" s="11" t="s">
        <v>102</v>
      </c>
      <c r="C45" s="12">
        <v>0.50964804081338499</v>
      </c>
      <c r="D45" s="12">
        <v>1.102917476574606E-2</v>
      </c>
      <c r="E45" s="12">
        <v>8.5521704008603192E-2</v>
      </c>
      <c r="F45" s="12">
        <v>1.3509657799630372E-2</v>
      </c>
      <c r="G45" s="12">
        <v>1.0226638447954411E-3</v>
      </c>
      <c r="H45" s="12">
        <v>0.34599903894023137</v>
      </c>
      <c r="I45" s="12">
        <v>3.6969187030614402E-3</v>
      </c>
      <c r="J45" s="12">
        <v>1.270509469299615E-2</v>
      </c>
      <c r="K45" s="12">
        <v>9.7190159064821993E-3</v>
      </c>
      <c r="L45" s="12">
        <v>3.54727333484868</v>
      </c>
      <c r="M45" s="12">
        <v>20644.918264258951</v>
      </c>
      <c r="N45" s="12">
        <v>11929.366071012253</v>
      </c>
      <c r="O45" s="12">
        <v>49873.405097871197</v>
      </c>
      <c r="P45" s="12">
        <v>6.6334124352601907E-3</v>
      </c>
      <c r="Q45" s="12">
        <v>178440.07446915648</v>
      </c>
      <c r="R45" s="12">
        <v>6.3457574615637001E-3</v>
      </c>
      <c r="S45" s="12">
        <v>6.9103820113639997E-3</v>
      </c>
      <c r="T45" s="12">
        <v>7.2538317562322405E-3</v>
      </c>
      <c r="U45" s="12">
        <v>25339.635092924749</v>
      </c>
      <c r="V45" s="12">
        <v>6.7833163442019111E-3</v>
      </c>
      <c r="W45" s="12">
        <v>15154.187916791656</v>
      </c>
      <c r="X45" s="12">
        <v>4.1133768052560504E-3</v>
      </c>
      <c r="Y45" s="12">
        <v>3.8019849057621801E-3</v>
      </c>
      <c r="Z45" s="12">
        <v>1543.3016590051914</v>
      </c>
      <c r="AA45" s="12">
        <v>1.292431027610632E-3</v>
      </c>
    </row>
    <row r="46" spans="1:27">
      <c r="A46" s="11" t="s">
        <v>27</v>
      </c>
      <c r="B46" s="11" t="s">
        <v>15</v>
      </c>
      <c r="C46" s="12">
        <v>0</v>
      </c>
      <c r="D46" s="12">
        <v>0</v>
      </c>
      <c r="E46" s="12">
        <v>0.45753544272664298</v>
      </c>
      <c r="F46" s="12">
        <v>5.2782420438605003E-2</v>
      </c>
      <c r="G46" s="12">
        <v>1.6039195556828399E-2</v>
      </c>
      <c r="H46" s="12">
        <v>0.96051273488871702</v>
      </c>
      <c r="I46" s="12">
        <v>6.4761213909799494E-3</v>
      </c>
      <c r="J46" s="12">
        <v>5.7677199630658295E-3</v>
      </c>
      <c r="K46" s="12">
        <v>2.6363846297950701E-3</v>
      </c>
      <c r="L46" s="12">
        <v>2.2282648627673991</v>
      </c>
      <c r="M46" s="12">
        <v>24275.636176452092</v>
      </c>
      <c r="N46" s="12">
        <v>793.32154159506956</v>
      </c>
      <c r="O46" s="12">
        <v>7.9167876243791697E-3</v>
      </c>
      <c r="P46" s="12">
        <v>2.6381930947806599E-3</v>
      </c>
      <c r="Q46" s="12">
        <v>7330.0296159187637</v>
      </c>
      <c r="R46" s="12">
        <v>1.55218558506351E-3</v>
      </c>
      <c r="S46" s="12">
        <v>1.3558442964620402E-3</v>
      </c>
      <c r="T46" s="12">
        <v>1.2435602580217751E-3</v>
      </c>
      <c r="U46" s="12">
        <v>5149.4278279497439</v>
      </c>
      <c r="V46" s="12">
        <v>3.5013242734398598E-3</v>
      </c>
      <c r="W46" s="12">
        <v>3284.2774710848789</v>
      </c>
      <c r="X46" s="12">
        <v>1.2387708624728491E-3</v>
      </c>
      <c r="Y46" s="12">
        <v>4070.2164295843945</v>
      </c>
      <c r="Z46" s="12">
        <v>10846.990745304547</v>
      </c>
      <c r="AA46" s="12">
        <v>1.95782190141222E-4</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6" t="s">
        <v>98</v>
      </c>
      <c r="B48" s="36"/>
      <c r="C48" s="29">
        <v>2.6299705176976031</v>
      </c>
      <c r="D48" s="29">
        <v>0.142328295600125</v>
      </c>
      <c r="E48" s="29">
        <v>-358324.45731604891</v>
      </c>
      <c r="F48" s="29">
        <v>122098.70329181678</v>
      </c>
      <c r="G48" s="29">
        <v>145073.18133572879</v>
      </c>
      <c r="H48" s="29">
        <v>166989.12660898417</v>
      </c>
      <c r="I48" s="29">
        <v>73915.664372498621</v>
      </c>
      <c r="J48" s="29">
        <v>-85.647974498714518</v>
      </c>
      <c r="K48" s="29">
        <v>2.3966481730284671E-2</v>
      </c>
      <c r="L48" s="29">
        <v>97443.801988003921</v>
      </c>
      <c r="M48" s="29">
        <v>145397.15938182402</v>
      </c>
      <c r="N48" s="29">
        <v>119757.5481580371</v>
      </c>
      <c r="O48" s="29">
        <v>94556.428127139661</v>
      </c>
      <c r="P48" s="29">
        <v>190725.86139693332</v>
      </c>
      <c r="Q48" s="29">
        <v>407674.70835681807</v>
      </c>
      <c r="R48" s="29">
        <v>-6.3386890532039705E-2</v>
      </c>
      <c r="S48" s="29">
        <v>4.424001676033542E-3</v>
      </c>
      <c r="T48" s="29">
        <v>6262.1103431344627</v>
      </c>
      <c r="U48" s="29">
        <v>65556.131458526885</v>
      </c>
      <c r="V48" s="29">
        <v>117117.00799060191</v>
      </c>
      <c r="W48" s="29">
        <v>68058.72343415636</v>
      </c>
      <c r="X48" s="29">
        <v>6441.7082327898233</v>
      </c>
      <c r="Y48" s="29">
        <v>45703.064759624758</v>
      </c>
      <c r="Z48" s="29">
        <v>86164.097573886625</v>
      </c>
      <c r="AA48" s="29">
        <v>12902.160550474586</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0</v>
      </c>
      <c r="D52" s="12">
        <v>0</v>
      </c>
      <c r="E52" s="12">
        <v>-376575.84206091677</v>
      </c>
      <c r="F52" s="12">
        <v>-0.2187176807508531</v>
      </c>
      <c r="G52" s="12">
        <v>-27847.912495437598</v>
      </c>
      <c r="H52" s="12">
        <v>-9.3374467719280088E-4</v>
      </c>
      <c r="I52" s="12">
        <v>-199061.27292124031</v>
      </c>
      <c r="J52" s="12">
        <v>-0.34118448395446699</v>
      </c>
      <c r="K52" s="12">
        <v>-1.8194561691458843E-2</v>
      </c>
      <c r="L52" s="12">
        <v>0</v>
      </c>
      <c r="M52" s="12">
        <v>0</v>
      </c>
      <c r="N52" s="12">
        <v>0</v>
      </c>
      <c r="O52" s="12">
        <v>0</v>
      </c>
      <c r="P52" s="12">
        <v>0</v>
      </c>
      <c r="Q52" s="12">
        <v>0</v>
      </c>
      <c r="R52" s="12">
        <v>-2.0182624246105336E-3</v>
      </c>
      <c r="S52" s="12">
        <v>-6.6452605392133769E-4</v>
      </c>
      <c r="T52" s="12">
        <v>-1.0308994250266107E-3</v>
      </c>
      <c r="U52" s="12">
        <v>-2.3204003830322372E-4</v>
      </c>
      <c r="V52" s="12">
        <v>-18401.10866424596</v>
      </c>
      <c r="W52" s="12">
        <v>-1.7949791126262721E-4</v>
      </c>
      <c r="X52" s="12">
        <v>-9.6775499902651276</v>
      </c>
      <c r="Y52" s="12">
        <v>-1.8434862114636587E-5</v>
      </c>
      <c r="Z52" s="12">
        <v>-1.3038954162213539E-5</v>
      </c>
      <c r="AA52" s="12">
        <v>0</v>
      </c>
    </row>
    <row r="53" spans="1:27">
      <c r="A53" s="11" t="s">
        <v>28</v>
      </c>
      <c r="B53" s="11" t="s">
        <v>8</v>
      </c>
      <c r="C53" s="12">
        <v>0</v>
      </c>
      <c r="D53" s="12">
        <v>2.6066470049992501E-2</v>
      </c>
      <c r="E53" s="12">
        <v>2.3892874229224999E-3</v>
      </c>
      <c r="F53" s="12">
        <v>1.88742213302288E-3</v>
      </c>
      <c r="G53" s="12">
        <v>8.8173635199219997E-4</v>
      </c>
      <c r="H53" s="12">
        <v>2.3575167317072898E-3</v>
      </c>
      <c r="I53" s="12">
        <v>1.8705648221395798E-4</v>
      </c>
      <c r="J53" s="12">
        <v>3.3259880819841497E-3</v>
      </c>
      <c r="K53" s="12">
        <v>5.1996996815502897E-5</v>
      </c>
      <c r="L53" s="12">
        <v>3.3511523539727999E-3</v>
      </c>
      <c r="M53" s="12">
        <v>5.1859289994035194E-3</v>
      </c>
      <c r="N53" s="12">
        <v>4.31759290741935E-3</v>
      </c>
      <c r="O53" s="12">
        <v>3.2554672282796402E-3</v>
      </c>
      <c r="P53" s="12">
        <v>2.02557055993866E-4</v>
      </c>
      <c r="Q53" s="12">
        <v>4.6748125668736509E-3</v>
      </c>
      <c r="R53" s="12">
        <v>4.1785036584431997E-5</v>
      </c>
      <c r="S53" s="12">
        <v>3.8056075255954499E-3</v>
      </c>
      <c r="T53" s="12">
        <v>4.7647444813763898E-4</v>
      </c>
      <c r="U53" s="12">
        <v>3.0639134773200001E-3</v>
      </c>
      <c r="V53" s="12">
        <v>6.6869100460480906E-4</v>
      </c>
      <c r="W53" s="12">
        <v>2.1716388647512004E-3</v>
      </c>
      <c r="X53" s="12">
        <v>6.4793380615564805E-4</v>
      </c>
      <c r="Y53" s="12">
        <v>1.9644986287586E-2</v>
      </c>
      <c r="Z53" s="12">
        <v>2.4052824772037701E-4</v>
      </c>
      <c r="AA53" s="12">
        <v>2576.0439226414196</v>
      </c>
    </row>
    <row r="54" spans="1:27">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c r="A55" s="11" t="s">
        <v>28</v>
      </c>
      <c r="B55" s="11" t="s">
        <v>5</v>
      </c>
      <c r="C55" s="12">
        <v>0.10071356621755752</v>
      </c>
      <c r="D55" s="12">
        <v>2.9594059469097E-2</v>
      </c>
      <c r="E55" s="12">
        <v>6.4879100279717592E-4</v>
      </c>
      <c r="F55" s="12">
        <v>4.6969269119963002E-3</v>
      </c>
      <c r="G55" s="12">
        <v>6.39871210857238E-4</v>
      </c>
      <c r="H55" s="12">
        <v>8.5026937161439004E-4</v>
      </c>
      <c r="I55" s="12">
        <v>1.1073058671698698E-3</v>
      </c>
      <c r="J55" s="12">
        <v>4.5119528457811496E-3</v>
      </c>
      <c r="K55" s="12">
        <v>3.0351601879565504E-3</v>
      </c>
      <c r="L55" s="12">
        <v>6.5289430675332903E-3</v>
      </c>
      <c r="M55" s="12">
        <v>2.5204023157701597E-2</v>
      </c>
      <c r="N55" s="12">
        <v>9.6655809584934892E-4</v>
      </c>
      <c r="O55" s="12">
        <v>0.104032399081954</v>
      </c>
      <c r="P55" s="12">
        <v>5.0272950349827502E-4</v>
      </c>
      <c r="Q55" s="12">
        <v>2.4180080040010032E-3</v>
      </c>
      <c r="R55" s="12">
        <v>3.0126211613062297E-4</v>
      </c>
      <c r="S55" s="12">
        <v>3.1533548737848359E-3</v>
      </c>
      <c r="T55" s="12">
        <v>1.0225226707587109E-2</v>
      </c>
      <c r="U55" s="12">
        <v>5757.0627661622048</v>
      </c>
      <c r="V55" s="12">
        <v>8.9464581652568716E-3</v>
      </c>
      <c r="W55" s="12">
        <v>9.5953593042367991E-4</v>
      </c>
      <c r="X55" s="12">
        <v>23321.041257625238</v>
      </c>
      <c r="Y55" s="12">
        <v>2102.7379202976226</v>
      </c>
      <c r="Z55" s="12">
        <v>1.6017924672191499E-4</v>
      </c>
      <c r="AA55" s="12">
        <v>4.8230300023915002E-4</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1.108366751656044</v>
      </c>
      <c r="D58" s="12">
        <v>0.14489353786013021</v>
      </c>
      <c r="E58" s="12">
        <v>140854.1511693412</v>
      </c>
      <c r="F58" s="12">
        <v>1.3242746116364897E-2</v>
      </c>
      <c r="G58" s="12">
        <v>1.1791623853893129E-2</v>
      </c>
      <c r="H58" s="12">
        <v>3.919113691310145E-2</v>
      </c>
      <c r="I58" s="12">
        <v>1.3555259121689688E-2</v>
      </c>
      <c r="J58" s="12">
        <v>7.1370169821056234E-2</v>
      </c>
      <c r="K58" s="12">
        <v>2.5341442875453268E-2</v>
      </c>
      <c r="L58" s="12">
        <v>0.15848344128540123</v>
      </c>
      <c r="M58" s="12">
        <v>93946.897866939486</v>
      </c>
      <c r="N58" s="12">
        <v>21997.710801400484</v>
      </c>
      <c r="O58" s="12">
        <v>29.510254978944701</v>
      </c>
      <c r="P58" s="12">
        <v>99291.39928368757</v>
      </c>
      <c r="Q58" s="12">
        <v>79810.137806158164</v>
      </c>
      <c r="R58" s="12">
        <v>27999.28311496089</v>
      </c>
      <c r="S58" s="12">
        <v>29412.824067213725</v>
      </c>
      <c r="T58" s="12">
        <v>9440.7335979422769</v>
      </c>
      <c r="U58" s="12">
        <v>1042.7887736206169</v>
      </c>
      <c r="V58" s="12">
        <v>78394.276745825162</v>
      </c>
      <c r="W58" s="12">
        <v>7129.9622986576733</v>
      </c>
      <c r="X58" s="12">
        <v>77.661241047101527</v>
      </c>
      <c r="Y58" s="12">
        <v>25547.816651265472</v>
      </c>
      <c r="Z58" s="12">
        <v>7256.7387925829089</v>
      </c>
      <c r="AA58" s="12">
        <v>1345.7307313945464</v>
      </c>
    </row>
    <row r="59" spans="1:27">
      <c r="A59" s="11" t="s">
        <v>28</v>
      </c>
      <c r="B59" s="11" t="s">
        <v>9</v>
      </c>
      <c r="C59" s="12">
        <v>0.22754271902155271</v>
      </c>
      <c r="D59" s="12">
        <v>3.8897175774024115E-2</v>
      </c>
      <c r="E59" s="12">
        <v>0.4514554963807324</v>
      </c>
      <c r="F59" s="12">
        <v>1.9096368678012501E-3</v>
      </c>
      <c r="G59" s="12">
        <v>2.700302978330084E-3</v>
      </c>
      <c r="H59" s="12">
        <v>2.243374693263855E-3</v>
      </c>
      <c r="I59" s="12">
        <v>2.0330089137800397E-3</v>
      </c>
      <c r="J59" s="12">
        <v>3.9121211312724957E-3</v>
      </c>
      <c r="K59" s="12">
        <v>1.2683717907126199E-3</v>
      </c>
      <c r="L59" s="12">
        <v>7.2708282010534253E-2</v>
      </c>
      <c r="M59" s="12">
        <v>0.11169246437162082</v>
      </c>
      <c r="N59" s="12">
        <v>0.14777064666605641</v>
      </c>
      <c r="O59" s="12">
        <v>0.35090226964504428</v>
      </c>
      <c r="P59" s="12">
        <v>0.1300141026628289</v>
      </c>
      <c r="Q59" s="12">
        <v>0.19127315751613627</v>
      </c>
      <c r="R59" s="12">
        <v>7.6215904975142183E-3</v>
      </c>
      <c r="S59" s="12">
        <v>7.9341844942323734</v>
      </c>
      <c r="T59" s="12">
        <v>1.5609471588279709E-2</v>
      </c>
      <c r="U59" s="12">
        <v>42294.297883617255</v>
      </c>
      <c r="V59" s="12">
        <v>4888.6231136902252</v>
      </c>
      <c r="W59" s="12">
        <v>13632.413838974815</v>
      </c>
      <c r="X59" s="12">
        <v>8691.5796616501066</v>
      </c>
      <c r="Y59" s="12">
        <v>39364.668713370891</v>
      </c>
      <c r="Z59" s="12">
        <v>2420.7094495630454</v>
      </c>
      <c r="AA59" s="12">
        <v>2199.0130568002228</v>
      </c>
    </row>
    <row r="60" spans="1:27">
      <c r="A60" s="11" t="s">
        <v>28</v>
      </c>
      <c r="B60" s="11" t="s">
        <v>102</v>
      </c>
      <c r="C60" s="12">
        <v>0.54136913394445607</v>
      </c>
      <c r="D60" s="12">
        <v>7.1932443785678105E-2</v>
      </c>
      <c r="E60" s="12">
        <v>1.09575552670272E-2</v>
      </c>
      <c r="F60" s="12">
        <v>3.6322762006079104E-2</v>
      </c>
      <c r="G60" s="12">
        <v>4.47499320317002E-4</v>
      </c>
      <c r="H60" s="12">
        <v>8.1838032528454795E-4</v>
      </c>
      <c r="I60" s="12">
        <v>6.35983295003348E-3</v>
      </c>
      <c r="J60" s="12">
        <v>7.7853615961346809E-2</v>
      </c>
      <c r="K60" s="12">
        <v>1.5226316446763E-2</v>
      </c>
      <c r="L60" s="12">
        <v>0.36195581138701999</v>
      </c>
      <c r="M60" s="12">
        <v>0.63909165486015795</v>
      </c>
      <c r="N60" s="12">
        <v>1.3436098531217241E-2</v>
      </c>
      <c r="O60" s="12">
        <v>21700.584757302018</v>
      </c>
      <c r="P60" s="12">
        <v>1.066973166836889E-2</v>
      </c>
      <c r="Q60" s="12">
        <v>280.18358559211896</v>
      </c>
      <c r="R60" s="12">
        <v>6.2623539697232895E-3</v>
      </c>
      <c r="S60" s="12">
        <v>38054.032812009777</v>
      </c>
      <c r="T60" s="12">
        <v>12783.848619386003</v>
      </c>
      <c r="U60" s="12">
        <v>51583.830710863258</v>
      </c>
      <c r="V60" s="12">
        <v>1.4572189214027489E-2</v>
      </c>
      <c r="W60" s="12">
        <v>5.3723928974392801E-3</v>
      </c>
      <c r="X60" s="12">
        <v>5.4126928979653099E-3</v>
      </c>
      <c r="Y60" s="12">
        <v>15434.660761321384</v>
      </c>
      <c r="Z60" s="12">
        <v>1.4563943425550518E-3</v>
      </c>
      <c r="AA60" s="12">
        <v>1579.2016869714776</v>
      </c>
    </row>
    <row r="61" spans="1:27">
      <c r="A61" s="11" t="s">
        <v>28</v>
      </c>
      <c r="B61" s="11" t="s">
        <v>15</v>
      </c>
      <c r="C61" s="12">
        <v>0</v>
      </c>
      <c r="D61" s="12">
        <v>0</v>
      </c>
      <c r="E61" s="12">
        <v>0.40876761035912201</v>
      </c>
      <c r="F61" s="12">
        <v>5.7322257324046007E-2</v>
      </c>
      <c r="G61" s="12">
        <v>4.4619032342174299E-3</v>
      </c>
      <c r="H61" s="12">
        <v>7.0549564709646208E-3</v>
      </c>
      <c r="I61" s="12">
        <v>1.1917634691395741E-2</v>
      </c>
      <c r="J61" s="12">
        <v>9.38922278911066E-2</v>
      </c>
      <c r="K61" s="12">
        <v>3.56607877292018E-3</v>
      </c>
      <c r="L61" s="12">
        <v>6.932664476152639E-2</v>
      </c>
      <c r="M61" s="12">
        <v>0.225097519254958</v>
      </c>
      <c r="N61" s="12">
        <v>3.4398186869460997E-3</v>
      </c>
      <c r="O61" s="12">
        <v>4.01308582854225E-3</v>
      </c>
      <c r="P61" s="12">
        <v>4.4332603693360298E-2</v>
      </c>
      <c r="Q61" s="12">
        <v>0.25215488755097198</v>
      </c>
      <c r="R61" s="12">
        <v>2.2327959674818699E-3</v>
      </c>
      <c r="S61" s="12">
        <v>1.041836508344016E-2</v>
      </c>
      <c r="T61" s="12">
        <v>5.0480069613336774E-3</v>
      </c>
      <c r="U61" s="12">
        <v>0.39187380024278695</v>
      </c>
      <c r="V61" s="12">
        <v>2.105263908197581E-3</v>
      </c>
      <c r="W61" s="12">
        <v>1.0197943813137779E-3</v>
      </c>
      <c r="X61" s="12">
        <v>1.5695396826143901E-3</v>
      </c>
      <c r="Y61" s="12">
        <v>1289.6136981923796</v>
      </c>
      <c r="Z61" s="12">
        <v>3.3266457362973202E-4</v>
      </c>
      <c r="AA61" s="12">
        <v>3.3716835080904537E-3</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6" t="s">
        <v>98</v>
      </c>
      <c r="B63" s="36"/>
      <c r="C63" s="29">
        <v>1.4366230368951542</v>
      </c>
      <c r="D63" s="29">
        <v>0.23945124315324384</v>
      </c>
      <c r="E63" s="29">
        <v>-235721.23639800076</v>
      </c>
      <c r="F63" s="29">
        <v>-0.1969809487216678</v>
      </c>
      <c r="G63" s="29">
        <v>-27847.896481903204</v>
      </c>
      <c r="H63" s="29">
        <v>4.3708553032494185E-2</v>
      </c>
      <c r="I63" s="29">
        <v>-199061.25603860992</v>
      </c>
      <c r="J63" s="29">
        <v>-0.258064252074373</v>
      </c>
      <c r="K63" s="29">
        <v>1.1502410159479098E-2</v>
      </c>
      <c r="L63" s="29">
        <v>0.24107181871744157</v>
      </c>
      <c r="M63" s="29">
        <v>93947.039949356011</v>
      </c>
      <c r="N63" s="29">
        <v>21997.863856198153</v>
      </c>
      <c r="O63" s="29">
        <v>29.968445114899978</v>
      </c>
      <c r="P63" s="29">
        <v>99291.530003076783</v>
      </c>
      <c r="Q63" s="29">
        <v>79810.336172136245</v>
      </c>
      <c r="R63" s="29">
        <v>27999.289061336116</v>
      </c>
      <c r="S63" s="29">
        <v>29420.764546144303</v>
      </c>
      <c r="T63" s="29">
        <v>9440.7588782155945</v>
      </c>
      <c r="U63" s="29">
        <v>49094.152255273519</v>
      </c>
      <c r="V63" s="29">
        <v>64881.800810418601</v>
      </c>
      <c r="W63" s="29">
        <v>20762.379089309372</v>
      </c>
      <c r="X63" s="29">
        <v>32080.605258265987</v>
      </c>
      <c r="Y63" s="29">
        <v>67015.242911485402</v>
      </c>
      <c r="Z63" s="29">
        <v>9677.4486298144948</v>
      </c>
      <c r="AA63" s="29">
        <v>6120.7881931391894</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0</v>
      </c>
      <c r="D68" s="12">
        <v>2.8746636113575398E-2</v>
      </c>
      <c r="E68" s="12">
        <v>7.5183025916474998E-4</v>
      </c>
      <c r="F68" s="12">
        <v>1.93937274593944E-4</v>
      </c>
      <c r="G68" s="12">
        <v>1.35121067037815E-3</v>
      </c>
      <c r="H68" s="12">
        <v>2.3258443159951702E-3</v>
      </c>
      <c r="I68" s="12">
        <v>6.4458428097422405E-4</v>
      </c>
      <c r="J68" s="12">
        <v>4.4449743374456695E-3</v>
      </c>
      <c r="K68" s="12">
        <v>1.1136730433810301E-4</v>
      </c>
      <c r="L68" s="12">
        <v>4.0730730294539904E-3</v>
      </c>
      <c r="M68" s="12">
        <v>3.1203593840721904E-3</v>
      </c>
      <c r="N68" s="12">
        <v>7.5627349602167904E-3</v>
      </c>
      <c r="O68" s="12">
        <v>2.4720312509235801E-3</v>
      </c>
      <c r="P68" s="12">
        <v>2.5516571903214005E-4</v>
      </c>
      <c r="Q68" s="12">
        <v>8.0280309281517588E-3</v>
      </c>
      <c r="R68" s="12">
        <v>3.7832283891263999E-5</v>
      </c>
      <c r="S68" s="12">
        <v>1.5106144515633199E-4</v>
      </c>
      <c r="T68" s="12">
        <v>6.983088081512639E-5</v>
      </c>
      <c r="U68" s="12">
        <v>1.0195220969159901E-4</v>
      </c>
      <c r="V68" s="12">
        <v>7.577512987307559E-5</v>
      </c>
      <c r="W68" s="12">
        <v>4.5129062138290496E-3</v>
      </c>
      <c r="X68" s="12">
        <v>1.64965279524304E-5</v>
      </c>
      <c r="Y68" s="12">
        <v>9.3095762842489908E-4</v>
      </c>
      <c r="Z68" s="12">
        <v>2.697004195983E-5</v>
      </c>
      <c r="AA68" s="12">
        <v>3.4802431650964999E-6</v>
      </c>
    </row>
    <row r="69" spans="1:27">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0.10365054617670759</v>
      </c>
      <c r="D70" s="12">
        <v>4.7291354461607505E-3</v>
      </c>
      <c r="E70" s="12">
        <v>4.9729672885057193E-3</v>
      </c>
      <c r="F70" s="12">
        <v>4.5720629409644296E-3</v>
      </c>
      <c r="G70" s="12">
        <v>6.4818141183152706E-3</v>
      </c>
      <c r="H70" s="12">
        <v>3.8351647095636802E-3</v>
      </c>
      <c r="I70" s="12">
        <v>4.4513205028208196E-3</v>
      </c>
      <c r="J70" s="12">
        <v>6.1206308156804001E-3</v>
      </c>
      <c r="K70" s="12">
        <v>3.8645038872230598E-3</v>
      </c>
      <c r="L70" s="12">
        <v>5.9382322364406603E-3</v>
      </c>
      <c r="M70" s="12">
        <v>4.6154768018515906E-3</v>
      </c>
      <c r="N70" s="12">
        <v>1.2535750201154831E-2</v>
      </c>
      <c r="O70" s="12">
        <v>0.1466735232392663</v>
      </c>
      <c r="P70" s="12">
        <v>5.8852304624302599E-4</v>
      </c>
      <c r="Q70" s="12">
        <v>2.0699905057005939E-2</v>
      </c>
      <c r="R70" s="12">
        <v>2.3909783776021102E-4</v>
      </c>
      <c r="S70" s="12">
        <v>4.7882957407560498E-4</v>
      </c>
      <c r="T70" s="12">
        <v>4.2431534980551797E-4</v>
      </c>
      <c r="U70" s="12">
        <v>3.8820671179772004E-4</v>
      </c>
      <c r="V70" s="12">
        <v>2.4071870674295391E-4</v>
      </c>
      <c r="W70" s="12">
        <v>2092.5129299242972</v>
      </c>
      <c r="X70" s="12">
        <v>5014.0905944619544</v>
      </c>
      <c r="Y70" s="12">
        <v>4.0403911552786935E-3</v>
      </c>
      <c r="Z70" s="12">
        <v>7.6327634502955401E-5</v>
      </c>
      <c r="AA70" s="12">
        <v>4.9622664278896904E-5</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1.9340276014743107</v>
      </c>
      <c r="D73" s="12">
        <v>0.10903595761439282</v>
      </c>
      <c r="E73" s="12">
        <v>6.0379091100377591E-2</v>
      </c>
      <c r="F73" s="12">
        <v>0.12289259466177779</v>
      </c>
      <c r="G73" s="12">
        <v>0.17020500912271294</v>
      </c>
      <c r="H73" s="12">
        <v>0.2030344618644257</v>
      </c>
      <c r="I73" s="12">
        <v>0.12213965108415188</v>
      </c>
      <c r="J73" s="12">
        <v>2.6586887996700268</v>
      </c>
      <c r="K73" s="12">
        <v>0.42328273066074268</v>
      </c>
      <c r="L73" s="12">
        <v>49046.518195277611</v>
      </c>
      <c r="M73" s="12">
        <v>132157.78435464919</v>
      </c>
      <c r="N73" s="12">
        <v>6.4411871969277659</v>
      </c>
      <c r="O73" s="12">
        <v>64843.844901645964</v>
      </c>
      <c r="P73" s="12">
        <v>52890.34185267584</v>
      </c>
      <c r="Q73" s="12">
        <v>34012.304561325524</v>
      </c>
      <c r="R73" s="12">
        <v>11200.562601370189</v>
      </c>
      <c r="S73" s="12">
        <v>10630.706792122433</v>
      </c>
      <c r="T73" s="12">
        <v>22982.725339040215</v>
      </c>
      <c r="U73" s="12">
        <v>5.8230695469950515E-2</v>
      </c>
      <c r="V73" s="12">
        <v>5454.1544287369816</v>
      </c>
      <c r="W73" s="12">
        <v>5856.8391358148083</v>
      </c>
      <c r="X73" s="12">
        <v>8161.1471473394349</v>
      </c>
      <c r="Y73" s="12">
        <v>9938.7416452597699</v>
      </c>
      <c r="Z73" s="12">
        <v>18784.600220971966</v>
      </c>
      <c r="AA73" s="12">
        <v>6586.5092403143553</v>
      </c>
    </row>
    <row r="74" spans="1:27">
      <c r="A74" s="11" t="s">
        <v>29</v>
      </c>
      <c r="B74" s="11" t="s">
        <v>9</v>
      </c>
      <c r="C74" s="12">
        <v>0.39697898126987252</v>
      </c>
      <c r="D74" s="12">
        <v>4.3765618593545108E-2</v>
      </c>
      <c r="E74" s="12">
        <v>4.7608397308630354E-2</v>
      </c>
      <c r="F74" s="12">
        <v>2.8872085777623461E-2</v>
      </c>
      <c r="G74" s="12">
        <v>5.9967365302540467E-2</v>
      </c>
      <c r="H74" s="12">
        <v>2.7420650156470081E-2</v>
      </c>
      <c r="I74" s="12">
        <v>4.4114437503462056E-2</v>
      </c>
      <c r="J74" s="12">
        <v>0.20363787656270002</v>
      </c>
      <c r="K74" s="12">
        <v>5.8049133645234278E-2</v>
      </c>
      <c r="L74" s="12">
        <v>0.25809220106396402</v>
      </c>
      <c r="M74" s="12">
        <v>0.1643653258176658</v>
      </c>
      <c r="N74" s="12">
        <v>0.78857259294419702</v>
      </c>
      <c r="O74" s="12">
        <v>0.2913518627531152</v>
      </c>
      <c r="P74" s="12">
        <v>1.461744806496952</v>
      </c>
      <c r="Q74" s="12">
        <v>24493.377436740298</v>
      </c>
      <c r="R74" s="12">
        <v>2.2697863281660223E-3</v>
      </c>
      <c r="S74" s="12">
        <v>6576.4128305933054</v>
      </c>
      <c r="T74" s="12">
        <v>2931.6476669403414</v>
      </c>
      <c r="U74" s="12">
        <v>33749.151633999383</v>
      </c>
      <c r="V74" s="12">
        <v>7.4650069002936109E-2</v>
      </c>
      <c r="W74" s="12">
        <v>22873.562218098465</v>
      </c>
      <c r="X74" s="12">
        <v>3.5824337396705079E-3</v>
      </c>
      <c r="Y74" s="12">
        <v>9803.3081432674262</v>
      </c>
      <c r="Z74" s="12">
        <v>7591.8526803855193</v>
      </c>
      <c r="AA74" s="12">
        <v>9.0420845424210832E-4</v>
      </c>
    </row>
    <row r="75" spans="1:27">
      <c r="A75" s="11" t="s">
        <v>29</v>
      </c>
      <c r="B75" s="11" t="s">
        <v>102</v>
      </c>
      <c r="C75" s="12">
        <v>0.6384417808084929</v>
      </c>
      <c r="D75" s="12">
        <v>3.4353199866716802E-3</v>
      </c>
      <c r="E75" s="12">
        <v>1.0911696972207839E-2</v>
      </c>
      <c r="F75" s="12">
        <v>1.190721564448015E-2</v>
      </c>
      <c r="G75" s="12">
        <v>8.6379030204347597E-4</v>
      </c>
      <c r="H75" s="12">
        <v>1.3092272948756092E-3</v>
      </c>
      <c r="I75" s="12">
        <v>1.7293037124259249E-2</v>
      </c>
      <c r="J75" s="12">
        <v>0.1160670785015035</v>
      </c>
      <c r="K75" s="12">
        <v>2.2356605158198001E-2</v>
      </c>
      <c r="L75" s="12">
        <v>0.51846714872666</v>
      </c>
      <c r="M75" s="12">
        <v>0.14519775368859228</v>
      </c>
      <c r="N75" s="12">
        <v>0.1895796200210047</v>
      </c>
      <c r="O75" s="12">
        <v>41453.4626840579</v>
      </c>
      <c r="P75" s="12">
        <v>1.3742958455423171E-2</v>
      </c>
      <c r="Q75" s="12">
        <v>20629.71786165539</v>
      </c>
      <c r="R75" s="12">
        <v>6.9337270779807293E-3</v>
      </c>
      <c r="S75" s="12">
        <v>1.5662663962557902E-2</v>
      </c>
      <c r="T75" s="12">
        <v>4773.2582025927768</v>
      </c>
      <c r="U75" s="12">
        <v>20695.887135248115</v>
      </c>
      <c r="V75" s="12">
        <v>3.3011987662237901E-3</v>
      </c>
      <c r="W75" s="12">
        <v>1.392311541522707E-2</v>
      </c>
      <c r="X75" s="12">
        <v>7333.9732978260326</v>
      </c>
      <c r="Y75" s="12">
        <v>9662.2568652265454</v>
      </c>
      <c r="Z75" s="12">
        <v>2.5630905503852999E-3</v>
      </c>
      <c r="AA75" s="12">
        <v>9.1421660304271703E-4</v>
      </c>
    </row>
    <row r="76" spans="1:27">
      <c r="A76" s="11" t="s">
        <v>29</v>
      </c>
      <c r="B76" s="11" t="s">
        <v>15</v>
      </c>
      <c r="C76" s="12">
        <v>0</v>
      </c>
      <c r="D76" s="12">
        <v>0</v>
      </c>
      <c r="E76" s="12">
        <v>0.305691371228206</v>
      </c>
      <c r="F76" s="12">
        <v>1.9237381538146203E-2</v>
      </c>
      <c r="G76" s="12">
        <v>2.332300753156958E-2</v>
      </c>
      <c r="H76" s="12">
        <v>1.7467578929037511E-2</v>
      </c>
      <c r="I76" s="12">
        <v>9.20446689800173E-3</v>
      </c>
      <c r="J76" s="12">
        <v>6.564228316135251E-2</v>
      </c>
      <c r="K76" s="12">
        <v>3.1441837998826098E-3</v>
      </c>
      <c r="L76" s="12">
        <v>7.1602187615011498E-2</v>
      </c>
      <c r="M76" s="12">
        <v>3.8620201929163996E-2</v>
      </c>
      <c r="N76" s="12">
        <v>3.0834298282655482E-2</v>
      </c>
      <c r="O76" s="12">
        <v>0.18538740139848942</v>
      </c>
      <c r="P76" s="12">
        <v>1.149357192794178E-2</v>
      </c>
      <c r="Q76" s="12">
        <v>1.7355593164320081E-2</v>
      </c>
      <c r="R76" s="12">
        <v>1.092423685604998E-3</v>
      </c>
      <c r="S76" s="12">
        <v>1.8488787521001599E-3</v>
      </c>
      <c r="T76" s="12">
        <v>1.08411668993981E-2</v>
      </c>
      <c r="U76" s="12">
        <v>1.54627124592866E-2</v>
      </c>
      <c r="V76" s="12">
        <v>1.8355156565670529E-3</v>
      </c>
      <c r="W76" s="12">
        <v>1.6568675291153769E-2</v>
      </c>
      <c r="X76" s="12">
        <v>1.4345848423798489E-2</v>
      </c>
      <c r="Y76" s="12">
        <v>2.85230632498032E-2</v>
      </c>
      <c r="Z76" s="12">
        <v>2.2188653022439108E-4</v>
      </c>
      <c r="AA76" s="12">
        <v>2.1267689306115302E-4</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6" t="s">
        <v>98</v>
      </c>
      <c r="B78" s="36"/>
      <c r="C78" s="29">
        <v>2.4346571289208905</v>
      </c>
      <c r="D78" s="29">
        <v>0.18627734776767407</v>
      </c>
      <c r="E78" s="29">
        <v>0.11371228595667841</v>
      </c>
      <c r="F78" s="29">
        <v>0.15653068065495962</v>
      </c>
      <c r="G78" s="29">
        <v>0.23800539921394681</v>
      </c>
      <c r="H78" s="29">
        <v>0.23661612104645463</v>
      </c>
      <c r="I78" s="29">
        <v>0.17134999337140899</v>
      </c>
      <c r="J78" s="29">
        <v>2.8728922813858526</v>
      </c>
      <c r="K78" s="29">
        <v>0.48530773549753814</v>
      </c>
      <c r="L78" s="29">
        <v>49046.786298783947</v>
      </c>
      <c r="M78" s="29">
        <v>132157.95645581119</v>
      </c>
      <c r="N78" s="29">
        <v>7.2498582750333345</v>
      </c>
      <c r="O78" s="29">
        <v>64844.285399063207</v>
      </c>
      <c r="P78" s="29">
        <v>52891.804441171102</v>
      </c>
      <c r="Q78" s="29">
        <v>58505.710726001809</v>
      </c>
      <c r="R78" s="29">
        <v>11200.565148086638</v>
      </c>
      <c r="S78" s="29">
        <v>17207.120252606757</v>
      </c>
      <c r="T78" s="29">
        <v>25914.373500126789</v>
      </c>
      <c r="U78" s="29">
        <v>33749.210354853778</v>
      </c>
      <c r="V78" s="29">
        <v>5454.2293952998207</v>
      </c>
      <c r="W78" s="29">
        <v>30822.918796743783</v>
      </c>
      <c r="X78" s="29">
        <v>13175.241340731656</v>
      </c>
      <c r="Y78" s="29">
        <v>19742.05475987598</v>
      </c>
      <c r="Z78" s="29">
        <v>26376.453004655163</v>
      </c>
      <c r="AA78" s="29">
        <v>6586.5101976257165</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ollapsed="1">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2.0332696170055498E-2</v>
      </c>
      <c r="E83" s="12">
        <v>1.2670045137337499E-3</v>
      </c>
      <c r="F83" s="12">
        <v>9.1585617576051903E-4</v>
      </c>
      <c r="G83" s="12">
        <v>9.7979542069753811E-4</v>
      </c>
      <c r="H83" s="12">
        <v>9.8057334098548008E-4</v>
      </c>
      <c r="I83" s="12">
        <v>1.8830092935433499E-3</v>
      </c>
      <c r="J83" s="12">
        <v>1.5281848304846898E-3</v>
      </c>
      <c r="K83" s="12">
        <v>9.3678559030287904E-4</v>
      </c>
      <c r="L83" s="12">
        <v>2.190857032632E-3</v>
      </c>
      <c r="M83" s="12">
        <v>1.5349459843235799E-3</v>
      </c>
      <c r="N83" s="12">
        <v>2.03952182758739E-3</v>
      </c>
      <c r="O83" s="12">
        <v>9.4719844420884007E-4</v>
      </c>
      <c r="P83" s="12">
        <v>1.27051892217705E-4</v>
      </c>
      <c r="Q83" s="12">
        <v>2.08659377673292E-3</v>
      </c>
      <c r="R83" s="12">
        <v>5.0232744405456001E-5</v>
      </c>
      <c r="S83" s="12">
        <v>7.6638864455598498E-4</v>
      </c>
      <c r="T83" s="12">
        <v>5.6684888224007401E-5</v>
      </c>
      <c r="U83" s="12">
        <v>1.1388411419879999E-3</v>
      </c>
      <c r="V83" s="12">
        <v>4.5591809082082999E-5</v>
      </c>
      <c r="W83" s="12">
        <v>6.9144556798010008E-4</v>
      </c>
      <c r="X83" s="12">
        <v>3.1668394113124E-4</v>
      </c>
      <c r="Y83" s="12">
        <v>4.1321053976639999E-4</v>
      </c>
      <c r="Z83" s="12">
        <v>1.87680889950157E-5</v>
      </c>
      <c r="AA83" s="12">
        <v>1.5238427799757701E-4</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9.68837935092762E-2</v>
      </c>
      <c r="D85" s="12">
        <v>4.8919057759344402E-3</v>
      </c>
      <c r="E85" s="12">
        <v>4.9240057322023495E-3</v>
      </c>
      <c r="F85" s="12">
        <v>5.4308799513420802E-3</v>
      </c>
      <c r="G85" s="12">
        <v>4.3189929118504708E-3</v>
      </c>
      <c r="H85" s="12">
        <v>4.7004590051534702E-3</v>
      </c>
      <c r="I85" s="12">
        <v>5.3947707596766195E-3</v>
      </c>
      <c r="J85" s="12">
        <v>4.0480848611030599E-3</v>
      </c>
      <c r="K85" s="12">
        <v>4.0533464973084403E-3</v>
      </c>
      <c r="L85" s="12">
        <v>5.5273255649557406E-3</v>
      </c>
      <c r="M85" s="12">
        <v>3.8189995349711303E-3</v>
      </c>
      <c r="N85" s="12">
        <v>6.9774683889074294E-3</v>
      </c>
      <c r="O85" s="12">
        <v>3.6683618614968799E-2</v>
      </c>
      <c r="P85" s="12">
        <v>3.9548117067687307E-4</v>
      </c>
      <c r="Q85" s="12">
        <v>1.369971172067256E-2</v>
      </c>
      <c r="R85" s="12">
        <v>3.2809080173912904E-4</v>
      </c>
      <c r="S85" s="12">
        <v>3.8311287557786202E-4</v>
      </c>
      <c r="T85" s="12">
        <v>1.1014667733516138E-3</v>
      </c>
      <c r="U85" s="12">
        <v>1.7104979129807851E-2</v>
      </c>
      <c r="V85" s="12">
        <v>2.3183058367788601E-4</v>
      </c>
      <c r="W85" s="12">
        <v>7.9246890504403901E-3</v>
      </c>
      <c r="X85" s="12">
        <v>4.1451178009088797E-2</v>
      </c>
      <c r="Y85" s="12">
        <v>1.282255458960935E-3</v>
      </c>
      <c r="Z85" s="12">
        <v>7.2202716538048999E-5</v>
      </c>
      <c r="AA85" s="12">
        <v>8.0106236661597798E-5</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39547.947181237316</v>
      </c>
      <c r="D88" s="12">
        <v>36746.571270760898</v>
      </c>
      <c r="E88" s="12">
        <v>34098.986998830675</v>
      </c>
      <c r="F88" s="12">
        <v>31589.510511464236</v>
      </c>
      <c r="G88" s="12">
        <v>29211.339523213541</v>
      </c>
      <c r="H88" s="12">
        <v>26950.201429710411</v>
      </c>
      <c r="I88" s="12">
        <v>24813.398344663707</v>
      </c>
      <c r="J88" s="12">
        <v>24493.469250100974</v>
      </c>
      <c r="K88" s="12">
        <v>22624.598216332335</v>
      </c>
      <c r="L88" s="12">
        <v>30601.375894337685</v>
      </c>
      <c r="M88" s="12">
        <v>15612.486337807033</v>
      </c>
      <c r="N88" s="12">
        <v>27734.828081115011</v>
      </c>
      <c r="O88" s="12">
        <v>74255.532582390297</v>
      </c>
      <c r="P88" s="12">
        <v>17651.313077420669</v>
      </c>
      <c r="Q88" s="12">
        <v>29994.757246112815</v>
      </c>
      <c r="R88" s="12">
        <v>1.6220913259746738E-2</v>
      </c>
      <c r="S88" s="12">
        <v>18.805894309612199</v>
      </c>
      <c r="T88" s="12">
        <v>2.0691523554784787E-2</v>
      </c>
      <c r="U88" s="12">
        <v>284.54653552808531</v>
      </c>
      <c r="V88" s="12">
        <v>30.45719831538381</v>
      </c>
      <c r="W88" s="12">
        <v>6.0958659670242209E-3</v>
      </c>
      <c r="X88" s="12">
        <v>2933.7427927263789</v>
      </c>
      <c r="Y88" s="12">
        <v>1287.6963484277187</v>
      </c>
      <c r="Z88" s="12">
        <v>3603.5079630867858</v>
      </c>
      <c r="AA88" s="12">
        <v>1486.1885681666447</v>
      </c>
    </row>
    <row r="89" spans="1:27">
      <c r="A89" s="11" t="s">
        <v>30</v>
      </c>
      <c r="B89" s="11" t="s">
        <v>9</v>
      </c>
      <c r="C89" s="12">
        <v>0.1512025825223848</v>
      </c>
      <c r="D89" s="12">
        <v>2.2769516100167309E-2</v>
      </c>
      <c r="E89" s="12">
        <v>1.365922526875916E-2</v>
      </c>
      <c r="F89" s="12">
        <v>1.8296815439755233E-2</v>
      </c>
      <c r="G89" s="12">
        <v>3.1584486442697443E-2</v>
      </c>
      <c r="H89" s="12">
        <v>5.1272916287719303E-3</v>
      </c>
      <c r="I89" s="12">
        <v>1.450770797014732E-2</v>
      </c>
      <c r="J89" s="12">
        <v>3.1359463297561757E-2</v>
      </c>
      <c r="K89" s="12">
        <v>1.5737918063797748E-2</v>
      </c>
      <c r="L89" s="12">
        <v>3.448559935891389E-2</v>
      </c>
      <c r="M89" s="12">
        <v>4.6715263516326301E-2</v>
      </c>
      <c r="N89" s="12">
        <v>4.4507314474237655E-2</v>
      </c>
      <c r="O89" s="12">
        <v>5.08466478093084E-2</v>
      </c>
      <c r="P89" s="12">
        <v>1.2111158646248068E-2</v>
      </c>
      <c r="Q89" s="12">
        <v>3.7017290019823679E-2</v>
      </c>
      <c r="R89" s="12">
        <v>2.60357692565685E-3</v>
      </c>
      <c r="S89" s="12">
        <v>5.0330444639846705E-2</v>
      </c>
      <c r="T89" s="12">
        <v>1.5365176693210351E-3</v>
      </c>
      <c r="U89" s="12">
        <v>5.1723215471049695E-2</v>
      </c>
      <c r="V89" s="12">
        <v>6.3998945192272602E-2</v>
      </c>
      <c r="W89" s="12">
        <v>0.38626619369645487</v>
      </c>
      <c r="X89" s="12">
        <v>214.79507999335249</v>
      </c>
      <c r="Y89" s="12">
        <v>5.2131597589407707E-3</v>
      </c>
      <c r="Z89" s="12">
        <v>6.2479931599086107E-4</v>
      </c>
      <c r="AA89" s="12">
        <v>112.99848928670508</v>
      </c>
    </row>
    <row r="90" spans="1:27">
      <c r="A90" s="11" t="s">
        <v>30</v>
      </c>
      <c r="B90" s="11" t="s">
        <v>102</v>
      </c>
      <c r="C90" s="12">
        <v>0.46215123869720398</v>
      </c>
      <c r="D90" s="12">
        <v>1.2718281390611691E-3</v>
      </c>
      <c r="E90" s="12">
        <v>4.1416818170661999E-2</v>
      </c>
      <c r="F90" s="12">
        <v>2.6494664021432201E-2</v>
      </c>
      <c r="G90" s="12">
        <v>5.5171082159106099E-4</v>
      </c>
      <c r="H90" s="12">
        <v>9.2929334312168697E-4</v>
      </c>
      <c r="I90" s="12">
        <v>4.3485876485757205E-2</v>
      </c>
      <c r="J90" s="12">
        <v>6.2765379622872305E-2</v>
      </c>
      <c r="K90" s="12">
        <v>4.0700214517817995E-2</v>
      </c>
      <c r="L90" s="12">
        <v>0.274887118743459</v>
      </c>
      <c r="M90" s="12">
        <v>9.2650675201557897E-2</v>
      </c>
      <c r="N90" s="12">
        <v>5.9227135179256603E-2</v>
      </c>
      <c r="O90" s="12">
        <v>0.33712717829990302</v>
      </c>
      <c r="P90" s="12">
        <v>6.0553681035468501E-3</v>
      </c>
      <c r="Q90" s="12">
        <v>0.24906491876703682</v>
      </c>
      <c r="R90" s="12">
        <v>5.75492545202623E-3</v>
      </c>
      <c r="S90" s="12">
        <v>8.6412501284220001E-3</v>
      </c>
      <c r="T90" s="12">
        <v>9.8216495262557102E-2</v>
      </c>
      <c r="U90" s="12">
        <v>0.122543683052711</v>
      </c>
      <c r="V90" s="12">
        <v>3.9530733758671392E-3</v>
      </c>
      <c r="W90" s="12">
        <v>4.6289811934884101E-3</v>
      </c>
      <c r="X90" s="12">
        <v>4.7076047286281951E-4</v>
      </c>
      <c r="Y90" s="12">
        <v>2.7573167418119198E-2</v>
      </c>
      <c r="Z90" s="12">
        <v>8.9450235369094404E-3</v>
      </c>
      <c r="AA90" s="12">
        <v>9.2516951248137001E-3</v>
      </c>
    </row>
    <row r="91" spans="1:27">
      <c r="A91" s="11" t="s">
        <v>30</v>
      </c>
      <c r="B91" s="11" t="s">
        <v>15</v>
      </c>
      <c r="C91" s="12">
        <v>0</v>
      </c>
      <c r="D91" s="12">
        <v>0</v>
      </c>
      <c r="E91" s="12">
        <v>0.78067502380079201</v>
      </c>
      <c r="F91" s="12">
        <v>5.6625123189038701E-2</v>
      </c>
      <c r="G91" s="12">
        <v>4.6043196936521195E-2</v>
      </c>
      <c r="H91" s="12">
        <v>5.1557117688804097E-2</v>
      </c>
      <c r="I91" s="12">
        <v>0.2012943432253563</v>
      </c>
      <c r="J91" s="12">
        <v>0.27327530468814992</v>
      </c>
      <c r="K91" s="12">
        <v>0.1210340138775306</v>
      </c>
      <c r="L91" s="12">
        <v>0.81758104942040699</v>
      </c>
      <c r="M91" s="12">
        <v>2.7305770179139892</v>
      </c>
      <c r="N91" s="12">
        <v>6532.0970601548333</v>
      </c>
      <c r="O91" s="12">
        <v>23452.083488744232</v>
      </c>
      <c r="P91" s="12">
        <v>6.2378697030895198E-3</v>
      </c>
      <c r="Q91" s="12">
        <v>17009.063527052043</v>
      </c>
      <c r="R91" s="12">
        <v>3.8316345074534998E-3</v>
      </c>
      <c r="S91" s="12">
        <v>3.4446785815098395E-3</v>
      </c>
      <c r="T91" s="12">
        <v>2.0124432087309709E-3</v>
      </c>
      <c r="U91" s="12">
        <v>2116.2622103483004</v>
      </c>
      <c r="V91" s="12">
        <v>2.2687053297633358E-3</v>
      </c>
      <c r="W91" s="12">
        <v>0.75327268066404496</v>
      </c>
      <c r="X91" s="12">
        <v>2.773960560573705</v>
      </c>
      <c r="Y91" s="12">
        <v>3722.0649052943349</v>
      </c>
      <c r="Z91" s="12">
        <v>5.9211492826798009E-4</v>
      </c>
      <c r="AA91" s="12">
        <v>1.0993474322242361E-3</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6" t="s">
        <v>98</v>
      </c>
      <c r="B93" s="36"/>
      <c r="C93" s="29">
        <v>39548.195267613344</v>
      </c>
      <c r="D93" s="29">
        <v>36746.619264878944</v>
      </c>
      <c r="E93" s="29">
        <v>34099.006849066187</v>
      </c>
      <c r="F93" s="29">
        <v>31589.535155015805</v>
      </c>
      <c r="G93" s="29">
        <v>29211.376406488314</v>
      </c>
      <c r="H93" s="29">
        <v>26950.212238034386</v>
      </c>
      <c r="I93" s="29">
        <v>24813.420130151728</v>
      </c>
      <c r="J93" s="29">
        <v>24493.506185833961</v>
      </c>
      <c r="K93" s="29">
        <v>22624.618944382488</v>
      </c>
      <c r="L93" s="29">
        <v>30601.41809811964</v>
      </c>
      <c r="M93" s="29">
        <v>15612.538407016067</v>
      </c>
      <c r="N93" s="29">
        <v>27734.881605419701</v>
      </c>
      <c r="O93" s="29">
        <v>74255.621059855155</v>
      </c>
      <c r="P93" s="29">
        <v>17651.325711112378</v>
      </c>
      <c r="Q93" s="29">
        <v>29994.810049708332</v>
      </c>
      <c r="R93" s="29">
        <v>1.9202813731548172E-2</v>
      </c>
      <c r="S93" s="29">
        <v>18.857374255772182</v>
      </c>
      <c r="T93" s="29">
        <v>2.3386192885681441E-2</v>
      </c>
      <c r="U93" s="29">
        <v>284.61650256382813</v>
      </c>
      <c r="V93" s="29">
        <v>30.52147468296884</v>
      </c>
      <c r="W93" s="29">
        <v>0.40097819428189957</v>
      </c>
      <c r="X93" s="29">
        <v>3148.5796405816814</v>
      </c>
      <c r="Y93" s="29">
        <v>1287.7032570534764</v>
      </c>
      <c r="Z93" s="29">
        <v>3603.5086788569074</v>
      </c>
      <c r="AA93" s="29">
        <v>1599.1872899438645</v>
      </c>
    </row>
  </sheetData>
  <sheetProtection algorithmName="SHA-512" hashValue="xf4XPXCUOlfVDek/R5pS/zAW9NVaaciGrD0VQVWXCPQvjwGzLCgRO16XgCZtKPA7j0aG2AzGNSLhcXJybIgO/w==" saltValue="YOBGBie92ZlG9a63dUhBcA==" spinCount="100000" sheet="1" objects="1" scenarios="1"/>
  <mergeCells count="7">
    <mergeCell ref="A78:B78"/>
    <mergeCell ref="A93:B93"/>
    <mergeCell ref="B2:V3"/>
    <mergeCell ref="A18:B18"/>
    <mergeCell ref="A33:B33"/>
    <mergeCell ref="A48:B48"/>
    <mergeCell ref="A63:B6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5F78B966E8DD4197361603BDE20F84" ma:contentTypeVersion="6" ma:contentTypeDescription="Create a new document." ma:contentTypeScope="" ma:versionID="5650a3e385ef38df93422469ab931a4a">
  <xsd:schema xmlns:xsd="http://www.w3.org/2001/XMLSchema" xmlns:xs="http://www.w3.org/2001/XMLSchema" xmlns:p="http://schemas.microsoft.com/office/2006/metadata/properties" xmlns:ns2="a0c18219-acda-4211-9d8c-8a68f61b0c6a" xmlns:ns3="4dc5a87d-3865-48c4-8d95-d0b5a30fb631" targetNamespace="http://schemas.microsoft.com/office/2006/metadata/properties" ma:root="true" ma:fieldsID="c9188bebede46358edac38dfc95e0ba2" ns2:_="" ns3:_="">
    <xsd:import namespace="a0c18219-acda-4211-9d8c-8a68f61b0c6a"/>
    <xsd:import namespace="4dc5a87d-3865-48c4-8d95-d0b5a30fb6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c18219-acda-4211-9d8c-8a68f61b0c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c5a87d-3865-48c4-8d95-d0b5a30fb63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BA8742-8DE8-4AC4-8679-C1AF28D4B11F}"/>
</file>

<file path=customXml/itemProps2.xml><?xml version="1.0" encoding="utf-8"?>
<ds:datastoreItem xmlns:ds="http://schemas.openxmlformats.org/officeDocument/2006/customXml" ds:itemID="{66EF9686-F77D-4247-8F5E-95BABE3E8075}"/>
</file>

<file path=customXml/itemProps3.xml><?xml version="1.0" encoding="utf-8"?>
<ds:datastoreItem xmlns:ds="http://schemas.openxmlformats.org/officeDocument/2006/customXml" ds:itemID="{8B46BA82-9D5C-4BC3-9096-F2DD277EDB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Cover</vt:lpstr>
      <vt:lpstr>Release notice</vt:lpstr>
      <vt:lpstr>Version notes</vt:lpstr>
      <vt:lpstr>Abbreviations and notes</vt:lpstr>
      <vt:lpstr>---Compare options---</vt:lpstr>
      <vt:lpstr>BaseCase_Generation</vt:lpstr>
      <vt:lpstr>BaseCase_Capacity</vt:lpstr>
      <vt:lpstr>BaseCase_VOM Cost</vt:lpstr>
      <vt:lpstr>BaseCase_FOM Cost</vt:lpstr>
      <vt:lpstr>BaseCase_Fuel Cost</vt:lpstr>
      <vt:lpstr>BaseCase_Build Cost</vt:lpstr>
      <vt:lpstr>BaseCase_REHAB Cost</vt:lpstr>
      <vt:lpstr>BaseCase_REZ Tx Cost</vt:lpstr>
      <vt:lpstr>BaseCase_USE+DSP Cost</vt:lpstr>
      <vt:lpstr>Option 1_Generation</vt:lpstr>
      <vt:lpstr>Option 1_Capacity</vt:lpstr>
      <vt:lpstr>Option 1_VOM Cost</vt:lpstr>
      <vt:lpstr>Option 1_FOM Cost</vt:lpstr>
      <vt:lpstr>Option 1_Fuel Cost</vt:lpstr>
      <vt:lpstr>Option 1_Build Cost</vt:lpstr>
      <vt:lpstr>Option 1_REHAB Cost</vt:lpstr>
      <vt:lpstr>Option 1_REZ Tx Cost</vt:lpstr>
      <vt:lpstr>Option 1_USE+DSP Cost</vt:lpstr>
      <vt:lpstr>Option 2_Generation</vt:lpstr>
      <vt:lpstr>Option 2_Capacity</vt:lpstr>
      <vt:lpstr>Option 2_VOM Cost</vt:lpstr>
      <vt:lpstr>Option 2_FOM Cost</vt:lpstr>
      <vt:lpstr>Option 2_Fuel Cost</vt:lpstr>
      <vt:lpstr>Option 2_Build Cost</vt:lpstr>
      <vt:lpstr>Option 2_REHAB Cost</vt:lpstr>
      <vt:lpstr>Option 2_REZ Tx Cost</vt:lpstr>
      <vt:lpstr>Option 2_USE+DSP Cost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Damien Slinger</dc:creator>
  <cp:lastModifiedBy>Nadali Mahmoudi</cp:lastModifiedBy>
  <dcterms:created xsi:type="dcterms:W3CDTF">2020-10-29T01:47:54Z</dcterms:created>
  <dcterms:modified xsi:type="dcterms:W3CDTF">2022-07-26T23:22:25Z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y fmtid="{D5CDD505-2E9C-101B-9397-08002B2CF9AE}" pid="3" name="ContentTypeId">
    <vt:lpwstr>0x010100595F78B966E8DD4197361603BDE20F84</vt:lpwstr>
  </property>
</Properties>
</file>